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fig" sheetId="1" r:id="rId4"/>
    <sheet state="visible" name="Jewelcrafting" sheetId="2" r:id="rId5"/>
    <sheet state="visible" name="Cloth" sheetId="3" r:id="rId6"/>
    <sheet state="visible" name="Leather" sheetId="4" r:id="rId7"/>
    <sheet state="visible" name="Metal  Stone" sheetId="5" r:id="rId8"/>
    <sheet state="visible" name="Meat" sheetId="6" r:id="rId9"/>
    <sheet state="visible" name="Herb" sheetId="7" r:id="rId10"/>
    <sheet state="visible" name="Elemental" sheetId="8" r:id="rId11"/>
    <sheet state="visible" name="Enchanting" sheetId="9" r:id="rId12"/>
    <sheet state="visible" name="Gem" sheetId="10" r:id="rId13"/>
    <sheet state="visible" name="Potion" sheetId="11" r:id="rId14"/>
    <sheet state="visible" name="Flask" sheetId="12" r:id="rId15"/>
    <sheet state="visible" name="Elixir" sheetId="13" r:id="rId16"/>
    <sheet state="visible" name="Glyph" sheetId="14" r:id="rId17"/>
    <sheet state="visible" name="Mount" sheetId="15" r:id="rId18"/>
    <sheet state="visible" name="Lockbox" sheetId="16" r:id="rId19"/>
  </sheets>
  <definedNames/>
  <calcPr/>
</workbook>
</file>

<file path=xl/sharedStrings.xml><?xml version="1.0" encoding="utf-8"?>
<sst xmlns="http://schemas.openxmlformats.org/spreadsheetml/2006/main" count="2498" uniqueCount="1813">
  <si>
    <t>PriceMinimumCenterBase Settings</t>
  </si>
  <si>
    <t>PriceMinimumCenterBase.Consumable</t>
  </si>
  <si>
    <t>PriceMinimumCenterBase.Gem</t>
  </si>
  <si>
    <t>PriceMinimumCenterBase.TradeGood</t>
  </si>
  <si>
    <t>PriceMinimumCenterBase.Misc</t>
  </si>
  <si>
    <t>PriceMinimumCenterBase.Glyph</t>
  </si>
  <si>
    <t>Buyout Variation Percent Settings</t>
  </si>
  <si>
    <t>BuyoutVariationReducePercent</t>
  </si>
  <si>
    <t>BuyoutVariationAddPercent</t>
  </si>
  <si>
    <t>Broad Category Multipliers</t>
  </si>
  <si>
    <t>PriceMultiplier.Category.Consumable</t>
  </si>
  <si>
    <t>PriceMultiplier.Category.Gem</t>
  </si>
  <si>
    <t>PriceMultiplier.Category.TradeGood</t>
  </si>
  <si>
    <t>PriceMultiplier.Category.Misc</t>
  </si>
  <si>
    <t>PriceMultiplier.Category.Glyph</t>
  </si>
  <si>
    <t>Broad Quality Multipliers</t>
  </si>
  <si>
    <t>PriceMultiplier.Quality.Poor</t>
  </si>
  <si>
    <t>PriceMultiplier.Quality.Normal</t>
  </si>
  <si>
    <t>PriceMultiplier.Quality.Uncommon</t>
  </si>
  <si>
    <t>PriceMultiplier.Quality.Rare</t>
  </si>
  <si>
    <t>PriceMultiplier.Quality.Epic</t>
  </si>
  <si>
    <t>PriceMultiplier.Quality.Legendary</t>
  </si>
  <si>
    <t>PriceMultiplier.Quality.Artifact</t>
  </si>
  <si>
    <t>PriceMultiplier.Quality.Heirloom</t>
  </si>
  <si>
    <t>Consumable</t>
  </si>
  <si>
    <t>PriceMultiplier.CategoryConsumable.QualityPoor</t>
  </si>
  <si>
    <t>PriceMultiplier.CategoryConsumable.QualityNormal</t>
  </si>
  <si>
    <t>PriceMultiplier.CategoryConsumable.QualityUncommon</t>
  </si>
  <si>
    <t>PriceMultiplier.CategoryConsumable.QualityRare</t>
  </si>
  <si>
    <t>PriceMultiplier.CategoryConsumable.QualityEpic</t>
  </si>
  <si>
    <t>PriceMultiplier.CategoryConsumable.QualityLegendary</t>
  </si>
  <si>
    <t>PriceMultiplier.CategoryConsumable.QualityArtifact</t>
  </si>
  <si>
    <t>PriceMultiplier.CategoryConsumable.QualityHeirloom</t>
  </si>
  <si>
    <t>Gem</t>
  </si>
  <si>
    <t>PriceMultiplier.CategoryGem.QualityPoor</t>
  </si>
  <si>
    <t>PriceMultiplier.CategoryGem.QualityNormal</t>
  </si>
  <si>
    <t>PriceMultiplier.CategoryGem.QualityUncommon</t>
  </si>
  <si>
    <t>PriceMultiplier.CategoryGem.QualityRare</t>
  </si>
  <si>
    <t>PriceMultiplier.CategoryGem.QualityEpic</t>
  </si>
  <si>
    <t>PriceMultiplier.CategoryGem.QualityLegendary</t>
  </si>
  <si>
    <t>PriceMultiplier.CategoryGem.QualityArtifact</t>
  </si>
  <si>
    <t>PriceMultiplier.CategoryGem.QualityHeirloom</t>
  </si>
  <si>
    <t>TradeGood</t>
  </si>
  <si>
    <t>PriceMultiplier.CategoryTradeGood.QualityPoor</t>
  </si>
  <si>
    <t>PriceMultiplier.CategoryTradeGood.QualityNormal</t>
  </si>
  <si>
    <t>PriceMultiplier.CategoryTradeGood.QualityUncommon</t>
  </si>
  <si>
    <t>PriceMultiplier.CategoryTradeGood.QualityRare</t>
  </si>
  <si>
    <t>PriceMultiplier.CategoryTradeGood.QualityEpic</t>
  </si>
  <si>
    <t>PriceMultiplier.CategoryTradeGood.QualityLegendary</t>
  </si>
  <si>
    <t>PriceMultiplier.CategoryTradeGood.QualityArtifact</t>
  </si>
  <si>
    <t>PriceMultiplier.CategoryTradeGood.QualityHeirloom</t>
  </si>
  <si>
    <t>Misc</t>
  </si>
  <si>
    <t>PriceMultiplier.CategoryMisc.QualityPoor</t>
  </si>
  <si>
    <t>PriceMultiplier.CategoryMisc.QualityNormal</t>
  </si>
  <si>
    <t>PriceMultiplier.CategoryMisc.QualityUncommon</t>
  </si>
  <si>
    <t>PriceMultiplier.CategoryMisc.QualityRare</t>
  </si>
  <si>
    <t>PriceMultiplier.CategoryMisc.QualityEpic</t>
  </si>
  <si>
    <t>PriceMultiplier.CategoryMisc.QualityLegendary</t>
  </si>
  <si>
    <t>PriceMultiplier.CategoryMisc.QualityArtifact</t>
  </si>
  <si>
    <t>PriceMultiplier.CategoryMisc.QualityHeirloom</t>
  </si>
  <si>
    <t>Glyph</t>
  </si>
  <si>
    <t>PriceMultiplier.CategoryGlyph.QualityPoor</t>
  </si>
  <si>
    <t>PriceMultiplier.CategoryGlyph.QualityNormal</t>
  </si>
  <si>
    <t>PriceMultiplier.CategoryGlyph.QualityUncommon</t>
  </si>
  <si>
    <t>PriceMultiplier.CategoryGlyph.QualityRare</t>
  </si>
  <si>
    <t>PriceMultiplier.CategoryGlyph.QualityEpic</t>
  </si>
  <si>
    <t>PriceMultiplier.CategoryGlyph.QualityLegendary</t>
  </si>
  <si>
    <t>PriceMultiplier.CategoryGlyph.QualityArtifact</t>
  </si>
  <si>
    <t>PriceMultiplier.CategoryGlyph.QualityHeirloom</t>
  </si>
  <si>
    <t>Mount</t>
  </si>
  <si>
    <t>PriceMultiplier.CategoryMount.QualityPoor</t>
  </si>
  <si>
    <t>PriceMultiplier.CategoryMount.QualityNormal</t>
  </si>
  <si>
    <t>PriceMultiplier.CategoryMount.QualityUncommon</t>
  </si>
  <si>
    <t>PriceMultiplier.CategoryMount.QualityRare</t>
  </si>
  <si>
    <t>PriceMultiplier.CategoryMount.QualityEpic</t>
  </si>
  <si>
    <t>PriceMultiplier.CategoryMount.QualityLegendary</t>
  </si>
  <si>
    <t>PriceMultiplier.CategoryMount.QualityArtifact</t>
  </si>
  <si>
    <t>PriceMultiplier.CategoryMount.QualityHeirloom</t>
  </si>
  <si>
    <t>a</t>
  </si>
  <si>
    <t>Quality Multiplier</t>
  </si>
  <si>
    <t>Quality</t>
  </si>
  <si>
    <t>NAME</t>
  </si>
  <si>
    <t>vendor price</t>
  </si>
  <si>
    <t>itemLevel</t>
  </si>
  <si>
    <t>Min Price</t>
  </si>
  <si>
    <t>Avg Price</t>
  </si>
  <si>
    <t>Low</t>
  </si>
  <si>
    <t>High</t>
  </si>
  <si>
    <t>Low End</t>
  </si>
  <si>
    <t>Average</t>
  </si>
  <si>
    <t>High End</t>
  </si>
  <si>
    <t>Malachite</t>
  </si>
  <si>
    <t>Tigerseye</t>
  </si>
  <si>
    <t>b</t>
  </si>
  <si>
    <t>Small Lustrous Pearl</t>
  </si>
  <si>
    <t>Shadowgem</t>
  </si>
  <si>
    <t>Moss Agate</t>
  </si>
  <si>
    <t>p</t>
  </si>
  <si>
    <t>Iridescent Pearl</t>
  </si>
  <si>
    <t>Lesser Moonstone</t>
  </si>
  <si>
    <t>Jade</t>
  </si>
  <si>
    <t>c</t>
  </si>
  <si>
    <t>Citrine</t>
  </si>
  <si>
    <t>Black Pearl</t>
  </si>
  <si>
    <t>Golden Pearl</t>
  </si>
  <si>
    <t>r</t>
  </si>
  <si>
    <t>Jaggal Pearl</t>
  </si>
  <si>
    <t>Shadow Pearl</t>
  </si>
  <si>
    <t>Aquamarine</t>
  </si>
  <si>
    <t>offset</t>
  </si>
  <si>
    <t>Star Ruby</t>
  </si>
  <si>
    <t>Blood of the Mountain</t>
  </si>
  <si>
    <t>Souldarite</t>
  </si>
  <si>
    <t>Blue Sapphire</t>
  </si>
  <si>
    <t>Large Opal</t>
  </si>
  <si>
    <t>Bold Tourmaline</t>
  </si>
  <si>
    <t>Delicate Tourmaline</t>
  </si>
  <si>
    <t>Teardrop Tourmaline</t>
  </si>
  <si>
    <t>Runed Tourmaline</t>
  </si>
  <si>
    <t>Bright Tourmaline</t>
  </si>
  <si>
    <t>Solid Zircon</t>
  </si>
  <si>
    <t>Sparkling Zircon</t>
  </si>
  <si>
    <t>Lustrous Zircon</t>
  </si>
  <si>
    <t>Brilliant Amber</t>
  </si>
  <si>
    <t>Smooth Amber</t>
  </si>
  <si>
    <t>Rigid Amber</t>
  </si>
  <si>
    <t>Gleaming Amber</t>
  </si>
  <si>
    <t>Thick Amber</t>
  </si>
  <si>
    <t>Arcane Crystal</t>
  </si>
  <si>
    <t>Huge Emerald</t>
  </si>
  <si>
    <t>Azerothian Diamond</t>
  </si>
  <si>
    <t>Blood Garnet</t>
  </si>
  <si>
    <t>Deep Peridot</t>
  </si>
  <si>
    <t>Shadow Draenite</t>
  </si>
  <si>
    <t>Golden Draenite</t>
  </si>
  <si>
    <t>Azure Moonstone</t>
  </si>
  <si>
    <t>Void Sphere</t>
  </si>
  <si>
    <t>Prismatic Sphere</t>
  </si>
  <si>
    <t>Living Ruby</t>
  </si>
  <si>
    <t>Talasite</t>
  </si>
  <si>
    <t>Star of Elune</t>
  </si>
  <si>
    <t>Noble Topaz</t>
  </si>
  <si>
    <t>Dawnstone</t>
  </si>
  <si>
    <t>Nightseye</t>
  </si>
  <si>
    <t>Bold Living Ruby</t>
  </si>
  <si>
    <t>Delicate Living Ruby</t>
  </si>
  <si>
    <t>Teardrop Living Ruby</t>
  </si>
  <si>
    <t>Runed Living Ruby</t>
  </si>
  <si>
    <t>Bright Living Ruby</t>
  </si>
  <si>
    <t>Subtle Living Ruby</t>
  </si>
  <si>
    <t>Solid Star of Elune</t>
  </si>
  <si>
    <t>Sparkling Star of Elune</t>
  </si>
  <si>
    <t>Flashing Living Ruby</t>
  </si>
  <si>
    <t>Lustrous Star of Elune</t>
  </si>
  <si>
    <t>Stormy Star of Elune</t>
  </si>
  <si>
    <t>Brilliant Dawnstone</t>
  </si>
  <si>
    <t>Smooth Dawnstone</t>
  </si>
  <si>
    <t>Gleaming Dawnstone</t>
  </si>
  <si>
    <t>Rigid Dawnstone</t>
  </si>
  <si>
    <t>Thick Dawnstone</t>
  </si>
  <si>
    <t>Mystic Dawnstone</t>
  </si>
  <si>
    <t>Sovereign Nightseye</t>
  </si>
  <si>
    <t>Shifting Nightseye</t>
  </si>
  <si>
    <t>Glowing Nightseye</t>
  </si>
  <si>
    <t>Royal Nightseye</t>
  </si>
  <si>
    <t>Inscribed Noble Topaz</t>
  </si>
  <si>
    <t>Potent Noble Topaz</t>
  </si>
  <si>
    <t>Luminous Noble Topaz</t>
  </si>
  <si>
    <t>Glinting Noble Topaz</t>
  </si>
  <si>
    <t>Enduring Talasite</t>
  </si>
  <si>
    <t>Dazzling Talasite</t>
  </si>
  <si>
    <t>Radiant Talasite</t>
  </si>
  <si>
    <t>Jagged Talasite</t>
  </si>
  <si>
    <t>Earthstorm Diamond</t>
  </si>
  <si>
    <t>Skyfire Diamond</t>
  </si>
  <si>
    <t>Destructive Skyfire Diamond</t>
  </si>
  <si>
    <t>Mystical Skyfire Diamond</t>
  </si>
  <si>
    <t>Swift Skyfire Diamond</t>
  </si>
  <si>
    <t>Enigmatic Skyfire Diamond</t>
  </si>
  <si>
    <t>Powerful Earthstorm Diamond</t>
  </si>
  <si>
    <t>Bracing Earthstorm Diamond</t>
  </si>
  <si>
    <t>Tenacious Earthstorm Diamond</t>
  </si>
  <si>
    <t>Brutal Earthstorm Diamond</t>
  </si>
  <si>
    <t>Insightful Earthstorm Diamond</t>
  </si>
  <si>
    <t>Swift Windfire Diamond</t>
  </si>
  <si>
    <t>Swift Starfire Diamond</t>
  </si>
  <si>
    <t>Sovereign Tanzanite</t>
  </si>
  <si>
    <t>Luminous Fire Opal</t>
  </si>
  <si>
    <t>Polished Chrysoprase</t>
  </si>
  <si>
    <t>Shifting Tanzanite</t>
  </si>
  <si>
    <t>Sundered Chrysoprase</t>
  </si>
  <si>
    <t>Infused Fire Opal</t>
  </si>
  <si>
    <t>Blessed Tanzanite</t>
  </si>
  <si>
    <t>Pristine Fire Opal</t>
  </si>
  <si>
    <t>Stalwart Fire Opal</t>
  </si>
  <si>
    <t>Glowing Tanzanite</t>
  </si>
  <si>
    <t>Glinting Fire Opal</t>
  </si>
  <si>
    <t>Glimmering Fire Opal</t>
  </si>
  <si>
    <t>Etched Fire Opal</t>
  </si>
  <si>
    <t>Rune Covered Chrysoprase</t>
  </si>
  <si>
    <t>Regal Tanzanite</t>
  </si>
  <si>
    <t>Shining Fire Opal</t>
  </si>
  <si>
    <t>Assassin's Fire Opal</t>
  </si>
  <si>
    <t>Defender's Tanzanite</t>
  </si>
  <si>
    <t>Imperial Tanzanite</t>
  </si>
  <si>
    <t>Mysterious Fire Opal</t>
  </si>
  <si>
    <t>Brutal Tanzanite</t>
  </si>
  <si>
    <t>Nimble Fire Opal</t>
  </si>
  <si>
    <t>Durable Fire Opal</t>
  </si>
  <si>
    <t>Deadly Fire Opal</t>
  </si>
  <si>
    <t>Timeless Chrysoprase</t>
  </si>
  <si>
    <t>Enscribed Fire Opal</t>
  </si>
  <si>
    <t>Glistening Fire Opal</t>
  </si>
  <si>
    <t>Seer's Chrysoprase</t>
  </si>
  <si>
    <t>Champion's Fire Opal</t>
  </si>
  <si>
    <t>Potent Fire Opal</t>
  </si>
  <si>
    <t>Dazzling Chrysoprase</t>
  </si>
  <si>
    <t>Enduring Chrysoprase</t>
  </si>
  <si>
    <t>Empowered Fire Opal</t>
  </si>
  <si>
    <t>Steady Chrysoprase</t>
  </si>
  <si>
    <t>Iridescent Fire Opal</t>
  </si>
  <si>
    <t>Effulgent Chrysoprase</t>
  </si>
  <si>
    <t>Fluorescent Tanzanite</t>
  </si>
  <si>
    <t>Beaming Fire Opal</t>
  </si>
  <si>
    <t>Jagged Chrysoprase</t>
  </si>
  <si>
    <t>Royal Tanzanite</t>
  </si>
  <si>
    <t>Resplendent Fire Opal</t>
  </si>
  <si>
    <t>Vivid Chrysoprase</t>
  </si>
  <si>
    <t>Lambent Chrysoprase</t>
  </si>
  <si>
    <t>Splendid Fire Opal</t>
  </si>
  <si>
    <t>Radiant Chrysoprase</t>
  </si>
  <si>
    <t>Infused Amethyst</t>
  </si>
  <si>
    <t>Soothing Amethyst</t>
  </si>
  <si>
    <t>Pulsing Amethyst</t>
  </si>
  <si>
    <t>Great Dawnstone</t>
  </si>
  <si>
    <t>Balanced Nightseye</t>
  </si>
  <si>
    <t>Infused Nightseye</t>
  </si>
  <si>
    <t>Veiled Noble Topaz</t>
  </si>
  <si>
    <t>Wicked Noble Topaz</t>
  </si>
  <si>
    <t>Bold Crimson Spinel</t>
  </si>
  <si>
    <t>Delicate Crimson Spinel</t>
  </si>
  <si>
    <t>Teardrop Crimson Spinel</t>
  </si>
  <si>
    <t>Runed Crimson Spinel</t>
  </si>
  <si>
    <t>Bright Crimson Spinel</t>
  </si>
  <si>
    <t>Subtle Crimson Spinel</t>
  </si>
  <si>
    <t>Flashing Crimson Spinel</t>
  </si>
  <si>
    <t>Solid Empyrean Sapphire</t>
  </si>
  <si>
    <t>Sparkling Empyrean Sapphire</t>
  </si>
  <si>
    <t>Lustrous Empyrean Sapphire</t>
  </si>
  <si>
    <t>Stormy Empyrean Sapphire</t>
  </si>
  <si>
    <t>Brilliant Lionseye</t>
  </si>
  <si>
    <t>Smooth Lionseye</t>
  </si>
  <si>
    <t>Rigid Lionseye</t>
  </si>
  <si>
    <t>Gleaming Lionseye</t>
  </si>
  <si>
    <t>Thick Lionseye</t>
  </si>
  <si>
    <t>Mystic Lionseye</t>
  </si>
  <si>
    <t>Great Lionseye</t>
  </si>
  <si>
    <t>Sovereign Shadowsong Amethyst</t>
  </si>
  <si>
    <t>Shifting Shadowsong Amethyst</t>
  </si>
  <si>
    <t>Balanced Shadowsong Amethyst</t>
  </si>
  <si>
    <t>Infused Shadowsong Amethyst</t>
  </si>
  <si>
    <t>Glowing Shadowsong Amethyst</t>
  </si>
  <si>
    <t>Royal Shadowsong Amethyst</t>
  </si>
  <si>
    <t>Inscribed Pyrestone</t>
  </si>
  <si>
    <t>Potent Pyrestone</t>
  </si>
  <si>
    <t>Luminous Pyrestone</t>
  </si>
  <si>
    <t>Glinting Pyrestone</t>
  </si>
  <si>
    <t>Veiled Pyrestone</t>
  </si>
  <si>
    <t>Wicked Pyrestone</t>
  </si>
  <si>
    <t>Enduring Seaspray Emerald</t>
  </si>
  <si>
    <t>Radiant Seaspray Emerald</t>
  </si>
  <si>
    <t>Dazzling Seaspray Emerald</t>
  </si>
  <si>
    <t>Jagged Seaspray Emerald</t>
  </si>
  <si>
    <t>Crimson Spinel</t>
  </si>
  <si>
    <t>Empyrean Sapphire</t>
  </si>
  <si>
    <t>Lionseye</t>
  </si>
  <si>
    <t>Shadowsong Amethyst</t>
  </si>
  <si>
    <t>Pyrestone</t>
  </si>
  <si>
    <t>Seaspray Emerald</t>
  </si>
  <si>
    <t>Relentless Earthstorm Diamond</t>
  </si>
  <si>
    <t>Thundering Skyfire Diamond</t>
  </si>
  <si>
    <t>Unstable Amethyst</t>
  </si>
  <si>
    <t>Unstable Peridot</t>
  </si>
  <si>
    <t>Unstable Sapphire</t>
  </si>
  <si>
    <t>Unstable Citrine</t>
  </si>
  <si>
    <t>Unstable Topaz</t>
  </si>
  <si>
    <t>Unstable Talasite</t>
  </si>
  <si>
    <t>Potent Unstable Diamond</t>
  </si>
  <si>
    <t>Imbued Unstable Diamond</t>
  </si>
  <si>
    <t>Radiant Spencerite</t>
  </si>
  <si>
    <t>Soulbound Test Gem</t>
  </si>
  <si>
    <t>Crimson Sun</t>
  </si>
  <si>
    <t>Delicate Fire Ruby</t>
  </si>
  <si>
    <t>Don Julio's Heart</t>
  </si>
  <si>
    <t>Kailee's Rose</t>
  </si>
  <si>
    <t>Falling Star</t>
  </si>
  <si>
    <t>Riding Crop</t>
  </si>
  <si>
    <t>Enchanted Pearl</t>
  </si>
  <si>
    <t>Infinite Sphere</t>
  </si>
  <si>
    <t>Northsea Pearl</t>
  </si>
  <si>
    <t>Siren's Tear</t>
  </si>
  <si>
    <t>Bloodstone</t>
  </si>
  <si>
    <t>Sun Crystal</t>
  </si>
  <si>
    <t>Chalcedony</t>
  </si>
  <si>
    <t>Shadow Crystal</t>
  </si>
  <si>
    <t>Huge Citrine</t>
  </si>
  <si>
    <t>Dark Jade</t>
  </si>
  <si>
    <t>Chromatic Sphere</t>
  </si>
  <si>
    <t>Bright Dragon's Eye</t>
  </si>
  <si>
    <t>Solid Dragon's Eye</t>
  </si>
  <si>
    <t>Scarlet Ruby</t>
  </si>
  <si>
    <t>Cardinal Ruby</t>
  </si>
  <si>
    <t>Autumn's Glow</t>
  </si>
  <si>
    <t>King's Amber</t>
  </si>
  <si>
    <t>Sky Sapphire</t>
  </si>
  <si>
    <t>Majestic Zircon</t>
  </si>
  <si>
    <t>Twilight Opal</t>
  </si>
  <si>
    <t>Dreadstone</t>
  </si>
  <si>
    <t>Monarch Topaz</t>
  </si>
  <si>
    <t>Ametrine</t>
  </si>
  <si>
    <t>Forest Emerald</t>
  </si>
  <si>
    <t>Eye of Zul</t>
  </si>
  <si>
    <t>Solid Sky Sapphire (Unused)</t>
  </si>
  <si>
    <t>Bold Scarlet Ruby</t>
  </si>
  <si>
    <t>Delicate Scarlet Ruby</t>
  </si>
  <si>
    <t>Runed Scarlet Ruby</t>
  </si>
  <si>
    <t>Bright Scarlet Ruby</t>
  </si>
  <si>
    <t>Subtle Scarlet Ruby</t>
  </si>
  <si>
    <t>Flashing Scarlet Ruby</t>
  </si>
  <si>
    <t>Fractured Scarlet Ruby</t>
  </si>
  <si>
    <t>Precise Scarlet Ruby</t>
  </si>
  <si>
    <t>Solid Sky Sapphire</t>
  </si>
  <si>
    <t>Sparkling Sky Sapphire</t>
  </si>
  <si>
    <t>Lustrous Sky Sapphire</t>
  </si>
  <si>
    <t>Stormy Sky Sapphire</t>
  </si>
  <si>
    <t>Brilliant Autumn's Glow</t>
  </si>
  <si>
    <t>Smooth Autumn's Glow</t>
  </si>
  <si>
    <t>Rigid Autumn's Glow</t>
  </si>
  <si>
    <t>Thick Autumn's Glow</t>
  </si>
  <si>
    <t>Mystic Autumn's Glow</t>
  </si>
  <si>
    <t>Quick Autumn's Glow</t>
  </si>
  <si>
    <t>Sovereign Twilight Opal</t>
  </si>
  <si>
    <t>Shifting Twilight Opal</t>
  </si>
  <si>
    <t>Tenuous Twilight Opal</t>
  </si>
  <si>
    <t>Glowing Twilight Opal</t>
  </si>
  <si>
    <t>Purified Twilight Opal</t>
  </si>
  <si>
    <t>Royal Twilight Opal</t>
  </si>
  <si>
    <t>Mysterious Twilight Opal</t>
  </si>
  <si>
    <t>Balanced Twilight Opal</t>
  </si>
  <si>
    <t>Infused Twilight Opal</t>
  </si>
  <si>
    <t>Regal Twilight Opal</t>
  </si>
  <si>
    <t>Defender's Twilight Opal</t>
  </si>
  <si>
    <t>Puissant Twilight Opal</t>
  </si>
  <si>
    <t>Guardian's Twilight Opal</t>
  </si>
  <si>
    <t>Inscribed Monarch Topaz</t>
  </si>
  <si>
    <t>Etched Monarch Topaz</t>
  </si>
  <si>
    <t>Champion's Monarch Topaz</t>
  </si>
  <si>
    <t>Resplendent Monarch Topaz</t>
  </si>
  <si>
    <t>Fierce Monarch Topaz</t>
  </si>
  <si>
    <t>Deadly Monarch Topaz</t>
  </si>
  <si>
    <t>Glinting Monarch Topaz</t>
  </si>
  <si>
    <t>Lucent Monarch Topaz</t>
  </si>
  <si>
    <t>Deft Monarch Topaz</t>
  </si>
  <si>
    <t>Luminous Monarch Topaz</t>
  </si>
  <si>
    <t>Potent Monarch Topaz</t>
  </si>
  <si>
    <t>Veiled Monarch Topaz</t>
  </si>
  <si>
    <t>Durable Monarch Topaz</t>
  </si>
  <si>
    <t>Reckless Monarch Topaz</t>
  </si>
  <si>
    <t>Wicked Monarch Topaz</t>
  </si>
  <si>
    <t>Pristine Monarch Topaz</t>
  </si>
  <si>
    <t>Empowered Monarch Topaz</t>
  </si>
  <si>
    <t>Stark Monarch Topaz</t>
  </si>
  <si>
    <t>Stalwart Monarch Topaz</t>
  </si>
  <si>
    <t>Glimmering Monarch Topaz</t>
  </si>
  <si>
    <t>Accurate Monarch Topaz</t>
  </si>
  <si>
    <t>Resolute Monarch Topaz</t>
  </si>
  <si>
    <t>Timeless Forest Emerald</t>
  </si>
  <si>
    <t>Jagged Forest Emerald</t>
  </si>
  <si>
    <t>Vivid Forest Emerald</t>
  </si>
  <si>
    <t>Enduring Forest Emerald</t>
  </si>
  <si>
    <t>Steady Forest Emerald</t>
  </si>
  <si>
    <t>Forceful Forest Emerald</t>
  </si>
  <si>
    <t>Seer's Forest Emerald</t>
  </si>
  <si>
    <t>Dazzling Forest Emerald</t>
  </si>
  <si>
    <t>Misty Forest Emerald</t>
  </si>
  <si>
    <t>Sundered Forest Emerald</t>
  </si>
  <si>
    <t>Radiant Forest Emerald</t>
  </si>
  <si>
    <t>Shining Forest Emerald</t>
  </si>
  <si>
    <t>Lambent Forest Emerald</t>
  </si>
  <si>
    <t>Tense Forest Emerald</t>
  </si>
  <si>
    <t>Turbid Forest Emerald</t>
  </si>
  <si>
    <t>Opaque Forest Emerald</t>
  </si>
  <si>
    <t>Intricate Forest Emerald</t>
  </si>
  <si>
    <t>Energized Forest Emerald</t>
  </si>
  <si>
    <t>Shattered Forest Emerald</t>
  </si>
  <si>
    <t>Bold Cardinal Ruby</t>
  </si>
  <si>
    <t>Delicate Cardinal Ruby</t>
  </si>
  <si>
    <t>Runed Cardinal Ruby</t>
  </si>
  <si>
    <t>Bright Cardinal Ruby</t>
  </si>
  <si>
    <t>Subtle Cardinal Ruby</t>
  </si>
  <si>
    <t>Flashing Cardinal Ruby</t>
  </si>
  <si>
    <t>Fractured Cardinal Ruby</t>
  </si>
  <si>
    <t>Precise Cardinal Ruby</t>
  </si>
  <si>
    <t>Solid Majestic Zircon</t>
  </si>
  <si>
    <t>Sparkling Majestic Zircon</t>
  </si>
  <si>
    <t>Lustrous Majestic Zircon</t>
  </si>
  <si>
    <t>Stormy Majestic Zircon</t>
  </si>
  <si>
    <t>Brilliant King's Amber</t>
  </si>
  <si>
    <t>Smooth King's Amber</t>
  </si>
  <si>
    <t>Rigid King's Amber</t>
  </si>
  <si>
    <t>Thick King's Amber</t>
  </si>
  <si>
    <t>Mystic King's Amber</t>
  </si>
  <si>
    <t>Quick King's Amber</t>
  </si>
  <si>
    <t>Sovereign Dreadstone</t>
  </si>
  <si>
    <t>Shifting Dreadstone</t>
  </si>
  <si>
    <t>Tenuous Dreadstone</t>
  </si>
  <si>
    <t>Glowing Dreadstone</t>
  </si>
  <si>
    <t>Purified Dreadstone</t>
  </si>
  <si>
    <t>Royal Dreadstone</t>
  </si>
  <si>
    <t>Mysterious Dreadstone</t>
  </si>
  <si>
    <t>Balanced Dreadstone</t>
  </si>
  <si>
    <t>Infused Dreadstone</t>
  </si>
  <si>
    <t>Regal Dreadstone</t>
  </si>
  <si>
    <t>Defender's Dreadstone</t>
  </si>
  <si>
    <t>Puissant Dreadstone</t>
  </si>
  <si>
    <t>Guardian's Dreadstone</t>
  </si>
  <si>
    <t>Inscribed Ametrine</t>
  </si>
  <si>
    <t>Etched Ametrine</t>
  </si>
  <si>
    <t>Champion's Ametrine</t>
  </si>
  <si>
    <t>Resplendent Ametrine</t>
  </si>
  <si>
    <t>Fierce Ametrine</t>
  </si>
  <si>
    <t>Deadly Ametrine</t>
  </si>
  <si>
    <t>Glinting Ametrine</t>
  </si>
  <si>
    <t>Lucent Ametrine</t>
  </si>
  <si>
    <t>Deft Ametrine</t>
  </si>
  <si>
    <t>Luminous Ametrine</t>
  </si>
  <si>
    <t>Potent Ametrine</t>
  </si>
  <si>
    <t>Veiled Ametrine</t>
  </si>
  <si>
    <t>Durable Ametrine</t>
  </si>
  <si>
    <t>Reckless Ametrine</t>
  </si>
  <si>
    <t>Wicked Ametrine</t>
  </si>
  <si>
    <t>Pristine Ametrine</t>
  </si>
  <si>
    <t>Empowered Ametrine</t>
  </si>
  <si>
    <t>Stark Ametrine</t>
  </si>
  <si>
    <t>Stalwart Ametrine</t>
  </si>
  <si>
    <t>Glimmering Ametrine</t>
  </si>
  <si>
    <t>Accurate Ametrine</t>
  </si>
  <si>
    <t>Resolute Ametrine</t>
  </si>
  <si>
    <t>Timeless Eye of Zul</t>
  </si>
  <si>
    <t>Jagged Eye of Zul</t>
  </si>
  <si>
    <t>Vivid Eye of Zul</t>
  </si>
  <si>
    <t>Enduring Eye of Zul</t>
  </si>
  <si>
    <t>Steady Eye of Zul</t>
  </si>
  <si>
    <t>Forceful Eye of Zul</t>
  </si>
  <si>
    <t>Seer's Eye of Zul</t>
  </si>
  <si>
    <t>Misty Eye of Zul</t>
  </si>
  <si>
    <t>Shining Eye of Zul</t>
  </si>
  <si>
    <t>Turbid Eye of Zul</t>
  </si>
  <si>
    <t>Intricate Eye of Zul</t>
  </si>
  <si>
    <t>Dazzling Eye of Zul</t>
  </si>
  <si>
    <t>Sundered Eye of Zul</t>
  </si>
  <si>
    <t>Lambent Eye of Zul</t>
  </si>
  <si>
    <t>Opaque Eye of Zul</t>
  </si>
  <si>
    <t>Energized Eye of Zul</t>
  </si>
  <si>
    <t>Radiant Eye of Zul</t>
  </si>
  <si>
    <t>Tense Eye of Zul</t>
  </si>
  <si>
    <t>Shattered Eye of Zul</t>
  </si>
  <si>
    <t>Skyflare Diamond</t>
  </si>
  <si>
    <t>Chaotic Skyflare Diamond</t>
  </si>
  <si>
    <t>Destructive Skyflare Diamond</t>
  </si>
  <si>
    <t>Ember Skyflare Diamond</t>
  </si>
  <si>
    <t>Earthsiege Diamond</t>
  </si>
  <si>
    <t>Enigmatic Skyflare Diamond</t>
  </si>
  <si>
    <t>Swift Skyflare Diamond</t>
  </si>
  <si>
    <t>Tireless Skyflare Diamond</t>
  </si>
  <si>
    <t>Revitalizing Skyflare Diamond</t>
  </si>
  <si>
    <t>Effulgent Skyflare Diamond</t>
  </si>
  <si>
    <t>Forlorn Skyflare Diamond</t>
  </si>
  <si>
    <t>Impassive Skyflare Diamond</t>
  </si>
  <si>
    <t>Austere Earthsiege Diamond</t>
  </si>
  <si>
    <t>Persistent Earthsiege Diamond</t>
  </si>
  <si>
    <t>Trenchant Earthsiege Diamond</t>
  </si>
  <si>
    <t>Invigorating Earthsiege Diamond</t>
  </si>
  <si>
    <t>Beaming Earthsiege Diamond</t>
  </si>
  <si>
    <t>Bracing Earthsiege Diamond</t>
  </si>
  <si>
    <t>Eternal Earthsiege Diamond</t>
  </si>
  <si>
    <t>Powerful Earthsiege Diamond</t>
  </si>
  <si>
    <t>Relentless Earthsiege Diamond</t>
  </si>
  <si>
    <t>Thundering Skyflare Diamond</t>
  </si>
  <si>
    <t>Insightful Earthsiege Diamond</t>
  </si>
  <si>
    <t>Linen Cloth</t>
  </si>
  <si>
    <t>Coarse Thread</t>
  </si>
  <si>
    <t>Bolt of Linen Cloth</t>
  </si>
  <si>
    <t>Wool Cloth</t>
  </si>
  <si>
    <t>Fine Thread</t>
  </si>
  <si>
    <t>Spider's Silk</t>
  </si>
  <si>
    <t>Bolt of Woolen Cloth</t>
  </si>
  <si>
    <t>Silken Thread</t>
  </si>
  <si>
    <t>Silk Cloth</t>
  </si>
  <si>
    <t>Bolt of Silk Cloth</t>
  </si>
  <si>
    <t>Thick Spider's Silk</t>
  </si>
  <si>
    <t>Mageweave Cloth</t>
  </si>
  <si>
    <t>Heavy Silken Thread</t>
  </si>
  <si>
    <t>Shadow Silk</t>
  </si>
  <si>
    <t>Bolt of Mageweave</t>
  </si>
  <si>
    <t>Rune Thread</t>
  </si>
  <si>
    <t>Felcloth</t>
  </si>
  <si>
    <t>Runecloth</t>
  </si>
  <si>
    <t>Ironweb Spider Silk</t>
  </si>
  <si>
    <t>Bolt of Runecloth</t>
  </si>
  <si>
    <t>Mooncloth</t>
  </si>
  <si>
    <t>Bolt of Netherweave</t>
  </si>
  <si>
    <t>Netherweave Cloth</t>
  </si>
  <si>
    <t>Netherweb Spider Silk</t>
  </si>
  <si>
    <t>Bolt of Imbued Netherweave</t>
  </si>
  <si>
    <t>Spellfire Cloth</t>
  </si>
  <si>
    <t>Bolt of Frostweave</t>
  </si>
  <si>
    <t>Eternium Thread</t>
  </si>
  <si>
    <t>Frostweave Cloth</t>
  </si>
  <si>
    <t>Shadowcloth</t>
  </si>
  <si>
    <t>Spellcloth</t>
  </si>
  <si>
    <t>Shadoweave Cloth</t>
  </si>
  <si>
    <t>Primal Mooncloth</t>
  </si>
  <si>
    <t>Bolt of Soulcloth</t>
  </si>
  <si>
    <t>Bolt of Imbued Frostweave</t>
  </si>
  <si>
    <t>Iceweb Spider Silk</t>
  </si>
  <si>
    <t>Ebonweave</t>
  </si>
  <si>
    <t>Moonshroud</t>
  </si>
  <si>
    <t>Spellweave</t>
  </si>
  <si>
    <t>Green Whelp Scale</t>
  </si>
  <si>
    <t>Black Whelp Scale</t>
  </si>
  <si>
    <t>Perfect Deviate Scale</t>
  </si>
  <si>
    <t>Deviate Scale</t>
  </si>
  <si>
    <t>Long Tail Feather</t>
  </si>
  <si>
    <t>Ruined Leather Scraps</t>
  </si>
  <si>
    <t>Light Leather</t>
  </si>
  <si>
    <t>Light Hide</t>
  </si>
  <si>
    <t>Thin Kodo Leather</t>
  </si>
  <si>
    <t>Salt</t>
  </si>
  <si>
    <t>Cured Light Hide</t>
  </si>
  <si>
    <t>Slimy Murloc Scale</t>
  </si>
  <si>
    <t>Cured Medium Hide</t>
  </si>
  <si>
    <t>Medium Hide</t>
  </si>
  <si>
    <t>Medium Leather</t>
  </si>
  <si>
    <t>Cured Heavy Hide</t>
  </si>
  <si>
    <t>Raptor Hide</t>
  </si>
  <si>
    <t>Heavy Hide</t>
  </si>
  <si>
    <t>Heavy Leather</t>
  </si>
  <si>
    <t>Thick Murloc Scale</t>
  </si>
  <si>
    <t>Turtle Scale</t>
  </si>
  <si>
    <t>Thick Leather</t>
  </si>
  <si>
    <t>Cured Thick Hide</t>
  </si>
  <si>
    <t>Thick Hide</t>
  </si>
  <si>
    <t>Deeprock Salt</t>
  </si>
  <si>
    <t>Worn Dragonscale</t>
  </si>
  <si>
    <t>Jet Black Feather</t>
  </si>
  <si>
    <t>Scorpid Scale</t>
  </si>
  <si>
    <t>Warbear Leather</t>
  </si>
  <si>
    <t>Devilsaur Leather</t>
  </si>
  <si>
    <t>Blue Dragonscale</t>
  </si>
  <si>
    <t>Green Dragonscale</t>
  </si>
  <si>
    <t>Refined Deeprock Salt</t>
  </si>
  <si>
    <t>Cured Rugged Hide</t>
  </si>
  <si>
    <t>Rugged Hide</t>
  </si>
  <si>
    <t>Rugged Leather</t>
  </si>
  <si>
    <t>Heavy Scorpid Scale</t>
  </si>
  <si>
    <t>Heavy Silithid Carapace</t>
  </si>
  <si>
    <t>Enchanted Leather</t>
  </si>
  <si>
    <t>Black Dragonscale</t>
  </si>
  <si>
    <t>Light Silithid Carapace</t>
  </si>
  <si>
    <t>Silithid Chitin</t>
  </si>
  <si>
    <t>Thick Clefthoof Leather</t>
  </si>
  <si>
    <t>Knothide Leather Scraps</t>
  </si>
  <si>
    <t>Crystal Infused Leather</t>
  </si>
  <si>
    <t>Fel Scales</t>
  </si>
  <si>
    <t>Nether Dragonscales</t>
  </si>
  <si>
    <t>Scale of Onyxia</t>
  </si>
  <si>
    <t>Cobra Scales</t>
  </si>
  <si>
    <t>Wind Scales</t>
  </si>
  <si>
    <t>Knothide Leather</t>
  </si>
  <si>
    <t>Primal Tiger Leather</t>
  </si>
  <si>
    <t>Primal Bat Leather</t>
  </si>
  <si>
    <t>Refined Scale of Onyxia</t>
  </si>
  <si>
    <t>Core Leather</t>
  </si>
  <si>
    <t>Red Dragonscale</t>
  </si>
  <si>
    <t>Dreamscale</t>
  </si>
  <si>
    <t>Heavy Knothide Leather</t>
  </si>
  <si>
    <t>Fel Hide</t>
  </si>
  <si>
    <t>Borean Leather Scraps</t>
  </si>
  <si>
    <t>Borean Leather</t>
  </si>
  <si>
    <t>Nerubian Chitin</t>
  </si>
  <si>
    <t>Icy Dragonscale</t>
  </si>
  <si>
    <t>Jormungar Scale</t>
  </si>
  <si>
    <t>Arctic Fur</t>
  </si>
  <si>
    <t>Heavy Borean Leather</t>
  </si>
  <si>
    <t>Scale of Onyxia 2.0</t>
  </si>
  <si>
    <t>Rough Stone</t>
  </si>
  <si>
    <t>Copper Ore</t>
  </si>
  <si>
    <t>Silver Ore</t>
  </si>
  <si>
    <t>Copper Bar</t>
  </si>
  <si>
    <t>Silver Bar</t>
  </si>
  <si>
    <t>Rough Grinding Stone</t>
  </si>
  <si>
    <t>Coarse Stone</t>
  </si>
  <si>
    <t>Tin Ore</t>
  </si>
  <si>
    <t>Tin Bar</t>
  </si>
  <si>
    <t>Coarse Grinding Stone</t>
  </si>
  <si>
    <t>Bronze Bar</t>
  </si>
  <si>
    <t>Heavy Grinding Stone</t>
  </si>
  <si>
    <t>Heavy Stone</t>
  </si>
  <si>
    <t>Gold Ore</t>
  </si>
  <si>
    <t>Iron Bar</t>
  </si>
  <si>
    <t>Gold Bar</t>
  </si>
  <si>
    <t>Coal</t>
  </si>
  <si>
    <t>Iron Ore</t>
  </si>
  <si>
    <t>Steel Bar</t>
  </si>
  <si>
    <t>Solid Grinding Stone</t>
  </si>
  <si>
    <t>Solid Stone</t>
  </si>
  <si>
    <t>Truesilver Ore</t>
  </si>
  <si>
    <t>Thorium Ore</t>
  </si>
  <si>
    <t>Mithril Bar</t>
  </si>
  <si>
    <t>Mithril Ore</t>
  </si>
  <si>
    <t>Blacksteel Bar</t>
  </si>
  <si>
    <t>Dense Stone</t>
  </si>
  <si>
    <t>Dense Grinding Stone</t>
  </si>
  <si>
    <t>Truesilver Bar</t>
  </si>
  <si>
    <t>Dark Iron Ore</t>
  </si>
  <si>
    <t>Dark Iron Bar</t>
  </si>
  <si>
    <t>Thorium Bar</t>
  </si>
  <si>
    <t>Arcanite Bar</t>
  </si>
  <si>
    <t>Enchanted Thorium Bar</t>
  </si>
  <si>
    <t>Sulfuron Ingot</t>
  </si>
  <si>
    <t>Felsteel Bar</t>
  </si>
  <si>
    <t>Fel Iron Bar</t>
  </si>
  <si>
    <t>Fel Iron Ore</t>
  </si>
  <si>
    <t>Elementium Ore</t>
  </si>
  <si>
    <t>Elemental Flux</t>
  </si>
  <si>
    <t>Elementium Bar</t>
  </si>
  <si>
    <t>Guardian Stone</t>
  </si>
  <si>
    <t>Adamantite Ore</t>
  </si>
  <si>
    <t>Hardened Adamantite Bar</t>
  </si>
  <si>
    <t>Adamantite Bar</t>
  </si>
  <si>
    <t>Hardened Khorium</t>
  </si>
  <si>
    <t>Khorium Bar</t>
  </si>
  <si>
    <t>Eternium Bar</t>
  </si>
  <si>
    <t>Eternium Ore</t>
  </si>
  <si>
    <t>Khorium Ore</t>
  </si>
  <si>
    <t>Cobalt Ore</t>
  </si>
  <si>
    <t>Cobalt Bar</t>
  </si>
  <si>
    <t>Saronite Ore</t>
  </si>
  <si>
    <t>Azurite Bar</t>
  </si>
  <si>
    <t>Titanium Ore</t>
  </si>
  <si>
    <t>Saronite Bar</t>
  </si>
  <si>
    <t>Froststeel Bar</t>
  </si>
  <si>
    <t>Titansteel Bar</t>
  </si>
  <si>
    <t>Hardened Saronite Bar</t>
  </si>
  <si>
    <t>Titanium Bar</t>
  </si>
  <si>
    <t>Chunk of Boar Meat</t>
  </si>
  <si>
    <t>Stringy Wolf Meat</t>
  </si>
  <si>
    <t>Crag Boar Rib</t>
  </si>
  <si>
    <t>Small Spider Leg</t>
  </si>
  <si>
    <t>Raw Brilliant Smallfish</t>
  </si>
  <si>
    <t>Raw Slitherskin Mackerel</t>
  </si>
  <si>
    <t>Small Egg</t>
  </si>
  <si>
    <t>Meaty Bat Wing</t>
  </si>
  <si>
    <t>Lynx Meat</t>
  </si>
  <si>
    <t>Bat Flesh</t>
  </si>
  <si>
    <t>Scorpid Stinger</t>
  </si>
  <si>
    <t>Stringy Vulture Meat</t>
  </si>
  <si>
    <t>Coyote Meat</t>
  </si>
  <si>
    <t>Boar Intestines</t>
  </si>
  <si>
    <t>Spider Ichor</t>
  </si>
  <si>
    <t>Kodo Meat</t>
  </si>
  <si>
    <t>Strider Meat</t>
  </si>
  <si>
    <t>Murloc Eye</t>
  </si>
  <si>
    <t>Bear Meat</t>
  </si>
  <si>
    <t>Goretusk Liver</t>
  </si>
  <si>
    <t>Goretusk Snout</t>
  </si>
  <si>
    <t>Crawler Meat</t>
  </si>
  <si>
    <t>Crawler Claw</t>
  </si>
  <si>
    <t>Boar Ribs</t>
  </si>
  <si>
    <t>Crocolisk Meat</t>
  </si>
  <si>
    <t>Clam Meat</t>
  </si>
  <si>
    <t>Tough Condor Meat</t>
  </si>
  <si>
    <t>Crisp Spider Meat</t>
  </si>
  <si>
    <t>Soft Frenzy Flesh</t>
  </si>
  <si>
    <t>Raw Longjaw Mud Snapper</t>
  </si>
  <si>
    <t>Raw Loch Frenzy</t>
  </si>
  <si>
    <t>Raw Rainbow Fin Albacore</t>
  </si>
  <si>
    <t>Crunchy Spider Leg</t>
  </si>
  <si>
    <t>Murloc Fin</t>
  </si>
  <si>
    <t>Great Goretusk Snout</t>
  </si>
  <si>
    <t>Lean Wolf Flank</t>
  </si>
  <si>
    <t>Raw Sagefish</t>
  </si>
  <si>
    <t>Big Bear Meat</t>
  </si>
  <si>
    <t>Raptor Egg</t>
  </si>
  <si>
    <t>Thunder Lizard Tail</t>
  </si>
  <si>
    <t>Tender Crocolisk Meat</t>
  </si>
  <si>
    <t>Lion Meat</t>
  </si>
  <si>
    <t>Stag Meat</t>
  </si>
  <si>
    <t>Tangy Clam Meat</t>
  </si>
  <si>
    <t>Gooey Spider Leg</t>
  </si>
  <si>
    <t>Raw Bristle Whisker Catfish</t>
  </si>
  <si>
    <t>Turtle Meat</t>
  </si>
  <si>
    <t>Mystery Meat</t>
  </si>
  <si>
    <t>Raptor Flesh</t>
  </si>
  <si>
    <t>Tiger Meat</t>
  </si>
  <si>
    <t>Red Wolf Meat</t>
  </si>
  <si>
    <t>Buzzard Wing</t>
  </si>
  <si>
    <t>Giant Clam Meat</t>
  </si>
  <si>
    <t>Raw Rockscale Cod</t>
  </si>
  <si>
    <t>Raw Mithril Head Trout</t>
  </si>
  <si>
    <t>Heavy Kodo Meat</t>
  </si>
  <si>
    <t>Mostly Digested Fish</t>
  </si>
  <si>
    <t>White Spider Meat</t>
  </si>
  <si>
    <t>Tender Crab Meat</t>
  </si>
  <si>
    <t>Tender Wolf Meat</t>
  </si>
  <si>
    <t>Raw Greater Sagefish</t>
  </si>
  <si>
    <t>Raw Spotted Yellowtail</t>
  </si>
  <si>
    <t>Zesty Clam Meat</t>
  </si>
  <si>
    <t>Giant Egg</t>
  </si>
  <si>
    <t>Raw Glossy Mightfish</t>
  </si>
  <si>
    <t>Raw Summer Bass</t>
  </si>
  <si>
    <t>Raw Redgill</t>
  </si>
  <si>
    <t>Raw Nightfin Snapper</t>
  </si>
  <si>
    <t>Raw Sunscale Salmon</t>
  </si>
  <si>
    <t>Bear Flank</t>
  </si>
  <si>
    <t>Raw Spinefin Halibut</t>
  </si>
  <si>
    <t>Darkclaw Lobster</t>
  </si>
  <si>
    <t>Raw Whitescale Salmon</t>
  </si>
  <si>
    <t>Plated Armorfish</t>
  </si>
  <si>
    <t>Sandworm Meat</t>
  </si>
  <si>
    <t>Chimaerok Tenderloin</t>
  </si>
  <si>
    <t>Barbed Gill Trout</t>
  </si>
  <si>
    <t>Spotted Feltail</t>
  </si>
  <si>
    <t>Zangarian Sporefish</t>
  </si>
  <si>
    <t>Figluster's Mudfish</t>
  </si>
  <si>
    <t>Icefin Bluefish</t>
  </si>
  <si>
    <t>Golden Darter</t>
  </si>
  <si>
    <t>Furious Crawdad</t>
  </si>
  <si>
    <t>Huge Spotted Feltail</t>
  </si>
  <si>
    <t>Enormous Barbed Gill Trout</t>
  </si>
  <si>
    <t>Buzzard Meat</t>
  </si>
  <si>
    <t>Ravager Flesh</t>
  </si>
  <si>
    <t>Strange Spores</t>
  </si>
  <si>
    <t>Chunk o' Basilisk</t>
  </si>
  <si>
    <t>Clefthoof Meat</t>
  </si>
  <si>
    <t>Warped Flesh</t>
  </si>
  <si>
    <t>Talbuk Venison</t>
  </si>
  <si>
    <t>Raptor Ribs</t>
  </si>
  <si>
    <t>Serpent Flesh</t>
  </si>
  <si>
    <t>Jaggal Clam Meat</t>
  </si>
  <si>
    <t>Bloodfin Catfish</t>
  </si>
  <si>
    <t>Crescent-Tail Skullfish</t>
  </si>
  <si>
    <t>Giant Sunfish</t>
  </si>
  <si>
    <t>Deep Sea Monsterbelly</t>
  </si>
  <si>
    <t>Moonglow Cuttlefish</t>
  </si>
  <si>
    <t>Imperial Manta Ray</t>
  </si>
  <si>
    <t>Rockfin Grouper</t>
  </si>
  <si>
    <t>Icemouth Waveskipper</t>
  </si>
  <si>
    <t>Borean Man O' War</t>
  </si>
  <si>
    <t>Musselback Sculpin</t>
  </si>
  <si>
    <t>Dragonfin Angelfish</t>
  </si>
  <si>
    <t>Bonescale Snapper</t>
  </si>
  <si>
    <t>Glacial Salmon</t>
  </si>
  <si>
    <t>Fangtooth Herring</t>
  </si>
  <si>
    <t>Meltwater Beardfish</t>
  </si>
  <si>
    <t>Barrelhead Goby</t>
  </si>
  <si>
    <t>Nettlefish</t>
  </si>
  <si>
    <t>Glassfin Minnow</t>
  </si>
  <si>
    <t>Shoveltusk Flank</t>
  </si>
  <si>
    <t>Worm Meat</t>
  </si>
  <si>
    <t>Worg Haunch</t>
  </si>
  <si>
    <t>Rhino Meat</t>
  </si>
  <si>
    <t>Chilled Meat</t>
  </si>
  <si>
    <t>Northern Egg</t>
  </si>
  <si>
    <t>Northern Icelip</t>
  </si>
  <si>
    <t>Coral Crusher</t>
  </si>
  <si>
    <t>Plated Darkfish</t>
  </si>
  <si>
    <t>Silvercoat Stag Meat</t>
  </si>
  <si>
    <t>Succulent Clam Meat</t>
  </si>
  <si>
    <t>Slab of Blubber</t>
  </si>
  <si>
    <t>Lean Flank</t>
  </si>
  <si>
    <t>Bloody Giblets</t>
  </si>
  <si>
    <t>Fountain Goldfish</t>
  </si>
  <si>
    <t>Sewer Carp</t>
  </si>
  <si>
    <t>Magic Eater</t>
  </si>
  <si>
    <t>Shimmering Minnow</t>
  </si>
  <si>
    <t>Slippery Eel</t>
  </si>
  <si>
    <t>Bloodthistle</t>
  </si>
  <si>
    <t>Peacebloom</t>
  </si>
  <si>
    <t>Silverleaf</t>
  </si>
  <si>
    <t>Mageroyal</t>
  </si>
  <si>
    <t>Earthroot</t>
  </si>
  <si>
    <t>Swiftthistle</t>
  </si>
  <si>
    <t>Briarthorn</t>
  </si>
  <si>
    <t>Bruiseweed</t>
  </si>
  <si>
    <t>Stranglekelp</t>
  </si>
  <si>
    <t>Wild Steelbloom</t>
  </si>
  <si>
    <t>Grave Moss</t>
  </si>
  <si>
    <t>Kingsblood</t>
  </si>
  <si>
    <t>Liferoot</t>
  </si>
  <si>
    <t>Fadeleaf</t>
  </si>
  <si>
    <t>Goldthorn</t>
  </si>
  <si>
    <t>Khadgar's Whisker</t>
  </si>
  <si>
    <t>Wintersbite</t>
  </si>
  <si>
    <t>Wildvine</t>
  </si>
  <si>
    <t>Firebloom</t>
  </si>
  <si>
    <t>Purple Lotus</t>
  </si>
  <si>
    <t>Arthas' Tears</t>
  </si>
  <si>
    <t>Sungrass</t>
  </si>
  <si>
    <t>Blindweed</t>
  </si>
  <si>
    <t>Ghost Mushroom</t>
  </si>
  <si>
    <t>Gromsblood</t>
  </si>
  <si>
    <t>Golden Sansam</t>
  </si>
  <si>
    <t>Dreamfoil</t>
  </si>
  <si>
    <t>Mountain Silversage</t>
  </si>
  <si>
    <t>Plaguebloom</t>
  </si>
  <si>
    <t>Icecap</t>
  </si>
  <si>
    <t>Black Lotus</t>
  </si>
  <si>
    <t>Bloodvine</t>
  </si>
  <si>
    <t>Blood Scythe</t>
  </si>
  <si>
    <t>Felweed</t>
  </si>
  <si>
    <t>Dreaming Glory</t>
  </si>
  <si>
    <t>Terocone</t>
  </si>
  <si>
    <t>Ragveil</t>
  </si>
  <si>
    <t>Flame Cap</t>
  </si>
  <si>
    <t>Ancient Lichen</t>
  </si>
  <si>
    <t>Nightmare Vine</t>
  </si>
  <si>
    <t>Nightmare Seed</t>
  </si>
  <si>
    <t>Fel Lotus</t>
  </si>
  <si>
    <t>Mana Thistle</t>
  </si>
  <si>
    <t>Netherbloom</t>
  </si>
  <si>
    <t>Goldclover</t>
  </si>
  <si>
    <t>Tiger Lily</t>
  </si>
  <si>
    <t>Talandra's Rose</t>
  </si>
  <si>
    <t>Deadnettle</t>
  </si>
  <si>
    <t>Constrictor Grass</t>
  </si>
  <si>
    <t>Adder's Tongue</t>
  </si>
  <si>
    <t>Lichbloom</t>
  </si>
  <si>
    <t>Icethorn</t>
  </si>
  <si>
    <t>Frost Lotus</t>
  </si>
  <si>
    <t>Elemental Fire</t>
  </si>
  <si>
    <t>Elemental Earth</t>
  </si>
  <si>
    <t>Elemental Water</t>
  </si>
  <si>
    <t>Elemental Air</t>
  </si>
  <si>
    <t>Core of Earth</t>
  </si>
  <si>
    <t>Heart of the Wild</t>
  </si>
  <si>
    <t>Ichor of Undeath</t>
  </si>
  <si>
    <t>Breath of Wind</t>
  </si>
  <si>
    <t>Globe of Water</t>
  </si>
  <si>
    <t>Heart of Fire</t>
  </si>
  <si>
    <t>Essence of Water</t>
  </si>
  <si>
    <t>divisor</t>
  </si>
  <si>
    <t>Essence of Fire</t>
  </si>
  <si>
    <t>Essence of Air</t>
  </si>
  <si>
    <t>Essence of Earth</t>
  </si>
  <si>
    <t>Living Essence</t>
  </si>
  <si>
    <t>Essence of Undeath</t>
  </si>
  <si>
    <t>Primal Might</t>
  </si>
  <si>
    <t>Mote of Water</t>
  </si>
  <si>
    <t>Mote of Shadow</t>
  </si>
  <si>
    <t>Mote of Mana</t>
  </si>
  <si>
    <t>Mote of Life</t>
  </si>
  <si>
    <t>Mote of Fire</t>
  </si>
  <si>
    <t>Mote of Earth</t>
  </si>
  <si>
    <t>Mote of Air</t>
  </si>
  <si>
    <t>Primal Shadow</t>
  </si>
  <si>
    <t>Primal Earth</t>
  </si>
  <si>
    <t>Primal Air</t>
  </si>
  <si>
    <t>Primal Life</t>
  </si>
  <si>
    <t>Primal Water</t>
  </si>
  <si>
    <t>Primal Fire</t>
  </si>
  <si>
    <t>Primal Mana</t>
  </si>
  <si>
    <t>Eternal Life</t>
  </si>
  <si>
    <t>Crystallized Water</t>
  </si>
  <si>
    <t>Crystallized Life</t>
  </si>
  <si>
    <t>Crystallized Shadow</t>
  </si>
  <si>
    <t>Crystallized Fire</t>
  </si>
  <si>
    <t>Crystallized Earth</t>
  </si>
  <si>
    <t>Crystallized Air</t>
  </si>
  <si>
    <t>Eternal Fire</t>
  </si>
  <si>
    <t>Eternal Shadow</t>
  </si>
  <si>
    <t>Eternal Earth</t>
  </si>
  <si>
    <t>Eternal Air</t>
  </si>
  <si>
    <t>Eternal Water</t>
  </si>
  <si>
    <t>Greater Cosmic Essence</t>
  </si>
  <si>
    <t>Eternal Might</t>
  </si>
  <si>
    <t>Copper Rod</t>
  </si>
  <si>
    <t>Runed Copper Rod</t>
  </si>
  <si>
    <t>Mystical Powder</t>
  </si>
  <si>
    <t>Lesser Magic Essence</t>
  </si>
  <si>
    <t>Strange Dust</t>
  </si>
  <si>
    <t>Greater Magic Essence</t>
  </si>
  <si>
    <t>Silver Rod</t>
  </si>
  <si>
    <t>Runed Silver Rod</t>
  </si>
  <si>
    <t>Enchanted Powder</t>
  </si>
  <si>
    <t>Small Glimmering Shard</t>
  </si>
  <si>
    <t>Lesser Astral Essence</t>
  </si>
  <si>
    <t>Greater Astral Essence</t>
  </si>
  <si>
    <t>Soul Dust</t>
  </si>
  <si>
    <t>Large Glimmering Shard</t>
  </si>
  <si>
    <t>Lesser Mystic Essence</t>
  </si>
  <si>
    <t>Small Glowing Shard</t>
  </si>
  <si>
    <t>Runed Golden Rod</t>
  </si>
  <si>
    <t>Golden Rod</t>
  </si>
  <si>
    <t>Greater Mystic Essence</t>
  </si>
  <si>
    <t>Vision Dust</t>
  </si>
  <si>
    <t>Large Glowing Shard</t>
  </si>
  <si>
    <t>Truesilver Rod</t>
  </si>
  <si>
    <t>Runed Truesilver Rod</t>
  </si>
  <si>
    <t>Lesser Nether Essence</t>
  </si>
  <si>
    <t>Small Radiant Shard</t>
  </si>
  <si>
    <t>Greater Nether Essence</t>
  </si>
  <si>
    <t>Dream Dust</t>
  </si>
  <si>
    <t>Large Radiant Shard</t>
  </si>
  <si>
    <t>Small Brilliant Shard</t>
  </si>
  <si>
    <t>Lesser Eternal Essence</t>
  </si>
  <si>
    <t>Large Brilliant Shard</t>
  </si>
  <si>
    <t>Arcanite Rod</t>
  </si>
  <si>
    <t>Greater Eternal Essence</t>
  </si>
  <si>
    <t>Illusion Dust</t>
  </si>
  <si>
    <t>Runed Arcanite Rod</t>
  </si>
  <si>
    <t>Fel Iron Rod</t>
  </si>
  <si>
    <t>Lesser Planar Essence</t>
  </si>
  <si>
    <t>Arcane Dust</t>
  </si>
  <si>
    <t>Nexus Crystal</t>
  </si>
  <si>
    <t>Runed Fel Iron Rod</t>
  </si>
  <si>
    <t>Runed Adamantite Rod</t>
  </si>
  <si>
    <t>Runed Eternium Rod</t>
  </si>
  <si>
    <t>Small Prismatic Shard</t>
  </si>
  <si>
    <t>Greater Planar Essence</t>
  </si>
  <si>
    <t>Titanium Rod</t>
  </si>
  <si>
    <t>Cobalt Rod</t>
  </si>
  <si>
    <t>Lesser Cosmic Essence</t>
  </si>
  <si>
    <t>Infinite Dust</t>
  </si>
  <si>
    <t>Adamantite Rod</t>
  </si>
  <si>
    <t>Void Crystal</t>
  </si>
  <si>
    <t>Large Prismatic Shard</t>
  </si>
  <si>
    <t>Runed Cobalt Rod</t>
  </si>
  <si>
    <t>Eternium Rod</t>
  </si>
  <si>
    <t>Titanium Powder</t>
  </si>
  <si>
    <t>Essence or Dust</t>
  </si>
  <si>
    <t>Abyss Crystal</t>
  </si>
  <si>
    <t>Small Dream Shard</t>
  </si>
  <si>
    <t>Dream Shard</t>
  </si>
  <si>
    <t>Runed Titanium Rod</t>
  </si>
  <si>
    <t>Teardrop Blood Garnet</t>
  </si>
  <si>
    <t>Bold Blood Garnet</t>
  </si>
  <si>
    <t>Runed Blood Garnet</t>
  </si>
  <si>
    <t>Delicate Blood Garnet</t>
  </si>
  <si>
    <t>Inscribed Flame Spessarite</t>
  </si>
  <si>
    <t>Luminous Flame Spessarite</t>
  </si>
  <si>
    <t>Glinting Flame Spessarite</t>
  </si>
  <si>
    <t>Potent Flame Spessarite</t>
  </si>
  <si>
    <t>Radiant Deep Peridot</t>
  </si>
  <si>
    <t>Jagged Deep Peridot</t>
  </si>
  <si>
    <t>Enduring Deep Peridot</t>
  </si>
  <si>
    <t>Dazzling Deep Peridot</t>
  </si>
  <si>
    <t>Glowing Shadow Draenite</t>
  </si>
  <si>
    <t>Royal Shadow Draenite</t>
  </si>
  <si>
    <t>Shifting Shadow Draenite</t>
  </si>
  <si>
    <t>Sovereign Shadow Draenite</t>
  </si>
  <si>
    <t>Brilliant Golden Draenite</t>
  </si>
  <si>
    <t>Gleaming Golden Draenite</t>
  </si>
  <si>
    <t>Thick Golden Draenite</t>
  </si>
  <si>
    <t>Rigid Golden Draenite</t>
  </si>
  <si>
    <t>Solid Azure Moonstone</t>
  </si>
  <si>
    <t>Sparkling Azure Moonstone</t>
  </si>
  <si>
    <t>Stormy Azure Moonstone</t>
  </si>
  <si>
    <t>Lustrous Azure Moonstone</t>
  </si>
  <si>
    <t>Sublime Mystic Dawnstone</t>
  </si>
  <si>
    <t>Stark Blood Garnet</t>
  </si>
  <si>
    <t>Notched Deep Peridot</t>
  </si>
  <si>
    <t>Barbed Deep Peridot</t>
  </si>
  <si>
    <t>Runed Ornate Ruby</t>
  </si>
  <si>
    <t>Smooth Ornate Dawnstone</t>
  </si>
  <si>
    <t>Gleaming Ornate Dawnstone</t>
  </si>
  <si>
    <t>Potent Ornate Topaz</t>
  </si>
  <si>
    <t>Smooth Golden Draenite</t>
  </si>
  <si>
    <t>Mighty Blood Garnet</t>
  </si>
  <si>
    <t>Bold Ornate Ruby</t>
  </si>
  <si>
    <t>Inscribed Ornate Topaz</t>
  </si>
  <si>
    <t>Bright Blood Garnet</t>
  </si>
  <si>
    <t>Don Rodrigo's Heart</t>
  </si>
  <si>
    <t>Don Amancio's Heart</t>
  </si>
  <si>
    <t>Great Golden Draenite</t>
  </si>
  <si>
    <t>Balanced Shadow Draenite</t>
  </si>
  <si>
    <t>Infused Shadow Draenite</t>
  </si>
  <si>
    <t>Veiled Flame Spessarite</t>
  </si>
  <si>
    <t>Wicked Flame Spessarite</t>
  </si>
  <si>
    <t>Purified Jaggal Pearl</t>
  </si>
  <si>
    <t>Purified Shadow Pearl</t>
  </si>
  <si>
    <t>Prismatic Black Diamond</t>
  </si>
  <si>
    <t>Flame Spessarite</t>
  </si>
  <si>
    <t>Sparkling Falling Star</t>
  </si>
  <si>
    <t>Mystic Bladestone</t>
  </si>
  <si>
    <t>Brilliant Bladestone</t>
  </si>
  <si>
    <t>Blood of Amber</t>
  </si>
  <si>
    <t>Great Bladestone</t>
  </si>
  <si>
    <t>Rigid Bladestone</t>
  </si>
  <si>
    <t>Stone of Blades</t>
  </si>
  <si>
    <t>Facet of Eternity</t>
  </si>
  <si>
    <t>Steady Talasite</t>
  </si>
  <si>
    <t>Chaotic Skyfire Diamond</t>
  </si>
  <si>
    <t>Charmed Amani Jewel</t>
  </si>
  <si>
    <t>Heavy Tonk Armor</t>
  </si>
  <si>
    <t>Eye of the Sea</t>
  </si>
  <si>
    <t>Juno's Test Gem</t>
  </si>
  <si>
    <t>Quick Dawnstone</t>
  </si>
  <si>
    <t>Reckless Noble Topaz</t>
  </si>
  <si>
    <t>Forceful Talasite</t>
  </si>
  <si>
    <t>Eternal Earthstorm Diamond</t>
  </si>
  <si>
    <t>Ember Skyfire Diamond</t>
  </si>
  <si>
    <t>Regal Nightseye</t>
  </si>
  <si>
    <t>Steady Seaspray Emerald</t>
  </si>
  <si>
    <t>Forceful Seaspray Emerald</t>
  </si>
  <si>
    <t>Reckless Pyrestone</t>
  </si>
  <si>
    <t>Quick Lionseye</t>
  </si>
  <si>
    <t>Purified Shadowsong Amethyst</t>
  </si>
  <si>
    <t>Test Living Ruby</t>
  </si>
  <si>
    <t>Bold Bloodstone</t>
  </si>
  <si>
    <t>Delicate Bloodstone</t>
  </si>
  <si>
    <t>Bright Bloodstone</t>
  </si>
  <si>
    <t>Subtle Bloodstone</t>
  </si>
  <si>
    <t>Flashing Bloodstone</t>
  </si>
  <si>
    <t>Fractured Bloodstone</t>
  </si>
  <si>
    <t>Precise Bloodstone</t>
  </si>
  <si>
    <t>Runed Bloodstone</t>
  </si>
  <si>
    <t>Brilliant Sun Crystal</t>
  </si>
  <si>
    <t>Smooth Sun Crystal</t>
  </si>
  <si>
    <t>Rigid Sun Crystal</t>
  </si>
  <si>
    <t>Thick Sun Crystal</t>
  </si>
  <si>
    <t>Mystic Sun Crystal</t>
  </si>
  <si>
    <t>Quick Sun Crystal</t>
  </si>
  <si>
    <t>Solid Chalcedony</t>
  </si>
  <si>
    <t>Sparkling Chalcedony</t>
  </si>
  <si>
    <t>Lustrous Chalcedony</t>
  </si>
  <si>
    <t>Stormy Chalcedony</t>
  </si>
  <si>
    <t>Puissant Shadow Crystal</t>
  </si>
  <si>
    <t>Sovereign Shadow Crystal</t>
  </si>
  <si>
    <t>Shifting Shadow Crystal</t>
  </si>
  <si>
    <t>Glowing Shadow Crystal</t>
  </si>
  <si>
    <t>Balanced Shadow Crystal</t>
  </si>
  <si>
    <t>Regal Shadow Crystal</t>
  </si>
  <si>
    <t>Defender's Shadow Crystal</t>
  </si>
  <si>
    <t>Guardian's Shadow Crystal</t>
  </si>
  <si>
    <t>Purified Shadow Crystal</t>
  </si>
  <si>
    <t>Tenuous Shadow Crystal</t>
  </si>
  <si>
    <t>Royal Shadow Crystal</t>
  </si>
  <si>
    <t>Infused Shadow Crystal</t>
  </si>
  <si>
    <t>Mysterious Shadow Crystal</t>
  </si>
  <si>
    <t>Luminous Huge Citrine</t>
  </si>
  <si>
    <t>Inscribed Huge Citrine</t>
  </si>
  <si>
    <t>Etched Huge Citrine</t>
  </si>
  <si>
    <t>Champion's Huge Citrine</t>
  </si>
  <si>
    <t>Resplendent Huge Citrine</t>
  </si>
  <si>
    <t>Fierce Huge Citrine</t>
  </si>
  <si>
    <t>Deadly Huge Citrine</t>
  </si>
  <si>
    <t>Glinting Huge Citrine</t>
  </si>
  <si>
    <t>Lucent Huge Citrine</t>
  </si>
  <si>
    <t>Deft Huge Citrine</t>
  </si>
  <si>
    <t>Potent Huge Citrine</t>
  </si>
  <si>
    <t>Veiled Huge Citrine</t>
  </si>
  <si>
    <t>Durable Huge Citrine</t>
  </si>
  <si>
    <t>Reckless Huge Citrine</t>
  </si>
  <si>
    <t>Wicked Huge Citrine</t>
  </si>
  <si>
    <t>Pristine Huge Citrine</t>
  </si>
  <si>
    <t>Empowered Huge Citrine</t>
  </si>
  <si>
    <t>Stark Huge Citrine</t>
  </si>
  <si>
    <t>Stalwart Huge Citrine</t>
  </si>
  <si>
    <t>Glimmering Huge Citrine</t>
  </si>
  <si>
    <t>Accurate Huge Citrine</t>
  </si>
  <si>
    <t>Resolute Huge Citrine</t>
  </si>
  <si>
    <t>Timeless Dark Jade</t>
  </si>
  <si>
    <t>Jagged Dark Jade</t>
  </si>
  <si>
    <t>Vivid Dark Jade</t>
  </si>
  <si>
    <t>Enduring Dark Jade</t>
  </si>
  <si>
    <t>Steady Dark Jade</t>
  </si>
  <si>
    <t>Forceful Dark Jade</t>
  </si>
  <si>
    <t>Seer's Dark Jade</t>
  </si>
  <si>
    <t>Misty Dark Jade</t>
  </si>
  <si>
    <t>Shining Dark Jade</t>
  </si>
  <si>
    <t>Turbid Dark Jade</t>
  </si>
  <si>
    <t>Intricate Dark Jade</t>
  </si>
  <si>
    <t>Dazzling Dark Jade</t>
  </si>
  <si>
    <t>Sundered Dark Jade</t>
  </si>
  <si>
    <t>Lambent Dark Jade</t>
  </si>
  <si>
    <t>Opaque Dark Jade</t>
  </si>
  <si>
    <t>Energized Dark Jade</t>
  </si>
  <si>
    <t>Radiant Dark Jade</t>
  </si>
  <si>
    <t>Tense Dark Jade</t>
  </si>
  <si>
    <t>Shattered Dark Jade</t>
  </si>
  <si>
    <t>Test Dazzling Talasite</t>
  </si>
  <si>
    <t>Perfect Wicked Huge Citrine</t>
  </si>
  <si>
    <t>Perfect Bold Bloodstone</t>
  </si>
  <si>
    <t>Perfect Bright Bloodstone</t>
  </si>
  <si>
    <t>Perfect Delicate Bloodstone</t>
  </si>
  <si>
    <t>Perfect Flashing Bloodstone</t>
  </si>
  <si>
    <t>Perfect Fractured Bloodstone</t>
  </si>
  <si>
    <t>Perfect Precise Bloodstone</t>
  </si>
  <si>
    <t>Perfect Runed Bloodstone</t>
  </si>
  <si>
    <t>Perfect Subtle Bloodstone</t>
  </si>
  <si>
    <t>Perfect Lustrous Chalcedony</t>
  </si>
  <si>
    <t>Perfect Solid Chalcedony</t>
  </si>
  <si>
    <t>Perfect Sparkling Chalcedony</t>
  </si>
  <si>
    <t>Perfect Stormy Chalcedony</t>
  </si>
  <si>
    <t>Perfect Brilliant Sun Crystal</t>
  </si>
  <si>
    <t>Perfect Mystic Sun Crystal</t>
  </si>
  <si>
    <t>Perfect Quick Sun Crystal</t>
  </si>
  <si>
    <t>Perfect Rigid Sun Crystal</t>
  </si>
  <si>
    <t>Perfect Smooth Sun Crystal</t>
  </si>
  <si>
    <t>Perfect Thick Sun Crystal</t>
  </si>
  <si>
    <t>Perfect Balanced Shadow Crystal</t>
  </si>
  <si>
    <t>Perfect Defender's Shadow Crystal</t>
  </si>
  <si>
    <t>Perfect Glowing Shadow Crystal</t>
  </si>
  <si>
    <t>Perfect Guardian's Shadow Crystal</t>
  </si>
  <si>
    <t>Perfect Infused Shadow Crystal</t>
  </si>
  <si>
    <t>Perfect Mysterious Shadow Crystal</t>
  </si>
  <si>
    <t>Perfect Puissant Shadow Crystal</t>
  </si>
  <si>
    <t>Perfect Purified Shadow Crystal</t>
  </si>
  <si>
    <t>Perfect Regal Shadow Crystal</t>
  </si>
  <si>
    <t>Perfect Royal Shadow Crystal</t>
  </si>
  <si>
    <t>Perfect Shifting Shadow Crystal</t>
  </si>
  <si>
    <t>Perfect Sovereign Shadow Crystal</t>
  </si>
  <si>
    <t>Perfect Tenuous Shadow Crystal</t>
  </si>
  <si>
    <t>Perfect Dazzling Dark Jade</t>
  </si>
  <si>
    <t>Perfect Enduring Dark Jade</t>
  </si>
  <si>
    <t>Perfect Energized Dark Jade</t>
  </si>
  <si>
    <t>Perfect Forceful Dark Jade</t>
  </si>
  <si>
    <t>Perfect Intricate Dark Jade</t>
  </si>
  <si>
    <t>Perfect Jagged Dark Jade</t>
  </si>
  <si>
    <t>Perfect Lambent Dark Jade</t>
  </si>
  <si>
    <t>Perfect Misty Dark Jade</t>
  </si>
  <si>
    <t>Perfect Opaque Dark Jade</t>
  </si>
  <si>
    <t>Perfect Radiant Dark Jade</t>
  </si>
  <si>
    <t>Perfect Seer's Dark Jade</t>
  </si>
  <si>
    <t>Perfect Shattered Dark Jade</t>
  </si>
  <si>
    <t>Perfect Shining Dark Jade</t>
  </si>
  <si>
    <t>Perfect Steady Dark Jade</t>
  </si>
  <si>
    <t>Perfect Sundered Dark Jade</t>
  </si>
  <si>
    <t>Perfect Tense Dark Jade</t>
  </si>
  <si>
    <t>Perfect Timeless Dark Jade</t>
  </si>
  <si>
    <t>Perfect Turbid Dark Jade</t>
  </si>
  <si>
    <t>Perfect Vivid Dark Jade</t>
  </si>
  <si>
    <t>Perfect Accurate Huge Citrine</t>
  </si>
  <si>
    <t>Perfect Champion's Huge Citrine</t>
  </si>
  <si>
    <t>Perfect Deadly Huge Citrine</t>
  </si>
  <si>
    <t>Perfect Deft Huge Citrine</t>
  </si>
  <si>
    <t>Perfect Durable Huge Citrine</t>
  </si>
  <si>
    <t>Perfect Empowered Huge Citrine</t>
  </si>
  <si>
    <t>Perfect Etched Huge Citrine</t>
  </si>
  <si>
    <t>Perfect Fierce Huge Citrine</t>
  </si>
  <si>
    <t>Perfect Glimmering Huge Citrine</t>
  </si>
  <si>
    <t>Perfect Glinting Huge Citrine</t>
  </si>
  <si>
    <t>Perfect Inscribed Huge Citrine</t>
  </si>
  <si>
    <t>Perfect Lucent Huge Citrine</t>
  </si>
  <si>
    <t>Perfect Luminous Huge Citrine</t>
  </si>
  <si>
    <t>Perfect Potent Huge Citrine</t>
  </si>
  <si>
    <t>Perfect Pristine Huge Citrine</t>
  </si>
  <si>
    <t>Perfect Reckless Huge Citrine</t>
  </si>
  <si>
    <t>Perfect Resolute Huge Citrine</t>
  </si>
  <si>
    <t>Perfect Resplendent Huge Citrine</t>
  </si>
  <si>
    <t>Perfect Stalwart Huge Citrine</t>
  </si>
  <si>
    <t>Perfect Stark Huge Citrine</t>
  </si>
  <si>
    <t>Perfect Veiled Huge Citrine</t>
  </si>
  <si>
    <t>Bold Dragon's Eye</t>
  </si>
  <si>
    <t>Delicate Dragon's Eye</t>
  </si>
  <si>
    <t>Runed Dragon's Eye</t>
  </si>
  <si>
    <t>Sparkling Dragon's Eye</t>
  </si>
  <si>
    <t>Lustrous Dragon's Eye</t>
  </si>
  <si>
    <t>Brilliant Dragon's Eye</t>
  </si>
  <si>
    <t>Smooth Dragon's Eye</t>
  </si>
  <si>
    <t>Quick Dragon's Eye</t>
  </si>
  <si>
    <t>Subtle Dragon's Eye</t>
  </si>
  <si>
    <t>Flashing Dragon's Eye</t>
  </si>
  <si>
    <t>Fractured Dragon's Eye</t>
  </si>
  <si>
    <t>Precise Dragon's Eye</t>
  </si>
  <si>
    <t>Stormy Dragon's Eye</t>
  </si>
  <si>
    <t>Rigid Dragon's Eye</t>
  </si>
  <si>
    <t>Thick Dragon's Eye</t>
  </si>
  <si>
    <t>Mystic Dragon's Eye</t>
  </si>
  <si>
    <t>Dragon's Eye</t>
  </si>
  <si>
    <t>Enchanted Tear</t>
  </si>
  <si>
    <t>Kharmaa's Grace</t>
  </si>
  <si>
    <t>Swift Starflare Diamond</t>
  </si>
  <si>
    <t>Tireless Starflare Diamond</t>
  </si>
  <si>
    <t>Enigmatic Starflare Diamond</t>
  </si>
  <si>
    <t>Impassive Starflare Diamond</t>
  </si>
  <si>
    <t>Forlorn Starflare Diamond</t>
  </si>
  <si>
    <t>Persistent Earthshatter Diamond</t>
  </si>
  <si>
    <t>Powerful Earthshatter Diamond</t>
  </si>
  <si>
    <t>Trenchant Earthshatter Diamond</t>
  </si>
  <si>
    <t>Bold Stormjewel</t>
  </si>
  <si>
    <t>Delicate Stormjewel</t>
  </si>
  <si>
    <t>Solid Stormjewel</t>
  </si>
  <si>
    <t>Sparkling Stormjewel</t>
  </si>
  <si>
    <t>Brilliant Stormjewel</t>
  </si>
  <si>
    <t>Runed Stormjewel</t>
  </si>
  <si>
    <t>Rigid Stormjewel</t>
  </si>
  <si>
    <t>Nightmare Tear</t>
  </si>
  <si>
    <t>Minor Healing Potion</t>
  </si>
  <si>
    <t>Lesser Healing Potion</t>
  </si>
  <si>
    <t>Rage Potion</t>
  </si>
  <si>
    <t>Minor Mana Potion</t>
  </si>
  <si>
    <t>Minor Rejuvenation Potion</t>
  </si>
  <si>
    <t>Swiftness Potion</t>
  </si>
  <si>
    <t>Mug of Shimmer Stout</t>
  </si>
  <si>
    <t>Discolored Healing Potion</t>
  </si>
  <si>
    <t>Holy Protection Potion</t>
  </si>
  <si>
    <t>Swim Speed Potion</t>
  </si>
  <si>
    <t>Healing Potion</t>
  </si>
  <si>
    <t>Minor Magic Resistance Potion</t>
  </si>
  <si>
    <t>Lesser Mana Potion</t>
  </si>
  <si>
    <t>Potion of Fervor</t>
  </si>
  <si>
    <t>Cowardly Flight Potion</t>
  </si>
  <si>
    <t>Light of Elune</t>
  </si>
  <si>
    <t>Shadow Protection Potion</t>
  </si>
  <si>
    <t>Free Action Potion</t>
  </si>
  <si>
    <t>Greater Healing Potion</t>
  </si>
  <si>
    <t>Jungle Remedy</t>
  </si>
  <si>
    <t>Mana Potion</t>
  </si>
  <si>
    <t>Lesser Invisibility Potion</t>
  </si>
  <si>
    <t>Fire Protection Potion</t>
  </si>
  <si>
    <t>Great Rage Potion</t>
  </si>
  <si>
    <t>Frost Protection Potion</t>
  </si>
  <si>
    <t>Nature Protection Potion</t>
  </si>
  <si>
    <t>Greater Mana Potion</t>
  </si>
  <si>
    <t>Restorative Potion</t>
  </si>
  <si>
    <t>Magic Resistance Potion</t>
  </si>
  <si>
    <t>Lesser Stoneshield Potion</t>
  </si>
  <si>
    <t>Superior Healing Potion</t>
  </si>
  <si>
    <t>Wildvine Potion</t>
  </si>
  <si>
    <t>Dreamless Sleep Potion</t>
  </si>
  <si>
    <t>Superior Healing Draught</t>
  </si>
  <si>
    <t>Superior Mana Draught</t>
  </si>
  <si>
    <t>Combat Healing Potion</t>
  </si>
  <si>
    <t>Invisibility Potion</t>
  </si>
  <si>
    <t>Limited Invulnerability Potion</t>
  </si>
  <si>
    <t>Mighty Rage Potion</t>
  </si>
  <si>
    <t>Superior Mana Potion</t>
  </si>
  <si>
    <t>Combat Mana Potion</t>
  </si>
  <si>
    <t>Potion of Curing</t>
  </si>
  <si>
    <t>Major Healing Potion</t>
  </si>
  <si>
    <t>Major Healing Draught</t>
  </si>
  <si>
    <t>Major Mana Draught</t>
  </si>
  <si>
    <t>The McWeaksauce Classic</t>
  </si>
  <si>
    <t>Greater Stoneshield Potion</t>
  </si>
  <si>
    <t>Purification Potion</t>
  </si>
  <si>
    <t>Living Action Potion</t>
  </si>
  <si>
    <t>Greater Frost Protection Potion</t>
  </si>
  <si>
    <t>Greater Fire Protection Potion</t>
  </si>
  <si>
    <t>Greater Nature Protection Potion</t>
  </si>
  <si>
    <t>Greater Shadow Protection Potion</t>
  </si>
  <si>
    <t>Greater Holy Protection Potion</t>
  </si>
  <si>
    <t>Greater Arcane Protection Potion</t>
  </si>
  <si>
    <t>Major Mana Potion</t>
  </si>
  <si>
    <t>Diet McWeaksauce</t>
  </si>
  <si>
    <t>Potion of Petrification</t>
  </si>
  <si>
    <t>Major Rejuvenation Potion</t>
  </si>
  <si>
    <t>Greater Dreamless Sleep Potion</t>
  </si>
  <si>
    <t>Volatile Healing Potion</t>
  </si>
  <si>
    <t>Crystal Healing Potion</t>
  </si>
  <si>
    <t>Unstable Mana Potion</t>
  </si>
  <si>
    <t>Crystal Mana Potion</t>
  </si>
  <si>
    <t>Sneaking Potion</t>
  </si>
  <si>
    <t>Insane Strength Potion</t>
  </si>
  <si>
    <t>Super Healing Potion</t>
  </si>
  <si>
    <t>Rulkster's Secret Sauce</t>
  </si>
  <si>
    <t>Cenarion Healing Salve</t>
  </si>
  <si>
    <t>Bottled Nethergon Vapor</t>
  </si>
  <si>
    <t>Auchenai Healing Potion</t>
  </si>
  <si>
    <t>Noth's Special Brew</t>
  </si>
  <si>
    <t>Argent Healing Potion</t>
  </si>
  <si>
    <t>Jillian's Savior Sauce</t>
  </si>
  <si>
    <t>Healing Potion Injector</t>
  </si>
  <si>
    <t>Shrouding Potion</t>
  </si>
  <si>
    <t>Super Mana Potion</t>
  </si>
  <si>
    <t>Rulkster's Brain Juice</t>
  </si>
  <si>
    <t>Bottled Nethergon Energy</t>
  </si>
  <si>
    <t>Cenarion Mana Salve</t>
  </si>
  <si>
    <t>Auchenai Mana Potion</t>
  </si>
  <si>
    <t>Argent Mana Potion</t>
  </si>
  <si>
    <t>Jillian's Genius Juice</t>
  </si>
  <si>
    <t>Fel Regeneration Potion</t>
  </si>
  <si>
    <t>Mana Potion Injector</t>
  </si>
  <si>
    <t>Major Dreamless Sleep Potion</t>
  </si>
  <si>
    <t>Heroic Potion</t>
  </si>
  <si>
    <t>Haste Potion</t>
  </si>
  <si>
    <t>Destruction Potion</t>
  </si>
  <si>
    <t>Major Fire Protection Potion</t>
  </si>
  <si>
    <t>Major Frost Protection Potion</t>
  </si>
  <si>
    <t>Major Nature Protection Potion</t>
  </si>
  <si>
    <t>Major Arcane Protection Potion</t>
  </si>
  <si>
    <t>Major Shadow Protection Potion</t>
  </si>
  <si>
    <t>Major Holy Protection Potion</t>
  </si>
  <si>
    <t>Blue Ogre Brew</t>
  </si>
  <si>
    <t>Red Ogre Brew</t>
  </si>
  <si>
    <t>Blue Ogre Brew Special</t>
  </si>
  <si>
    <t>Red Ogre Brew Special</t>
  </si>
  <si>
    <t>Murliver Oil</t>
  </si>
  <si>
    <t>Fel Mana Potion</t>
  </si>
  <si>
    <t>Ironshield Potion</t>
  </si>
  <si>
    <t>Super Rejuvenation Potion</t>
  </si>
  <si>
    <t>Mad Alchemist's Potion</t>
  </si>
  <si>
    <t>Resurgent Healing Potion</t>
  </si>
  <si>
    <t>Icy Mana Potion</t>
  </si>
  <si>
    <t>Runic Healing Potion</t>
  </si>
  <si>
    <t>Runic Mana Potion</t>
  </si>
  <si>
    <t>Crazy Alchemist's Potion</t>
  </si>
  <si>
    <t>Potion of Nightmares</t>
  </si>
  <si>
    <t>Powerful Rejuvenation Potion</t>
  </si>
  <si>
    <t>Indestructible Potion</t>
  </si>
  <si>
    <t>Potion of Speed</t>
  </si>
  <si>
    <t>Potion of Wild Magic</t>
  </si>
  <si>
    <t>Mighty Arcane Protection Potion</t>
  </si>
  <si>
    <t>Mighty Fire Protection Potion</t>
  </si>
  <si>
    <t>Mighty Frost Protection Potion</t>
  </si>
  <si>
    <t>Mighty Nature Protection Potion</t>
  </si>
  <si>
    <t>Mighty Shadow Protection Potion</t>
  </si>
  <si>
    <t>Runic Healing Injector</t>
  </si>
  <si>
    <t>Runic Mana Injector</t>
  </si>
  <si>
    <t>Endless Healing Potion</t>
  </si>
  <si>
    <t>Endless Mana Potion</t>
  </si>
  <si>
    <t>Endless Rejuvenation Potion</t>
  </si>
  <si>
    <t>Flask of Distilled Wisdom</t>
  </si>
  <si>
    <t>Flask of Supreme Power</t>
  </si>
  <si>
    <t>Flask of Chromatic Resistance</t>
  </si>
  <si>
    <t>Flask of the Titans</t>
  </si>
  <si>
    <t>Flaskataur's Flask of Pretty Good Power</t>
  </si>
  <si>
    <t>Flask of Chromatic Wonder</t>
  </si>
  <si>
    <t>Unstable Flask of the Physician</t>
  </si>
  <si>
    <t>Unstable Flask of the Bandit</t>
  </si>
  <si>
    <t>Unstable Flask of the Beast</t>
  </si>
  <si>
    <t>Unstable Flask of the Soldier</t>
  </si>
  <si>
    <t>Unstable Flask of the Elder</t>
  </si>
  <si>
    <t>Flask of Pure Death</t>
  </si>
  <si>
    <t>Flask of Blinding Light</t>
  </si>
  <si>
    <t>Flask of Relentless Assault</t>
  </si>
  <si>
    <t>Flask of Mighty Restoration</t>
  </si>
  <si>
    <t>Unstable Flask of the Sorcerer</t>
  </si>
  <si>
    <t>Flask of Fortification</t>
  </si>
  <si>
    <t>Flaskataur's Celestial Brew</t>
  </si>
  <si>
    <t>Flaskataur's Tears</t>
  </si>
  <si>
    <t>Flaskataur's Flask of Flaskocity</t>
  </si>
  <si>
    <t>Lesser Flask of Resistance</t>
  </si>
  <si>
    <t>Lesser Flask of Toughness</t>
  </si>
  <si>
    <t>Jillian's Tonic of Endless Rage</t>
  </si>
  <si>
    <t>Jillian's Tonic of Pure Mojo</t>
  </si>
  <si>
    <t>Jillian's Tonic of Stoneblood</t>
  </si>
  <si>
    <t>Jillian's Tonic of the Frost Wyrm</t>
  </si>
  <si>
    <t>Flask of the Frost Wyrm</t>
  </si>
  <si>
    <t>Flask of Endless Rage</t>
  </si>
  <si>
    <t>Flask of Pure Mojo</t>
  </si>
  <si>
    <t>Flask of Stoneblood</t>
  </si>
  <si>
    <t>Elixir of Lion's Strength</t>
  </si>
  <si>
    <t>Elixir of Minor Defense</t>
  </si>
  <si>
    <t>Weak Troll's Blood Elixir</t>
  </si>
  <si>
    <t>Goldenmist Special Brew</t>
  </si>
  <si>
    <t>Elixir of Minor Agility</t>
  </si>
  <si>
    <t>Elixir of Minor Fortitude</t>
  </si>
  <si>
    <t>Elixir of Tongues (NYI)</t>
  </si>
  <si>
    <t>Recovery Diver's Potion</t>
  </si>
  <si>
    <t>Potion of Water Breathing</t>
  </si>
  <si>
    <t>Elixir of Giant Growth</t>
  </si>
  <si>
    <t>Elixir of Water Breathing</t>
  </si>
  <si>
    <t>Elixir of Minor Accuracy</t>
  </si>
  <si>
    <t>Elixir of Wisdom</t>
  </si>
  <si>
    <t>Strong Troll's Blood Elixir</t>
  </si>
  <si>
    <t>Elixir of Defense</t>
  </si>
  <si>
    <t>Elixir of Firepower</t>
  </si>
  <si>
    <t>Elixir of Lesser Agility</t>
  </si>
  <si>
    <t>Elixir of Ogre's Strength</t>
  </si>
  <si>
    <t>Elixir of Water Walking</t>
  </si>
  <si>
    <t>Elixir of Fortitude</t>
  </si>
  <si>
    <t>Major Troll's Blood Elixir</t>
  </si>
  <si>
    <t>Elixir of Agility</t>
  </si>
  <si>
    <t>Elixir of Frost Power</t>
  </si>
  <si>
    <t>Elixir of Greater Defense</t>
  </si>
  <si>
    <t>Elixir of Detect Lesser Invisibility</t>
  </si>
  <si>
    <t>Catseye Elixir</t>
  </si>
  <si>
    <t>Noggenfogger Elixir</t>
  </si>
  <si>
    <t>Elixir of Greater Water Breathing</t>
  </si>
  <si>
    <t>Elixir of Detect Undead</t>
  </si>
  <si>
    <t>Arcane Elixir</t>
  </si>
  <si>
    <t>Elixir of Greater Intellect</t>
  </si>
  <si>
    <t>Elixir of Giants</t>
  </si>
  <si>
    <t>Gift of Arthas</t>
  </si>
  <si>
    <t>Elixir of Greater Agility</t>
  </si>
  <si>
    <t>Elixir of Dream Vision</t>
  </si>
  <si>
    <t>Elixir of Demonslaying</t>
  </si>
  <si>
    <t>Elixir of Greater Firepower</t>
  </si>
  <si>
    <t>Mageblood Elixir</t>
  </si>
  <si>
    <t>Elixir of Detect Demon</t>
  </si>
  <si>
    <t>Elixir of Shadow Power</t>
  </si>
  <si>
    <t>Winterfall Firewater</t>
  </si>
  <si>
    <t>Elixir of Superior Defense</t>
  </si>
  <si>
    <t>Elixir of the Sages</t>
  </si>
  <si>
    <t>Elixir of Brute Force</t>
  </si>
  <si>
    <t>Elixir of the Mongoose</t>
  </si>
  <si>
    <t>Greater Arcane Elixir</t>
  </si>
  <si>
    <t>Mighty Troll's Blood Elixir</t>
  </si>
  <si>
    <t>Breath of Murloc</t>
  </si>
  <si>
    <t>Adept's Elixir</t>
  </si>
  <si>
    <t>Onslaught Elixir</t>
  </si>
  <si>
    <t>Elixir of Camouflage</t>
  </si>
  <si>
    <t>Elixir of Major Strength</t>
  </si>
  <si>
    <t>Elixir of Healing Power</t>
  </si>
  <si>
    <t>Elixir of Major Fortitude</t>
  </si>
  <si>
    <t>Elixir of Mastery</t>
  </si>
  <si>
    <t>Earthen Elixir</t>
  </si>
  <si>
    <t>Elixir of Major Firepower</t>
  </si>
  <si>
    <t>Elixir of Major Frost Power</t>
  </si>
  <si>
    <t>Elixir of Draenic Wisdom</t>
  </si>
  <si>
    <t>Elixir of the Searching Eye</t>
  </si>
  <si>
    <t>Elixir of Ironskin</t>
  </si>
  <si>
    <t>Elixir of Major Agility</t>
  </si>
  <si>
    <t>Fel Strength Elixir</t>
  </si>
  <si>
    <t>Elixir of Major Defense</t>
  </si>
  <si>
    <t>Elixir of Empowerment</t>
  </si>
  <si>
    <t>Underbelly Elixir</t>
  </si>
  <si>
    <t>Elixir of Major Mageblood</t>
  </si>
  <si>
    <t>Elixir of Major Shadow Power</t>
  </si>
  <si>
    <t>Bloodberry Elixir</t>
  </si>
  <si>
    <t>Elixir of Spirit</t>
  </si>
  <si>
    <t>Elixir of Mighty Strength</t>
  </si>
  <si>
    <t>Guru's Elixir</t>
  </si>
  <si>
    <t>Elixir of Mighty Fortitude</t>
  </si>
  <si>
    <t>Elixir of Protection</t>
  </si>
  <si>
    <t>Elixir of Mighty Mageblood</t>
  </si>
  <si>
    <t>Elixir of Mighty Agility</t>
  </si>
  <si>
    <t>Wrath Elixir</t>
  </si>
  <si>
    <t>Elixir of Accuracy</t>
  </si>
  <si>
    <t>Elixir of Deadly Strikes</t>
  </si>
  <si>
    <t>Elixir of Mighty Defense</t>
  </si>
  <si>
    <t>Elixir of Expertise</t>
  </si>
  <si>
    <t>Elixir of Armor Piercing</t>
  </si>
  <si>
    <t>Elixir of Lightning Speed</t>
  </si>
  <si>
    <t>Elixir of Mighty Thoughts</t>
  </si>
  <si>
    <t>Spellpower Elixir</t>
  </si>
  <si>
    <t>Glyph of the Wild</t>
  </si>
  <si>
    <t>Glyph of Arcane Intellect</t>
  </si>
  <si>
    <t>Glyph of Frost Armor</t>
  </si>
  <si>
    <t>Glyph of Fortitude</t>
  </si>
  <si>
    <t>Glyph of Unending Breath</t>
  </si>
  <si>
    <t>Glyph of Battle</t>
  </si>
  <si>
    <t>Glyph of Heroic Strike</t>
  </si>
  <si>
    <t>Glyph of Blessing of Might</t>
  </si>
  <si>
    <t>Glyph of Pick Pocket</t>
  </si>
  <si>
    <t>Glyph of Charge</t>
  </si>
  <si>
    <t>Glyph of Rapid Charge</t>
  </si>
  <si>
    <t>Glyph of Rending</t>
  </si>
  <si>
    <t>Glyph of Wrath</t>
  </si>
  <si>
    <t>Glyph of Holy Light</t>
  </si>
  <si>
    <t>Glyph of Healing Wave</t>
  </si>
  <si>
    <t>Glyph of Lightning Bolt</t>
  </si>
  <si>
    <t>Glyph of Smite</t>
  </si>
  <si>
    <t>Glyph of Immolate</t>
  </si>
  <si>
    <t>Glyph of Shadow Bolt</t>
  </si>
  <si>
    <t>Glyph of Fireball</t>
  </si>
  <si>
    <t>Glyph of Eviscerate</t>
  </si>
  <si>
    <t>Glyph of Sinister Strike</t>
  </si>
  <si>
    <t>Glyph of Thunder Clap</t>
  </si>
  <si>
    <t>Glyph of Resonating Power</t>
  </si>
  <si>
    <t>Glyph of Rejuvenation</t>
  </si>
  <si>
    <t>Glyph of Fading</t>
  </si>
  <si>
    <t>Glyph of the Penguin</t>
  </si>
  <si>
    <t>Glyph of the Bear Cub</t>
  </si>
  <si>
    <t>Glyph of Hamstring</t>
  </si>
  <si>
    <t>Glyph of Rapid Rejuvenation</t>
  </si>
  <si>
    <t>Glyph of Judgement</t>
  </si>
  <si>
    <t>Glyph of Shocking</t>
  </si>
  <si>
    <t>Glyph of Frostbolt</t>
  </si>
  <si>
    <t>Glyph of Mending</t>
  </si>
  <si>
    <t>Glyph of Serpent Sting</t>
  </si>
  <si>
    <t>Glyph of Backstab</t>
  </si>
  <si>
    <t>Glyph of Maul</t>
  </si>
  <si>
    <t>Glyph of Healing Touch</t>
  </si>
  <si>
    <t>Glyph of Entangling Roots</t>
  </si>
  <si>
    <t>Glyph of Imp</t>
  </si>
  <si>
    <t>Glyph of Lay on Hands</t>
  </si>
  <si>
    <t>Glyph of Blurred Speed</t>
  </si>
  <si>
    <t>Glyph of Drain Soul</t>
  </si>
  <si>
    <t>Glyph of Bloodrage</t>
  </si>
  <si>
    <t>Glyph of Sunder Armor</t>
  </si>
  <si>
    <t>Glyph of Taunt</t>
  </si>
  <si>
    <t>Glyph of Power Word: Shield</t>
  </si>
  <si>
    <t>Glyph of Fire Blast</t>
  </si>
  <si>
    <t>Glyph of Arcane Shot</t>
  </si>
  <si>
    <t>Glyph of Hunter's Mark</t>
  </si>
  <si>
    <t>Glyph of Gouge</t>
  </si>
  <si>
    <t>Glyph of Thorns</t>
  </si>
  <si>
    <t>Glyph of Mend Pet</t>
  </si>
  <si>
    <t>Glyph of Slow Fall</t>
  </si>
  <si>
    <t>Glyph of Overpower</t>
  </si>
  <si>
    <t>Glyph of Hammer of Justice</t>
  </si>
  <si>
    <t>Glyph of Lightning Shield</t>
  </si>
  <si>
    <t>Glyph of Fade</t>
  </si>
  <si>
    <t>Glyph of Renew</t>
  </si>
  <si>
    <t>Glyph of Curse of Agony</t>
  </si>
  <si>
    <t>Glyph of Fear</t>
  </si>
  <si>
    <t>Glyph of Arcane Missiles</t>
  </si>
  <si>
    <t>Glyph of Polymorph</t>
  </si>
  <si>
    <t>Glyph of Evasion</t>
  </si>
  <si>
    <t>Glyph of Possessed Strength</t>
  </si>
  <si>
    <t>Glyph of Scare Beast</t>
  </si>
  <si>
    <t>Glyph of Blessing of Wisdom</t>
  </si>
  <si>
    <t>Glyph of Revenge</t>
  </si>
  <si>
    <t>Glyph of Growl</t>
  </si>
  <si>
    <t>Glyph of Moonfire</t>
  </si>
  <si>
    <t>Glyph of Divinity</t>
  </si>
  <si>
    <t>Glyph of Flame Shock</t>
  </si>
  <si>
    <t>Glyph of Flametongue Weapon</t>
  </si>
  <si>
    <t>Glyph of Lava Lash</t>
  </si>
  <si>
    <t>Glyph of Shadow Word: Pain</t>
  </si>
  <si>
    <t>Glyph of Corruption</t>
  </si>
  <si>
    <t>Glyph of Healthstone</t>
  </si>
  <si>
    <t>Glyph of Voidwalker</t>
  </si>
  <si>
    <t>Glyph of Frost Nova</t>
  </si>
  <si>
    <t>Glyph of Ice Armor</t>
  </si>
  <si>
    <t>Glyph of the Hawk</t>
  </si>
  <si>
    <t>Glyph of Sap</t>
  </si>
  <si>
    <t>Glyph of Slice and Dice</t>
  </si>
  <si>
    <t>Glyph of Sprint</t>
  </si>
  <si>
    <t>Glyph of Revive Pet</t>
  </si>
  <si>
    <t>Glyph of Victory Rush</t>
  </si>
  <si>
    <t>Glyph of Quick Decay</t>
  </si>
  <si>
    <t>Glyph of Pick Lock</t>
  </si>
  <si>
    <t>Glyph of Mocking Blow</t>
  </si>
  <si>
    <t>Glyph of Barbaric Insults</t>
  </si>
  <si>
    <t>Glyph of Ghost Wolf</t>
  </si>
  <si>
    <t>Glyph of Inner Fire</t>
  </si>
  <si>
    <t>Glyph of Health Funnel</t>
  </si>
  <si>
    <t>Glyph of Regrowth</t>
  </si>
  <si>
    <t>Glyph of Spiritual Attunement</t>
  </si>
  <si>
    <t>Glyph of Fire Nova</t>
  </si>
  <si>
    <t>Glyph of Righteous Defense</t>
  </si>
  <si>
    <t>Glyph of Psychic Scream</t>
  </si>
  <si>
    <t>Glyph of Arcane Explosion</t>
  </si>
  <si>
    <t>Glyph of Expose Armor</t>
  </si>
  <si>
    <t>Glyph of Garrote</t>
  </si>
  <si>
    <t>Glyph of Mind Flay</t>
  </si>
  <si>
    <t>Glyph of Aspect of the Viper</t>
  </si>
  <si>
    <t>Glyph of Fire Ward</t>
  </si>
  <si>
    <t>Glyph of Blessing of Kings</t>
  </si>
  <si>
    <t>Glyph of Sense Undead</t>
  </si>
  <si>
    <t>Glyph of Shackle Undead</t>
  </si>
  <si>
    <t>Glyph of Water Shield</t>
  </si>
  <si>
    <t>Glyph of Cleaving</t>
  </si>
  <si>
    <t>Glyph of Last Stand</t>
  </si>
  <si>
    <t>Glyph of Survival Instincts</t>
  </si>
  <si>
    <t>Glyph of Claw</t>
  </si>
  <si>
    <t>Glyph of Immolation Trap</t>
  </si>
  <si>
    <t>Glyph of Feint</t>
  </si>
  <si>
    <t>Glyph of Aquatic Form</t>
  </si>
  <si>
    <t>Glyph of Dash</t>
  </si>
  <si>
    <t>Glyph of Water Breathing</t>
  </si>
  <si>
    <t>Glyph of Frost Ward</t>
  </si>
  <si>
    <t>Glyph of Distract</t>
  </si>
  <si>
    <t>Glyph of Vanish</t>
  </si>
  <si>
    <t>Glyph of Kilrogg</t>
  </si>
  <si>
    <t>Glyph of Dispel Magic</t>
  </si>
  <si>
    <t>Glyph of Searing Pain</t>
  </si>
  <si>
    <t>Glyph of Soulstone</t>
  </si>
  <si>
    <t>Glyph of Remove Curse</t>
  </si>
  <si>
    <t>Glyph of Multi-Shot</t>
  </si>
  <si>
    <t>Glyph of Ambush</t>
  </si>
  <si>
    <t>Glyph of Execution</t>
  </si>
  <si>
    <t>Glyph of Rip</t>
  </si>
  <si>
    <t>Glyph of Rebirth</t>
  </si>
  <si>
    <t>Glyph of Starfire</t>
  </si>
  <si>
    <t>Glyph of Insect Swarm</t>
  </si>
  <si>
    <t>Glyph of Seal of Command</t>
  </si>
  <si>
    <t>Glyph of Crusader Strike</t>
  </si>
  <si>
    <t>Glyph of Consecration</t>
  </si>
  <si>
    <t>Glyph of Exorcism</t>
  </si>
  <si>
    <t>Glyph of Flash of Light</t>
  </si>
  <si>
    <t>Glyph of Healing Stream Totem</t>
  </si>
  <si>
    <t>Glyph of Lesser Healing Wave</t>
  </si>
  <si>
    <t>Glyph of Water Mastery</t>
  </si>
  <si>
    <t>Glyph of Frost Shock</t>
  </si>
  <si>
    <t>Glyph of Fear Ward</t>
  </si>
  <si>
    <t>Glyph of Flash Heal</t>
  </si>
  <si>
    <t>Glyph of Holy Nova</t>
  </si>
  <si>
    <t>Glyph of Shadow</t>
  </si>
  <si>
    <t>Glyph of Scourge Imprisonment</t>
  </si>
  <si>
    <t>Glyph of Shadowburn</t>
  </si>
  <si>
    <t>Glyph of Blink</t>
  </si>
  <si>
    <t>Glyph of Evocation</t>
  </si>
  <si>
    <t>Glyph of Icy Veins</t>
  </si>
  <si>
    <t>Glyph of Scorch</t>
  </si>
  <si>
    <t>Glyph of Aimed Shot</t>
  </si>
  <si>
    <t>Glyph of Deterrence</t>
  </si>
  <si>
    <t>Glyph of Disengage</t>
  </si>
  <si>
    <t>Glyph of Freezing Trap</t>
  </si>
  <si>
    <t>Glyph of Crippling Poison</t>
  </si>
  <si>
    <t>Glyph of Ghostly Strike</t>
  </si>
  <si>
    <t>Glyph of Rupture</t>
  </si>
  <si>
    <t>Glyph of Unburdened Rebirth</t>
  </si>
  <si>
    <t>Glyph of Shred</t>
  </si>
  <si>
    <t>Glyph of Rake</t>
  </si>
  <si>
    <t>Glyph of Water Walking</t>
  </si>
  <si>
    <t>Glyph of Turn Evil</t>
  </si>
  <si>
    <t>Glyph of the Wise</t>
  </si>
  <si>
    <t>Glyph of Shadow Protection</t>
  </si>
  <si>
    <t>Glyph of Astral Recall</t>
  </si>
  <si>
    <t>Glyph of Renewed Life</t>
  </si>
  <si>
    <t>Glyph of Enslave Demon</t>
  </si>
  <si>
    <t>Glyph of Sweeping Strikes</t>
  </si>
  <si>
    <t>Glyph of Succubus</t>
  </si>
  <si>
    <t>Glyph of Rapid Fire</t>
  </si>
  <si>
    <t>Glyph of Incinerate</t>
  </si>
  <si>
    <t>Glyph of Frost Trap</t>
  </si>
  <si>
    <t>Glyph of Challenging Roar</t>
  </si>
  <si>
    <t>Glyph of Levitate</t>
  </si>
  <si>
    <t>Glyph of Cleansing</t>
  </si>
  <si>
    <t>Glyph of Seal of Light</t>
  </si>
  <si>
    <t>Glyph of Earthliving Weapon</t>
  </si>
  <si>
    <t>Glyph of Windfury Weapon</t>
  </si>
  <si>
    <t>Glyph of Mind Control</t>
  </si>
  <si>
    <t>Glyph of Prayer of Healing</t>
  </si>
  <si>
    <t>Glyph of Spirit of Redemption</t>
  </si>
  <si>
    <t>Glyph of Felhunter</t>
  </si>
  <si>
    <t>Glyph of Siphon Life</t>
  </si>
  <si>
    <t>Glyph of Ice Block</t>
  </si>
  <si>
    <t>Glyph of Mana Gem</t>
  </si>
  <si>
    <t>Glyph of the Beast</t>
  </si>
  <si>
    <t>Glyph of Blade Flurry</t>
  </si>
  <si>
    <t>Glyph of Hemorrhage</t>
  </si>
  <si>
    <t>Glyph of Preparation</t>
  </si>
  <si>
    <t>Glyph of Feign Death</t>
  </si>
  <si>
    <t>Glyph of Whirlwind</t>
  </si>
  <si>
    <t>Glyph of Chain Lightning</t>
  </si>
  <si>
    <t>Glyph of Mage Armor</t>
  </si>
  <si>
    <t>Glyph of the Pack</t>
  </si>
  <si>
    <t>Glyph of Safe Fall</t>
  </si>
  <si>
    <t>Glyph of Bloodthirst</t>
  </si>
  <si>
    <t>Glyph of Mortal Strike</t>
  </si>
  <si>
    <t>Glyph of Blocking</t>
  </si>
  <si>
    <t>Glyph of Frenzied Regeneration</t>
  </si>
  <si>
    <t>Glyph of Seal of Wisdom</t>
  </si>
  <si>
    <t>Glyph of Swiftmend</t>
  </si>
  <si>
    <t>Glyph of Innervate</t>
  </si>
  <si>
    <t>Glyph of Hurricane</t>
  </si>
  <si>
    <t>Glyph of Chain Heal</t>
  </si>
  <si>
    <t>Glyph of Mana Tide Totem</t>
  </si>
  <si>
    <t>Glyph of Stormstrike</t>
  </si>
  <si>
    <t>Glyph of Lightwell</t>
  </si>
  <si>
    <t>Glyph of Conflagrate</t>
  </si>
  <si>
    <t>Glyph of Howl of Terror</t>
  </si>
  <si>
    <t>Glyph of Arcane Power</t>
  </si>
  <si>
    <t>Glyph of Bestial Wrath</t>
  </si>
  <si>
    <t>Glyph of Trueshot Aura</t>
  </si>
  <si>
    <t>Glyph of Volley</t>
  </si>
  <si>
    <t>Glyph of Wyvern Sting</t>
  </si>
  <si>
    <t>Glyph of Adrenaline Rush</t>
  </si>
  <si>
    <t>Glyph of Berserk</t>
  </si>
  <si>
    <t>Glyph of Wild Growth</t>
  </si>
  <si>
    <t>Glyph of Nourish</t>
  </si>
  <si>
    <t>Glyph of Savage Roar</t>
  </si>
  <si>
    <t>Glyph of Monsoon</t>
  </si>
  <si>
    <t>Glyph of Barkskin</t>
  </si>
  <si>
    <t>Glyph of Chimera Shot</t>
  </si>
  <si>
    <t>Glyph of Explosive Shot</t>
  </si>
  <si>
    <t>Glyph of Kill Shot</t>
  </si>
  <si>
    <t>Glyph of Explosive Trap</t>
  </si>
  <si>
    <t>Glyph of Scatter Shot</t>
  </si>
  <si>
    <t>Glyph of Raptor Strike</t>
  </si>
  <si>
    <t>Glyph of Deep Freeze</t>
  </si>
  <si>
    <t>Glyph of Living Bomb</t>
  </si>
  <si>
    <t>Glyph of Arcane Barrage</t>
  </si>
  <si>
    <t>Glyph of Mirror Image</t>
  </si>
  <si>
    <t>Glyph of Ice Barrier</t>
  </si>
  <si>
    <t>Glyph of Beacon of Light</t>
  </si>
  <si>
    <t>Glyph of Hammer of the Righteous</t>
  </si>
  <si>
    <t>Glyph of Divine Storm</t>
  </si>
  <si>
    <t>Glyph of Shield of Righteousness</t>
  </si>
  <si>
    <t>Glyph of Divine Plea</t>
  </si>
  <si>
    <t>Glyph of Holy Shock</t>
  </si>
  <si>
    <t>Glyph of Salvation</t>
  </si>
  <si>
    <t>Glyph of Dispersion</t>
  </si>
  <si>
    <t>Glyph of Guardian Spirit</t>
  </si>
  <si>
    <t>Glyph of Penance</t>
  </si>
  <si>
    <t>Glyph of Mind Sear</t>
  </si>
  <si>
    <t>Glyph of Hymn of Hope</t>
  </si>
  <si>
    <t>Glyph of Pain Suppression</t>
  </si>
  <si>
    <t>Glyph of Hunger for Blood</t>
  </si>
  <si>
    <t>Glyph of Killing Spree</t>
  </si>
  <si>
    <t>Glyph of Shadow Dance</t>
  </si>
  <si>
    <t>Glyph of Fan of Knives</t>
  </si>
  <si>
    <t>Glyph of Tricks of the Trade</t>
  </si>
  <si>
    <t>Glyph of Mutilate</t>
  </si>
  <si>
    <t>Glyph of Cloak of Shadows</t>
  </si>
  <si>
    <t>Glyph of Thunder</t>
  </si>
  <si>
    <t>Glyph of Feral Spirit</t>
  </si>
  <si>
    <t>Glyph of Riptide</t>
  </si>
  <si>
    <t>Glyph of Earth Shield</t>
  </si>
  <si>
    <t>Glyph of Totem of Wrath</t>
  </si>
  <si>
    <t>Glyph of Hex</t>
  </si>
  <si>
    <t>Glyph of Stoneclaw Totem</t>
  </si>
  <si>
    <t>Glyph of Haunt</t>
  </si>
  <si>
    <t>Glyph of Metamorphosis</t>
  </si>
  <si>
    <t>Glyph of Chaos Bolt</t>
  </si>
  <si>
    <t>Glyph of Demonic Circle</t>
  </si>
  <si>
    <t>Glyph of Shadowflame</t>
  </si>
  <si>
    <t>Glyph of Life Tap</t>
  </si>
  <si>
    <t>Glyph of Soul Link</t>
  </si>
  <si>
    <t>Glyph of Bladestorm</t>
  </si>
  <si>
    <t>Glyph of Shockwave</t>
  </si>
  <si>
    <t>Glyph of Vigilance</t>
  </si>
  <si>
    <t>Glyph of Enraged Regeneration</t>
  </si>
  <si>
    <t>Glyph of Spell Reflection</t>
  </si>
  <si>
    <t>Glyph of Shield Wall</t>
  </si>
  <si>
    <t>Glyph of Dancing Rune Weapon</t>
  </si>
  <si>
    <t>Glyph of Hungering Cold</t>
  </si>
  <si>
    <t>Glyph of Unholy Blight</t>
  </si>
  <si>
    <t>Glyph of Dark Death</t>
  </si>
  <si>
    <t>Glyph of Disease</t>
  </si>
  <si>
    <t>Glyph of Howling Blast</t>
  </si>
  <si>
    <t>Glyph of Envenom</t>
  </si>
  <si>
    <t>Glyph of Death Coil</t>
  </si>
  <si>
    <t>Glyph of Hammer of Wrath</t>
  </si>
  <si>
    <t>Glyph of Devastate</t>
  </si>
  <si>
    <t>Glyph of Mangle</t>
  </si>
  <si>
    <t>Glyph of Avenger's Shield</t>
  </si>
  <si>
    <t>Glyph of Elemental Mastery</t>
  </si>
  <si>
    <t>Glyph of Circle of Healing</t>
  </si>
  <si>
    <t>Glyph of Felguard</t>
  </si>
  <si>
    <t>Glyph of Unstable Affliction</t>
  </si>
  <si>
    <t>Glyph of Water Elemental</t>
  </si>
  <si>
    <t>Glyph of Anti-Magic Shell</t>
  </si>
  <si>
    <t>Glyph of Heart Strike</t>
  </si>
  <si>
    <t>Glyph of Blood Tap</t>
  </si>
  <si>
    <t>Glyph of Bone Shield</t>
  </si>
  <si>
    <t>Glyph of Chains of Ice</t>
  </si>
  <si>
    <t>Glyph of Dark Command</t>
  </si>
  <si>
    <t>Glyph of Death's Embrace</t>
  </si>
  <si>
    <t>Glyph of Death Grip</t>
  </si>
  <si>
    <t>Glyph of Death and Decay</t>
  </si>
  <si>
    <t>Glyph of Frost Strike</t>
  </si>
  <si>
    <t>Glyph of Horn of Winter</t>
  </si>
  <si>
    <t>Glyph of Icebound Fortitude</t>
  </si>
  <si>
    <t>Glyph of Icy Touch</t>
  </si>
  <si>
    <t>Glyph of Obliterate</t>
  </si>
  <si>
    <t>Glyph of Plague Strike</t>
  </si>
  <si>
    <t>Glyph of the Ghoul</t>
  </si>
  <si>
    <t>Glyph of Rune Strike</t>
  </si>
  <si>
    <t>Glyph of Scourge Strike</t>
  </si>
  <si>
    <t>Glyph of Strangulate</t>
  </si>
  <si>
    <t>Glyph of Unbreakable Armor</t>
  </si>
  <si>
    <t>Glyph of Vampiric Blood</t>
  </si>
  <si>
    <t>Glyph of Corpse Explosion</t>
  </si>
  <si>
    <t>Glyph of Pestilence</t>
  </si>
  <si>
    <t>Glyph of Raise Dead</t>
  </si>
  <si>
    <t>Glyph of Rune Tap</t>
  </si>
  <si>
    <t>Glyph of Blood Strike</t>
  </si>
  <si>
    <t>Glyph of Death Strike</t>
  </si>
  <si>
    <t>Glyph of Holy Wrath</t>
  </si>
  <si>
    <t>Glyph of Seal of Righteousness</t>
  </si>
  <si>
    <t>Glyph of Seal of Vengeance</t>
  </si>
  <si>
    <t>Glyph of Eternal Water</t>
  </si>
  <si>
    <t>Glyph of Enduring Victory</t>
  </si>
  <si>
    <t>Glyph of Arcane Blast</t>
  </si>
  <si>
    <t>Glyph of Starfall</t>
  </si>
  <si>
    <t>Glyph of Shadowfiend</t>
  </si>
  <si>
    <t>Glyph of Shadow Word: Death</t>
  </si>
  <si>
    <t>Glyph of Molten Armor</t>
  </si>
  <si>
    <t>Glyph of Steady Shot</t>
  </si>
  <si>
    <t>Glyph of Souls</t>
  </si>
  <si>
    <t>Glyph of Command</t>
  </si>
  <si>
    <t>Glyph of Deadly Throw</t>
  </si>
  <si>
    <t>Glyph of Avenging Wrath</t>
  </si>
  <si>
    <t>Glyph of Curse of Exhaustion</t>
  </si>
  <si>
    <t>Glyph of Intervene</t>
  </si>
  <si>
    <t>Glyph of Blast Wave</t>
  </si>
  <si>
    <t>Glyph of Typhoon</t>
  </si>
  <si>
    <t>Glyph of Thunderstorm</t>
  </si>
  <si>
    <t>Glyph of Focus</t>
  </si>
  <si>
    <t>Glyph of Lifebloom</t>
  </si>
  <si>
    <t>Glyph of Lava</t>
  </si>
  <si>
    <t>Glyph of Ice Lance</t>
  </si>
  <si>
    <t>Glyph of Fire Elemental Totem</t>
  </si>
  <si>
    <t>Glyph of Invisibility</t>
  </si>
  <si>
    <t>Glyph of Snake Trap</t>
  </si>
  <si>
    <t>Glyph of Mass Dispel</t>
  </si>
  <si>
    <t>Glyph of Vigor</t>
  </si>
  <si>
    <t>Glyph of Frostfire</t>
  </si>
  <si>
    <t>Reins of the Spectral Tiger</t>
  </si>
  <si>
    <t>Reins of the Crimson Deathcharger</t>
  </si>
  <si>
    <t>Big Battle Bear</t>
  </si>
  <si>
    <t>Reins of the Swift Spectral Tiger</t>
  </si>
  <si>
    <t>Magic Rooster Egg</t>
  </si>
  <si>
    <t>Wooly White Rhino</t>
  </si>
  <si>
    <t>Flying Machine Control</t>
  </si>
  <si>
    <t>Flying Carpet</t>
  </si>
  <si>
    <t>X-51 Nether-Rocket</t>
  </si>
  <si>
    <t>Blazing Hippogryph</t>
  </si>
  <si>
    <t>Turbo-Charged Flying Machine Control</t>
  </si>
  <si>
    <t>X-51 Nether-Rocket X-TREME</t>
  </si>
  <si>
    <t>Mechano-hog</t>
  </si>
  <si>
    <t>Mekgineer's Chopper</t>
  </si>
  <si>
    <t>Ornate Bronze Lockbox</t>
  </si>
  <si>
    <t>Heavy Bronze Lockbox</t>
  </si>
  <si>
    <t>Iron Lockbox</t>
  </si>
  <si>
    <t>Strong Iron Lockbox</t>
  </si>
  <si>
    <t>Steel Lockbox</t>
  </si>
  <si>
    <t>Reinforced Steel Lockbox</t>
  </si>
  <si>
    <t>Mithril Lockbox</t>
  </si>
  <si>
    <t>Thorium Lockbox</t>
  </si>
  <si>
    <t>Eternium Lockbox</t>
  </si>
  <si>
    <t>Khorium Lockbox</t>
  </si>
  <si>
    <t>Froststeel Lockbox</t>
  </si>
  <si>
    <t>Titanium Lockbox</t>
  </si>
  <si>
    <t>Tiny Titanium Lockbox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</si>
</sst>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rgb="FF000000"/>
      <name val="Calibri"/>
      <scheme val="minor"/>
    </font>
    <font>
      <b/>
      <sz val="12.0"/>
      <color theme="1"/>
      <name val="Calibri"/>
      <scheme val="minor"/>
    </font>
    <font>
      <color theme="1"/>
      <name val="Calibri"/>
      <scheme val="minor"/>
    </font>
    <font>
      <b/>
      <color theme="1"/>
      <name val="Calibri"/>
      <scheme val="minor"/>
    </font>
    <font>
      <sz val="11.0"/>
      <color rgb="FF000000"/>
      <name val="Calibri"/>
    </font>
    <font>
      <b/>
      <sz val="11.0"/>
      <color rgb="FF000000"/>
      <name val="Calibri"/>
    </font>
    <font>
      <sz val="12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center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horizontal="center" shrinkToFit="0" vertical="bottom" wrapText="0"/>
    </xf>
    <xf borderId="0" fillId="0" fontId="4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horizontal="center" shrinkToFit="0" vertical="bottom" wrapText="0"/>
    </xf>
    <xf borderId="0" fillId="0" fontId="4" numFmtId="0" xfId="0" applyAlignment="1" applyFont="1">
      <alignment shrinkToFit="0" vertical="bottom" wrapText="0"/>
    </xf>
    <xf borderId="0" fillId="0" fontId="4" numFmtId="0" xfId="0" applyAlignment="1" applyFont="1">
      <alignment readingOrder="0" shrinkToFit="0" vertical="bottom" wrapText="0"/>
    </xf>
    <xf borderId="0" fillId="0" fontId="6" numFmtId="0" xfId="0" applyAlignment="1" applyFon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51.0"/>
    <col customWidth="1" min="5" max="5" width="19.71"/>
  </cols>
  <sheetData>
    <row r="1">
      <c r="A1" s="1" t="s">
        <v>0</v>
      </c>
      <c r="B1" s="2"/>
    </row>
    <row r="2">
      <c r="A2" s="3" t="s">
        <v>1</v>
      </c>
      <c r="B2" s="4">
        <v>1000.0</v>
      </c>
    </row>
    <row r="3">
      <c r="A3" s="3" t="s">
        <v>2</v>
      </c>
      <c r="B3" s="4">
        <v>1000.0</v>
      </c>
    </row>
    <row r="4">
      <c r="A4" s="3" t="s">
        <v>3</v>
      </c>
      <c r="B4" s="4">
        <v>850.0</v>
      </c>
    </row>
    <row r="5">
      <c r="A5" s="3" t="s">
        <v>4</v>
      </c>
      <c r="B5" s="4">
        <v>1000.0</v>
      </c>
    </row>
    <row r="6">
      <c r="A6" s="3" t="s">
        <v>5</v>
      </c>
      <c r="B6" s="4">
        <v>1000.0</v>
      </c>
    </row>
    <row r="7">
      <c r="B7" s="2"/>
    </row>
    <row r="8">
      <c r="A8" s="1" t="s">
        <v>6</v>
      </c>
      <c r="B8" s="2"/>
      <c r="E8" s="5"/>
    </row>
    <row r="9">
      <c r="A9" s="3" t="s">
        <v>7</v>
      </c>
      <c r="B9" s="4">
        <v>0.15</v>
      </c>
      <c r="E9" s="3"/>
    </row>
    <row r="10">
      <c r="A10" s="3" t="s">
        <v>8</v>
      </c>
      <c r="B10" s="4">
        <v>0.25</v>
      </c>
      <c r="E10" s="3"/>
    </row>
    <row r="11">
      <c r="B11" s="2"/>
      <c r="E11" s="3"/>
    </row>
    <row r="12">
      <c r="A12" s="1" t="s">
        <v>9</v>
      </c>
      <c r="B12" s="4"/>
      <c r="E12" s="3"/>
    </row>
    <row r="13">
      <c r="A13" s="3" t="s">
        <v>10</v>
      </c>
      <c r="B13" s="4">
        <v>1.0</v>
      </c>
      <c r="E13" s="3"/>
    </row>
    <row r="14">
      <c r="A14" s="3" t="s">
        <v>11</v>
      </c>
      <c r="B14" s="4">
        <v>1.0</v>
      </c>
      <c r="E14" s="3"/>
    </row>
    <row r="15">
      <c r="A15" s="3" t="s">
        <v>12</v>
      </c>
      <c r="B15" s="4">
        <v>1.0</v>
      </c>
      <c r="E15" s="3"/>
    </row>
    <row r="16">
      <c r="A16" s="3" t="s">
        <v>13</v>
      </c>
      <c r="B16" s="4">
        <v>1.0</v>
      </c>
      <c r="E16" s="3"/>
    </row>
    <row r="17">
      <c r="A17" s="3" t="s">
        <v>14</v>
      </c>
      <c r="B17" s="4">
        <v>1.0</v>
      </c>
      <c r="E17" s="3"/>
    </row>
    <row r="18">
      <c r="B18" s="2"/>
      <c r="E18" s="3"/>
    </row>
    <row r="19">
      <c r="A19" s="1" t="s">
        <v>15</v>
      </c>
      <c r="B19" s="2"/>
      <c r="E19" s="3"/>
    </row>
    <row r="20">
      <c r="A20" s="3" t="s">
        <v>16</v>
      </c>
      <c r="B20" s="4">
        <v>1.0</v>
      </c>
      <c r="E20" s="3"/>
    </row>
    <row r="21">
      <c r="A21" s="3" t="s">
        <v>17</v>
      </c>
      <c r="B21" s="4">
        <v>1.0</v>
      </c>
      <c r="E21" s="3"/>
    </row>
    <row r="22">
      <c r="A22" s="3" t="s">
        <v>18</v>
      </c>
      <c r="B22" s="4">
        <v>1.8</v>
      </c>
      <c r="E22" s="3"/>
    </row>
    <row r="23">
      <c r="A23" s="3" t="s">
        <v>19</v>
      </c>
      <c r="B23" s="4">
        <v>1.9</v>
      </c>
    </row>
    <row r="24">
      <c r="A24" s="3" t="s">
        <v>20</v>
      </c>
      <c r="B24" s="4">
        <v>2.1</v>
      </c>
    </row>
    <row r="25">
      <c r="A25" s="3" t="s">
        <v>21</v>
      </c>
      <c r="B25" s="4">
        <v>3.0</v>
      </c>
    </row>
    <row r="26">
      <c r="A26" s="3" t="s">
        <v>22</v>
      </c>
      <c r="B26" s="4">
        <v>3.0</v>
      </c>
    </row>
    <row r="27">
      <c r="A27" s="3" t="s">
        <v>23</v>
      </c>
      <c r="B27" s="4">
        <v>3.0</v>
      </c>
    </row>
    <row r="28">
      <c r="B28" s="2"/>
    </row>
    <row r="29">
      <c r="A29" s="1" t="s">
        <v>24</v>
      </c>
      <c r="B29" s="2"/>
    </row>
    <row r="30">
      <c r="A30" s="3" t="s">
        <v>25</v>
      </c>
      <c r="B30" s="4">
        <v>1.0</v>
      </c>
    </row>
    <row r="31">
      <c r="A31" s="3" t="s">
        <v>26</v>
      </c>
      <c r="B31" s="4">
        <v>1.0</v>
      </c>
    </row>
    <row r="32">
      <c r="A32" s="3" t="s">
        <v>27</v>
      </c>
      <c r="B32" s="4">
        <v>1.0</v>
      </c>
    </row>
    <row r="33">
      <c r="A33" s="3" t="s">
        <v>28</v>
      </c>
      <c r="B33" s="4">
        <v>1.0</v>
      </c>
    </row>
    <row r="34">
      <c r="A34" s="3" t="s">
        <v>29</v>
      </c>
      <c r="B34" s="4">
        <v>1.0</v>
      </c>
    </row>
    <row r="35">
      <c r="A35" s="3" t="s">
        <v>30</v>
      </c>
      <c r="B35" s="4">
        <v>1.0</v>
      </c>
    </row>
    <row r="36">
      <c r="A36" s="3" t="s">
        <v>31</v>
      </c>
      <c r="B36" s="4">
        <v>1.0</v>
      </c>
    </row>
    <row r="37">
      <c r="A37" s="3" t="s">
        <v>32</v>
      </c>
      <c r="B37" s="4">
        <v>1.0</v>
      </c>
    </row>
    <row r="38">
      <c r="B38" s="2"/>
    </row>
    <row r="39">
      <c r="A39" s="1" t="s">
        <v>33</v>
      </c>
      <c r="B39" s="2"/>
    </row>
    <row r="40">
      <c r="A40" s="3" t="s">
        <v>34</v>
      </c>
      <c r="B40" s="4">
        <v>1.0</v>
      </c>
    </row>
    <row r="41">
      <c r="A41" s="3" t="s">
        <v>35</v>
      </c>
      <c r="B41" s="4">
        <v>1.0</v>
      </c>
    </row>
    <row r="42">
      <c r="A42" s="3" t="s">
        <v>36</v>
      </c>
      <c r="B42" s="4">
        <v>1.2</v>
      </c>
    </row>
    <row r="43">
      <c r="A43" s="3" t="s">
        <v>37</v>
      </c>
      <c r="B43" s="4">
        <v>1.2</v>
      </c>
    </row>
    <row r="44">
      <c r="A44" s="3" t="s">
        <v>38</v>
      </c>
      <c r="B44" s="4">
        <v>0.9</v>
      </c>
    </row>
    <row r="45">
      <c r="A45" s="3" t="s">
        <v>39</v>
      </c>
      <c r="B45" s="4">
        <v>1.0</v>
      </c>
    </row>
    <row r="46">
      <c r="A46" s="3" t="s">
        <v>40</v>
      </c>
      <c r="B46" s="4">
        <v>1.0</v>
      </c>
    </row>
    <row r="47">
      <c r="A47" s="3" t="s">
        <v>41</v>
      </c>
      <c r="B47" s="4">
        <v>1.0</v>
      </c>
    </row>
    <row r="48">
      <c r="B48" s="2"/>
    </row>
    <row r="49">
      <c r="A49" s="1" t="s">
        <v>42</v>
      </c>
      <c r="B49" s="2"/>
    </row>
    <row r="50">
      <c r="A50" s="3" t="s">
        <v>43</v>
      </c>
      <c r="B50" s="4">
        <v>1.0</v>
      </c>
    </row>
    <row r="51">
      <c r="A51" s="3" t="s">
        <v>44</v>
      </c>
      <c r="B51" s="4">
        <v>0.8</v>
      </c>
    </row>
    <row r="52">
      <c r="A52" s="3" t="s">
        <v>45</v>
      </c>
      <c r="B52" s="4">
        <v>1.2</v>
      </c>
    </row>
    <row r="53">
      <c r="A53" s="3" t="s">
        <v>46</v>
      </c>
      <c r="B53" s="4">
        <v>1.2</v>
      </c>
    </row>
    <row r="54">
      <c r="A54" s="3" t="s">
        <v>47</v>
      </c>
      <c r="B54" s="4">
        <v>0.9</v>
      </c>
    </row>
    <row r="55">
      <c r="A55" s="3" t="s">
        <v>48</v>
      </c>
      <c r="B55" s="4">
        <v>1.4</v>
      </c>
    </row>
    <row r="56">
      <c r="A56" s="3" t="s">
        <v>49</v>
      </c>
      <c r="B56" s="4">
        <v>1.0</v>
      </c>
    </row>
    <row r="57">
      <c r="A57" s="3" t="s">
        <v>50</v>
      </c>
      <c r="B57" s="4">
        <v>1.0</v>
      </c>
    </row>
    <row r="58">
      <c r="B58" s="2"/>
    </row>
    <row r="59">
      <c r="A59" s="1" t="s">
        <v>51</v>
      </c>
      <c r="B59" s="2"/>
    </row>
    <row r="60">
      <c r="A60" s="3" t="s">
        <v>52</v>
      </c>
      <c r="B60" s="4">
        <v>0.0</v>
      </c>
    </row>
    <row r="61">
      <c r="A61" s="3" t="s">
        <v>53</v>
      </c>
      <c r="B61" s="4">
        <v>2.0</v>
      </c>
    </row>
    <row r="62">
      <c r="A62" s="3" t="s">
        <v>54</v>
      </c>
      <c r="B62" s="4">
        <v>2.0</v>
      </c>
    </row>
    <row r="63">
      <c r="A63" s="3" t="s">
        <v>55</v>
      </c>
      <c r="B63" s="4">
        <v>1.0</v>
      </c>
    </row>
    <row r="64">
      <c r="A64" s="3" t="s">
        <v>56</v>
      </c>
      <c r="B64" s="4">
        <v>1.0</v>
      </c>
    </row>
    <row r="65">
      <c r="A65" s="3" t="s">
        <v>57</v>
      </c>
      <c r="B65" s="4">
        <v>0.0</v>
      </c>
    </row>
    <row r="66">
      <c r="A66" s="3" t="s">
        <v>58</v>
      </c>
      <c r="B66" s="4">
        <v>0.0</v>
      </c>
    </row>
    <row r="67">
      <c r="A67" s="3" t="s">
        <v>59</v>
      </c>
      <c r="B67" s="4">
        <v>0.0</v>
      </c>
    </row>
    <row r="68">
      <c r="A68" s="1"/>
      <c r="B68" s="2"/>
    </row>
    <row r="69">
      <c r="A69" s="1" t="s">
        <v>60</v>
      </c>
      <c r="B69" s="2"/>
    </row>
    <row r="70">
      <c r="A70" s="3" t="s">
        <v>61</v>
      </c>
      <c r="B70" s="4">
        <v>1.0</v>
      </c>
    </row>
    <row r="71">
      <c r="A71" s="3" t="s">
        <v>62</v>
      </c>
      <c r="B71" s="4">
        <v>14.0</v>
      </c>
    </row>
    <row r="72">
      <c r="A72" s="3" t="s">
        <v>63</v>
      </c>
      <c r="B72" s="4">
        <v>1.0</v>
      </c>
    </row>
    <row r="73">
      <c r="A73" s="3" t="s">
        <v>64</v>
      </c>
      <c r="B73" s="4">
        <v>1.0</v>
      </c>
    </row>
    <row r="74">
      <c r="A74" s="3" t="s">
        <v>65</v>
      </c>
      <c r="B74" s="4">
        <v>1.0</v>
      </c>
    </row>
    <row r="75">
      <c r="A75" s="3" t="s">
        <v>66</v>
      </c>
      <c r="B75" s="4">
        <v>1.0</v>
      </c>
    </row>
    <row r="76">
      <c r="A76" s="3" t="s">
        <v>67</v>
      </c>
      <c r="B76" s="4">
        <v>1.0</v>
      </c>
    </row>
    <row r="77">
      <c r="A77" s="3" t="s">
        <v>68</v>
      </c>
      <c r="B77" s="4">
        <v>1.0</v>
      </c>
    </row>
    <row r="78">
      <c r="B78" s="2"/>
    </row>
    <row r="79">
      <c r="A79" s="1" t="s">
        <v>69</v>
      </c>
      <c r="B79" s="2"/>
    </row>
    <row r="80">
      <c r="A80" s="3" t="s">
        <v>70</v>
      </c>
      <c r="B80" s="4">
        <v>1.0</v>
      </c>
    </row>
    <row r="81">
      <c r="A81" s="3" t="s">
        <v>71</v>
      </c>
      <c r="B81" s="4">
        <v>1.0</v>
      </c>
    </row>
    <row r="82">
      <c r="A82" s="3" t="s">
        <v>72</v>
      </c>
      <c r="B82" s="4">
        <v>1.0</v>
      </c>
    </row>
    <row r="83">
      <c r="A83" s="3" t="s">
        <v>73</v>
      </c>
      <c r="B83" s="4">
        <v>3000.0</v>
      </c>
    </row>
    <row r="84">
      <c r="A84" s="3" t="s">
        <v>74</v>
      </c>
      <c r="B84" s="4">
        <v>5750.0</v>
      </c>
    </row>
    <row r="85">
      <c r="A85" s="3" t="s">
        <v>75</v>
      </c>
      <c r="B85" s="4">
        <v>1.0</v>
      </c>
    </row>
    <row r="86">
      <c r="A86" s="3" t="s">
        <v>76</v>
      </c>
      <c r="B86" s="4">
        <v>1.0</v>
      </c>
    </row>
    <row r="87">
      <c r="A87" s="3" t="s">
        <v>77</v>
      </c>
      <c r="B87" s="4">
        <v>1.0</v>
      </c>
    </row>
    <row r="89">
      <c r="B89" s="2"/>
    </row>
    <row r="90">
      <c r="B90" s="2"/>
    </row>
    <row r="91">
      <c r="B91" s="2"/>
    </row>
    <row r="92">
      <c r="B92" s="2"/>
    </row>
    <row r="93">
      <c r="B93" s="2"/>
    </row>
    <row r="94">
      <c r="B94" s="2"/>
    </row>
    <row r="95">
      <c r="B95" s="2"/>
    </row>
    <row r="96">
      <c r="B96" s="2"/>
    </row>
    <row r="97">
      <c r="B97" s="2"/>
    </row>
    <row r="98">
      <c r="B98" s="2"/>
    </row>
    <row r="99">
      <c r="B99" s="2"/>
    </row>
    <row r="100">
      <c r="B100" s="2"/>
    </row>
    <row r="101">
      <c r="B101" s="2"/>
    </row>
    <row r="102">
      <c r="B102" s="2"/>
    </row>
    <row r="103">
      <c r="B103" s="2"/>
    </row>
    <row r="104">
      <c r="B104" s="2"/>
    </row>
    <row r="105">
      <c r="B105" s="2"/>
    </row>
    <row r="106">
      <c r="B106" s="2"/>
    </row>
    <row r="107">
      <c r="B107" s="2"/>
    </row>
    <row r="108">
      <c r="B108" s="2"/>
    </row>
    <row r="109">
      <c r="B109" s="2"/>
    </row>
    <row r="110">
      <c r="B110" s="2"/>
    </row>
    <row r="111">
      <c r="B111" s="2"/>
    </row>
    <row r="112">
      <c r="B112" s="2"/>
    </row>
    <row r="113">
      <c r="B113" s="2"/>
    </row>
    <row r="114">
      <c r="B114" s="2"/>
    </row>
    <row r="115">
      <c r="B115" s="2"/>
    </row>
    <row r="116">
      <c r="B116" s="2"/>
    </row>
    <row r="117">
      <c r="B117" s="2"/>
    </row>
    <row r="118">
      <c r="B118" s="2"/>
    </row>
    <row r="119">
      <c r="B119" s="2"/>
    </row>
    <row r="120">
      <c r="B120" s="2"/>
    </row>
    <row r="121">
      <c r="B121" s="2"/>
    </row>
    <row r="122">
      <c r="B122" s="2"/>
    </row>
    <row r="123">
      <c r="B123" s="2"/>
    </row>
    <row r="124">
      <c r="B124" s="2"/>
    </row>
    <row r="125">
      <c r="B125" s="2"/>
    </row>
    <row r="126">
      <c r="B126" s="2"/>
    </row>
    <row r="127">
      <c r="B127" s="2"/>
    </row>
    <row r="128">
      <c r="B128" s="2"/>
    </row>
    <row r="129">
      <c r="B129" s="2"/>
    </row>
    <row r="130">
      <c r="B130" s="2"/>
    </row>
    <row r="131">
      <c r="B131" s="2"/>
    </row>
    <row r="132">
      <c r="B132" s="2"/>
    </row>
    <row r="133">
      <c r="B133" s="2"/>
    </row>
    <row r="134">
      <c r="B134" s="2"/>
    </row>
    <row r="135">
      <c r="B135" s="2"/>
    </row>
    <row r="136">
      <c r="B136" s="2"/>
    </row>
    <row r="137">
      <c r="B137" s="2"/>
    </row>
    <row r="138">
      <c r="B138" s="2"/>
    </row>
    <row r="139">
      <c r="B139" s="2"/>
    </row>
    <row r="140">
      <c r="B140" s="2"/>
    </row>
    <row r="141">
      <c r="B141" s="2"/>
    </row>
    <row r="142">
      <c r="B142" s="2"/>
    </row>
    <row r="143">
      <c r="B143" s="2"/>
    </row>
    <row r="144">
      <c r="B144" s="2"/>
    </row>
    <row r="145">
      <c r="B145" s="2"/>
    </row>
    <row r="146">
      <c r="B146" s="2"/>
    </row>
    <row r="147">
      <c r="B147" s="2"/>
    </row>
    <row r="148">
      <c r="B148" s="2"/>
    </row>
    <row r="149">
      <c r="B149" s="2"/>
    </row>
    <row r="150">
      <c r="B150" s="2"/>
    </row>
    <row r="151">
      <c r="B151" s="2"/>
    </row>
    <row r="152">
      <c r="B152" s="2"/>
    </row>
    <row r="153">
      <c r="B153" s="2"/>
    </row>
    <row r="154">
      <c r="B154" s="2"/>
    </row>
    <row r="155">
      <c r="B155" s="2"/>
    </row>
    <row r="156">
      <c r="B156" s="2"/>
    </row>
    <row r="157">
      <c r="B157" s="2"/>
    </row>
    <row r="158">
      <c r="B158" s="2"/>
    </row>
    <row r="159">
      <c r="B159" s="2"/>
    </row>
    <row r="160">
      <c r="B160" s="2"/>
    </row>
    <row r="161">
      <c r="B161" s="2"/>
    </row>
    <row r="162">
      <c r="B162" s="2"/>
    </row>
    <row r="163">
      <c r="B163" s="2"/>
    </row>
    <row r="164">
      <c r="B164" s="2"/>
    </row>
    <row r="165">
      <c r="B165" s="2"/>
    </row>
    <row r="166">
      <c r="B166" s="2"/>
    </row>
    <row r="167">
      <c r="B167" s="2"/>
    </row>
    <row r="168">
      <c r="B168" s="2"/>
    </row>
    <row r="169">
      <c r="B169" s="2"/>
    </row>
    <row r="170">
      <c r="B170" s="2"/>
    </row>
    <row r="171">
      <c r="B171" s="2"/>
    </row>
    <row r="172">
      <c r="B172" s="2"/>
    </row>
    <row r="173">
      <c r="B173" s="2"/>
    </row>
    <row r="174">
      <c r="B174" s="2"/>
    </row>
    <row r="175">
      <c r="B175" s="2"/>
    </row>
    <row r="176">
      <c r="B176" s="2"/>
    </row>
    <row r="177">
      <c r="B177" s="2"/>
    </row>
    <row r="178">
      <c r="B178" s="2"/>
    </row>
    <row r="179">
      <c r="B179" s="2"/>
    </row>
    <row r="180">
      <c r="B180" s="2"/>
    </row>
    <row r="181">
      <c r="B181" s="2"/>
    </row>
    <row r="182">
      <c r="B182" s="2"/>
    </row>
    <row r="183">
      <c r="B183" s="2"/>
    </row>
    <row r="184">
      <c r="B184" s="2"/>
    </row>
    <row r="185">
      <c r="B185" s="2"/>
    </row>
    <row r="186">
      <c r="B186" s="2"/>
    </row>
    <row r="187">
      <c r="B187" s="2"/>
    </row>
    <row r="188">
      <c r="B188" s="2"/>
    </row>
    <row r="189">
      <c r="B189" s="2"/>
    </row>
    <row r="190">
      <c r="B190" s="2"/>
    </row>
    <row r="191">
      <c r="B191" s="2"/>
    </row>
    <row r="192">
      <c r="B192" s="2"/>
    </row>
    <row r="193">
      <c r="B193" s="2"/>
    </row>
    <row r="194">
      <c r="B194" s="2"/>
    </row>
    <row r="195">
      <c r="B195" s="2"/>
    </row>
    <row r="196">
      <c r="B196" s="2"/>
    </row>
    <row r="197">
      <c r="B197" s="2"/>
    </row>
    <row r="198">
      <c r="B198" s="2"/>
    </row>
    <row r="199">
      <c r="B199" s="2"/>
    </row>
    <row r="200">
      <c r="B200" s="2"/>
    </row>
    <row r="201">
      <c r="B201" s="2"/>
    </row>
    <row r="202">
      <c r="B202" s="2"/>
    </row>
    <row r="203">
      <c r="B203" s="2"/>
    </row>
    <row r="204">
      <c r="B204" s="2"/>
    </row>
    <row r="205">
      <c r="B205" s="2"/>
    </row>
    <row r="206">
      <c r="B206" s="2"/>
    </row>
    <row r="207">
      <c r="B207" s="2"/>
    </row>
    <row r="208">
      <c r="B208" s="2"/>
    </row>
    <row r="209">
      <c r="B209" s="2"/>
    </row>
    <row r="210">
      <c r="B210" s="2"/>
    </row>
    <row r="211">
      <c r="B211" s="2"/>
    </row>
    <row r="212">
      <c r="B212" s="2"/>
    </row>
    <row r="213">
      <c r="B213" s="2"/>
    </row>
    <row r="214">
      <c r="B214" s="2"/>
    </row>
    <row r="215">
      <c r="B215" s="2"/>
    </row>
    <row r="216">
      <c r="B216" s="2"/>
    </row>
    <row r="217">
      <c r="B217" s="2"/>
    </row>
    <row r="218">
      <c r="B218" s="2"/>
    </row>
    <row r="219">
      <c r="B219" s="2"/>
    </row>
    <row r="220">
      <c r="B220" s="2"/>
    </row>
    <row r="221">
      <c r="B221" s="2"/>
    </row>
    <row r="222">
      <c r="B222" s="2"/>
    </row>
    <row r="223">
      <c r="B223" s="2"/>
    </row>
    <row r="224">
      <c r="B224" s="2"/>
    </row>
    <row r="225">
      <c r="B225" s="2"/>
    </row>
    <row r="226">
      <c r="B226" s="2"/>
    </row>
    <row r="227">
      <c r="B227" s="2"/>
    </row>
    <row r="228">
      <c r="B228" s="2"/>
    </row>
    <row r="229">
      <c r="B229" s="2"/>
    </row>
    <row r="230">
      <c r="B230" s="2"/>
    </row>
    <row r="231">
      <c r="B231" s="2"/>
    </row>
    <row r="232">
      <c r="B232" s="2"/>
    </row>
    <row r="233">
      <c r="B233" s="2"/>
    </row>
    <row r="234">
      <c r="B234" s="2"/>
    </row>
    <row r="235">
      <c r="B235" s="2"/>
    </row>
    <row r="236">
      <c r="B236" s="2"/>
    </row>
    <row r="237">
      <c r="B237" s="2"/>
    </row>
    <row r="238">
      <c r="B238" s="2"/>
    </row>
    <row r="239">
      <c r="B239" s="2"/>
    </row>
    <row r="240">
      <c r="B240" s="2"/>
    </row>
    <row r="241">
      <c r="B241" s="2"/>
    </row>
    <row r="242">
      <c r="B242" s="2"/>
    </row>
    <row r="243">
      <c r="B243" s="2"/>
    </row>
    <row r="244">
      <c r="B244" s="2"/>
    </row>
    <row r="245">
      <c r="B245" s="2"/>
    </row>
    <row r="246">
      <c r="B246" s="2"/>
    </row>
    <row r="247">
      <c r="B247" s="2"/>
    </row>
    <row r="248">
      <c r="B248" s="2"/>
    </row>
    <row r="249">
      <c r="B249" s="2"/>
    </row>
    <row r="250">
      <c r="B250" s="2"/>
    </row>
    <row r="251">
      <c r="B251" s="2"/>
    </row>
    <row r="252">
      <c r="B252" s="2"/>
    </row>
    <row r="253">
      <c r="B253" s="2"/>
    </row>
    <row r="254">
      <c r="B254" s="2"/>
    </row>
    <row r="255">
      <c r="B255" s="2"/>
    </row>
    <row r="256">
      <c r="B256" s="2"/>
    </row>
    <row r="257">
      <c r="B257" s="2"/>
    </row>
    <row r="258">
      <c r="B258" s="2"/>
    </row>
    <row r="259">
      <c r="B259" s="2"/>
    </row>
    <row r="260">
      <c r="B260" s="2"/>
    </row>
    <row r="261">
      <c r="B261" s="2"/>
    </row>
    <row r="262">
      <c r="B262" s="2"/>
    </row>
    <row r="263">
      <c r="B263" s="2"/>
    </row>
    <row r="264">
      <c r="B264" s="2"/>
    </row>
    <row r="265">
      <c r="B265" s="2"/>
    </row>
    <row r="266">
      <c r="B266" s="2"/>
    </row>
    <row r="267">
      <c r="B267" s="2"/>
    </row>
    <row r="268">
      <c r="B268" s="2"/>
    </row>
    <row r="269">
      <c r="B269" s="2"/>
    </row>
    <row r="270">
      <c r="B270" s="2"/>
    </row>
    <row r="271">
      <c r="B271" s="2"/>
    </row>
    <row r="272">
      <c r="B272" s="2"/>
    </row>
    <row r="273">
      <c r="B273" s="2"/>
    </row>
    <row r="274">
      <c r="B274" s="2"/>
    </row>
    <row r="275">
      <c r="B275" s="2"/>
    </row>
    <row r="276">
      <c r="B276" s="2"/>
    </row>
    <row r="277">
      <c r="B277" s="2"/>
    </row>
    <row r="278">
      <c r="B278" s="2"/>
    </row>
    <row r="279">
      <c r="B279" s="2"/>
    </row>
    <row r="280">
      <c r="B280" s="2"/>
    </row>
    <row r="281">
      <c r="B281" s="2"/>
    </row>
    <row r="282">
      <c r="B282" s="2"/>
    </row>
    <row r="283">
      <c r="B283" s="2"/>
    </row>
    <row r="284">
      <c r="B284" s="2"/>
    </row>
    <row r="285">
      <c r="B285" s="2"/>
    </row>
    <row r="286">
      <c r="B286" s="2"/>
    </row>
    <row r="287">
      <c r="B287" s="2"/>
    </row>
    <row r="288">
      <c r="B288" s="2"/>
    </row>
    <row r="289">
      <c r="B289" s="2"/>
    </row>
    <row r="290">
      <c r="B290" s="2"/>
    </row>
    <row r="291">
      <c r="B291" s="2"/>
    </row>
    <row r="292">
      <c r="B292" s="2"/>
    </row>
    <row r="293">
      <c r="B293" s="2"/>
    </row>
    <row r="294">
      <c r="B294" s="2"/>
    </row>
    <row r="295">
      <c r="B295" s="2"/>
    </row>
    <row r="296">
      <c r="B296" s="2"/>
    </row>
    <row r="297">
      <c r="B297" s="2"/>
    </row>
    <row r="298">
      <c r="B298" s="2"/>
    </row>
    <row r="299">
      <c r="B299" s="2"/>
    </row>
    <row r="300">
      <c r="B300" s="2"/>
    </row>
    <row r="301">
      <c r="B301" s="2"/>
    </row>
    <row r="302">
      <c r="B302" s="2"/>
    </row>
    <row r="303">
      <c r="B303" s="2"/>
    </row>
    <row r="304">
      <c r="B304" s="2"/>
    </row>
    <row r="305">
      <c r="B305" s="2"/>
    </row>
    <row r="306">
      <c r="B306" s="2"/>
    </row>
    <row r="307">
      <c r="B307" s="2"/>
    </row>
    <row r="308">
      <c r="B308" s="2"/>
    </row>
    <row r="309">
      <c r="B309" s="2"/>
    </row>
    <row r="310">
      <c r="B310" s="2"/>
    </row>
    <row r="311">
      <c r="B311" s="2"/>
    </row>
    <row r="312">
      <c r="B312" s="2"/>
    </row>
    <row r="313">
      <c r="B313" s="2"/>
    </row>
    <row r="314">
      <c r="B314" s="2"/>
    </row>
    <row r="315">
      <c r="B315" s="2"/>
    </row>
    <row r="316">
      <c r="B316" s="2"/>
    </row>
    <row r="317">
      <c r="B317" s="2"/>
    </row>
    <row r="318">
      <c r="B318" s="2"/>
    </row>
    <row r="319">
      <c r="B319" s="2"/>
    </row>
    <row r="320">
      <c r="B320" s="2"/>
    </row>
    <row r="321">
      <c r="B321" s="2"/>
    </row>
    <row r="322">
      <c r="B322" s="2"/>
    </row>
    <row r="323">
      <c r="B323" s="2"/>
    </row>
    <row r="324">
      <c r="B324" s="2"/>
    </row>
    <row r="325">
      <c r="B325" s="2"/>
    </row>
    <row r="326">
      <c r="B326" s="2"/>
    </row>
    <row r="327">
      <c r="B327" s="2"/>
    </row>
    <row r="328">
      <c r="B328" s="2"/>
    </row>
    <row r="329">
      <c r="B329" s="2"/>
    </row>
    <row r="330">
      <c r="B330" s="2"/>
    </row>
    <row r="331">
      <c r="B331" s="2"/>
    </row>
    <row r="332">
      <c r="B332" s="2"/>
    </row>
    <row r="333">
      <c r="B333" s="2"/>
    </row>
    <row r="334">
      <c r="B334" s="2"/>
    </row>
    <row r="335">
      <c r="B335" s="2"/>
    </row>
    <row r="336">
      <c r="B336" s="2"/>
    </row>
    <row r="337">
      <c r="B337" s="2"/>
    </row>
    <row r="338">
      <c r="B338" s="2"/>
    </row>
    <row r="339">
      <c r="B339" s="2"/>
    </row>
    <row r="340">
      <c r="B340" s="2"/>
    </row>
    <row r="341">
      <c r="B341" s="2"/>
    </row>
    <row r="342">
      <c r="B342" s="2"/>
    </row>
    <row r="343">
      <c r="B343" s="2"/>
    </row>
    <row r="344">
      <c r="B344" s="2"/>
    </row>
    <row r="345">
      <c r="B345" s="2"/>
    </row>
    <row r="346">
      <c r="B346" s="2"/>
    </row>
    <row r="347">
      <c r="B347" s="2"/>
    </row>
    <row r="348">
      <c r="B348" s="2"/>
    </row>
    <row r="349">
      <c r="B349" s="2"/>
    </row>
    <row r="350">
      <c r="B350" s="2"/>
    </row>
    <row r="351">
      <c r="B351" s="2"/>
    </row>
    <row r="352">
      <c r="B352" s="2"/>
    </row>
    <row r="353">
      <c r="B353" s="2"/>
    </row>
    <row r="354">
      <c r="B354" s="2"/>
    </row>
    <row r="355">
      <c r="B355" s="2"/>
    </row>
    <row r="356">
      <c r="B356" s="2"/>
    </row>
    <row r="357">
      <c r="B357" s="2"/>
    </row>
    <row r="358">
      <c r="B358" s="2"/>
    </row>
    <row r="359">
      <c r="B359" s="2"/>
    </row>
    <row r="360">
      <c r="B360" s="2"/>
    </row>
    <row r="361">
      <c r="B361" s="2"/>
    </row>
    <row r="362">
      <c r="B362" s="2"/>
    </row>
    <row r="363">
      <c r="B363" s="2"/>
    </row>
    <row r="364">
      <c r="B364" s="2"/>
    </row>
    <row r="365">
      <c r="B365" s="2"/>
    </row>
    <row r="366">
      <c r="B366" s="2"/>
    </row>
    <row r="367">
      <c r="B367" s="2"/>
    </row>
    <row r="368">
      <c r="B368" s="2"/>
    </row>
    <row r="369">
      <c r="B369" s="2"/>
    </row>
    <row r="370">
      <c r="B370" s="2"/>
    </row>
    <row r="371">
      <c r="B371" s="2"/>
    </row>
    <row r="372">
      <c r="B372" s="2"/>
    </row>
    <row r="373">
      <c r="B373" s="2"/>
    </row>
    <row r="374">
      <c r="B374" s="2"/>
    </row>
    <row r="375">
      <c r="B375" s="2"/>
    </row>
    <row r="376">
      <c r="B376" s="2"/>
    </row>
    <row r="377">
      <c r="B377" s="2"/>
    </row>
    <row r="378">
      <c r="B378" s="2"/>
    </row>
    <row r="379">
      <c r="B379" s="2"/>
    </row>
    <row r="380">
      <c r="B380" s="2"/>
    </row>
    <row r="381">
      <c r="B381" s="2"/>
    </row>
    <row r="382">
      <c r="B382" s="2"/>
    </row>
    <row r="383">
      <c r="B383" s="2"/>
    </row>
    <row r="384">
      <c r="B384" s="2"/>
    </row>
    <row r="385">
      <c r="B385" s="2"/>
    </row>
    <row r="386">
      <c r="B386" s="2"/>
    </row>
    <row r="387">
      <c r="B387" s="2"/>
    </row>
    <row r="388">
      <c r="B388" s="2"/>
    </row>
    <row r="389">
      <c r="B389" s="2"/>
    </row>
    <row r="390">
      <c r="B390" s="2"/>
    </row>
    <row r="391">
      <c r="B391" s="2"/>
    </row>
    <row r="392">
      <c r="B392" s="2"/>
    </row>
    <row r="393">
      <c r="B393" s="2"/>
    </row>
    <row r="394">
      <c r="B394" s="2"/>
    </row>
    <row r="395">
      <c r="B395" s="2"/>
    </row>
    <row r="396">
      <c r="B396" s="2"/>
    </row>
    <row r="397">
      <c r="B397" s="2"/>
    </row>
    <row r="398">
      <c r="B398" s="2"/>
    </row>
    <row r="399">
      <c r="B399" s="2"/>
    </row>
    <row r="400">
      <c r="B400" s="2"/>
    </row>
    <row r="401">
      <c r="B401" s="2"/>
    </row>
    <row r="402">
      <c r="B402" s="2"/>
    </row>
    <row r="403">
      <c r="B403" s="2"/>
    </row>
    <row r="404">
      <c r="B404" s="2"/>
    </row>
    <row r="405">
      <c r="B405" s="2"/>
    </row>
    <row r="406">
      <c r="B406" s="2"/>
    </row>
    <row r="407">
      <c r="B407" s="2"/>
    </row>
    <row r="408">
      <c r="B408" s="2"/>
    </row>
    <row r="409">
      <c r="B409" s="2"/>
    </row>
    <row r="410">
      <c r="B410" s="2"/>
    </row>
    <row r="411">
      <c r="B411" s="2"/>
    </row>
    <row r="412">
      <c r="B412" s="2"/>
    </row>
    <row r="413">
      <c r="B413" s="2"/>
    </row>
    <row r="414">
      <c r="B414" s="2"/>
    </row>
    <row r="415">
      <c r="B415" s="2"/>
    </row>
    <row r="416">
      <c r="B416" s="2"/>
    </row>
    <row r="417">
      <c r="B417" s="2"/>
    </row>
    <row r="418">
      <c r="B418" s="2"/>
    </row>
    <row r="419">
      <c r="B419" s="2"/>
    </row>
    <row r="420">
      <c r="B420" s="2"/>
    </row>
    <row r="421">
      <c r="B421" s="2"/>
    </row>
    <row r="422">
      <c r="B422" s="2"/>
    </row>
    <row r="423">
      <c r="B423" s="2"/>
    </row>
    <row r="424">
      <c r="B424" s="2"/>
    </row>
    <row r="425">
      <c r="B425" s="2"/>
    </row>
    <row r="426">
      <c r="B426" s="2"/>
    </row>
    <row r="427">
      <c r="B427" s="2"/>
    </row>
    <row r="428">
      <c r="B428" s="2"/>
    </row>
    <row r="429">
      <c r="B429" s="2"/>
    </row>
    <row r="430">
      <c r="B430" s="2"/>
    </row>
    <row r="431">
      <c r="B431" s="2"/>
    </row>
    <row r="432">
      <c r="B432" s="2"/>
    </row>
    <row r="433">
      <c r="B433" s="2"/>
    </row>
    <row r="434">
      <c r="B434" s="2"/>
    </row>
    <row r="435">
      <c r="B435" s="2"/>
    </row>
    <row r="436">
      <c r="B436" s="2"/>
    </row>
    <row r="437">
      <c r="B437" s="2"/>
    </row>
    <row r="438">
      <c r="B438" s="2"/>
    </row>
    <row r="439">
      <c r="B439" s="2"/>
    </row>
    <row r="440">
      <c r="B440" s="2"/>
    </row>
    <row r="441">
      <c r="B441" s="2"/>
    </row>
    <row r="442">
      <c r="B442" s="2"/>
    </row>
    <row r="443">
      <c r="B443" s="2"/>
    </row>
    <row r="444">
      <c r="B444" s="2"/>
    </row>
    <row r="445">
      <c r="B445" s="2"/>
    </row>
    <row r="446">
      <c r="B446" s="2"/>
    </row>
    <row r="447">
      <c r="B447" s="2"/>
    </row>
    <row r="448">
      <c r="B448" s="2"/>
    </row>
    <row r="449">
      <c r="B449" s="2"/>
    </row>
    <row r="450">
      <c r="B450" s="2"/>
    </row>
    <row r="451">
      <c r="B451" s="2"/>
    </row>
    <row r="452">
      <c r="B452" s="2"/>
    </row>
    <row r="453">
      <c r="B453" s="2"/>
    </row>
    <row r="454">
      <c r="B454" s="2"/>
    </row>
    <row r="455">
      <c r="B455" s="2"/>
    </row>
    <row r="456">
      <c r="B456" s="2"/>
    </row>
    <row r="457">
      <c r="B457" s="2"/>
    </row>
    <row r="458">
      <c r="B458" s="2"/>
    </row>
    <row r="459">
      <c r="B459" s="2"/>
    </row>
    <row r="460">
      <c r="B460" s="2"/>
    </row>
    <row r="461">
      <c r="B461" s="2"/>
    </row>
    <row r="462">
      <c r="B462" s="2"/>
    </row>
    <row r="463">
      <c r="B463" s="2"/>
    </row>
    <row r="464">
      <c r="B464" s="2"/>
    </row>
    <row r="465">
      <c r="B465" s="2"/>
    </row>
    <row r="466">
      <c r="B466" s="2"/>
    </row>
    <row r="467">
      <c r="B467" s="2"/>
    </row>
    <row r="468">
      <c r="B468" s="2"/>
    </row>
    <row r="469">
      <c r="B469" s="2"/>
    </row>
    <row r="470">
      <c r="B470" s="2"/>
    </row>
    <row r="471">
      <c r="B471" s="2"/>
    </row>
    <row r="472">
      <c r="B472" s="2"/>
    </row>
    <row r="473">
      <c r="B473" s="2"/>
    </row>
    <row r="474">
      <c r="B474" s="2"/>
    </row>
    <row r="475">
      <c r="B475" s="2"/>
    </row>
    <row r="476">
      <c r="B476" s="2"/>
    </row>
    <row r="477">
      <c r="B477" s="2"/>
    </row>
    <row r="478">
      <c r="B478" s="2"/>
    </row>
    <row r="479">
      <c r="B479" s="2"/>
    </row>
    <row r="480">
      <c r="B480" s="2"/>
    </row>
    <row r="481">
      <c r="B481" s="2"/>
    </row>
    <row r="482">
      <c r="B482" s="2"/>
    </row>
    <row r="483">
      <c r="B483" s="2"/>
    </row>
    <row r="484">
      <c r="B484" s="2"/>
    </row>
    <row r="485">
      <c r="B485" s="2"/>
    </row>
    <row r="486">
      <c r="B486" s="2"/>
    </row>
    <row r="487">
      <c r="B487" s="2"/>
    </row>
    <row r="488">
      <c r="B488" s="2"/>
    </row>
    <row r="489">
      <c r="B489" s="2"/>
    </row>
    <row r="490">
      <c r="B490" s="2"/>
    </row>
    <row r="491">
      <c r="B491" s="2"/>
    </row>
    <row r="492">
      <c r="B492" s="2"/>
    </row>
    <row r="493">
      <c r="B493" s="2"/>
    </row>
    <row r="494">
      <c r="B494" s="2"/>
    </row>
    <row r="495">
      <c r="B495" s="2"/>
    </row>
    <row r="496">
      <c r="B496" s="2"/>
    </row>
    <row r="497">
      <c r="B497" s="2"/>
    </row>
    <row r="498">
      <c r="B498" s="2"/>
    </row>
    <row r="499">
      <c r="B499" s="2"/>
    </row>
    <row r="500">
      <c r="B500" s="2"/>
    </row>
    <row r="501">
      <c r="B501" s="2"/>
    </row>
    <row r="502">
      <c r="B502" s="2"/>
    </row>
    <row r="503">
      <c r="B503" s="2"/>
    </row>
    <row r="504">
      <c r="B504" s="2"/>
    </row>
    <row r="505">
      <c r="B505" s="2"/>
    </row>
    <row r="506">
      <c r="B506" s="2"/>
    </row>
    <row r="507">
      <c r="B507" s="2"/>
    </row>
    <row r="508">
      <c r="B508" s="2"/>
    </row>
    <row r="509">
      <c r="B509" s="2"/>
    </row>
    <row r="510">
      <c r="B510" s="2"/>
    </row>
    <row r="511">
      <c r="B511" s="2"/>
    </row>
    <row r="512">
      <c r="B512" s="2"/>
    </row>
    <row r="513">
      <c r="B513" s="2"/>
    </row>
    <row r="514">
      <c r="B514" s="2"/>
    </row>
    <row r="515">
      <c r="B515" s="2"/>
    </row>
    <row r="516">
      <c r="B516" s="2"/>
    </row>
    <row r="517">
      <c r="B517" s="2"/>
    </row>
    <row r="518">
      <c r="B518" s="2"/>
    </row>
    <row r="519">
      <c r="B519" s="2"/>
    </row>
    <row r="520">
      <c r="B520" s="2"/>
    </row>
    <row r="521">
      <c r="B521" s="2"/>
    </row>
    <row r="522">
      <c r="B522" s="2"/>
    </row>
    <row r="523">
      <c r="B523" s="2"/>
    </row>
    <row r="524">
      <c r="B524" s="2"/>
    </row>
    <row r="525">
      <c r="B525" s="2"/>
    </row>
    <row r="526">
      <c r="B526" s="2"/>
    </row>
    <row r="527">
      <c r="B527" s="2"/>
    </row>
    <row r="528">
      <c r="B528" s="2"/>
    </row>
    <row r="529">
      <c r="B529" s="2"/>
    </row>
    <row r="530">
      <c r="B530" s="2"/>
    </row>
    <row r="531">
      <c r="B531" s="2"/>
    </row>
    <row r="532">
      <c r="B532" s="2"/>
    </row>
    <row r="533">
      <c r="B533" s="2"/>
    </row>
    <row r="534">
      <c r="B534" s="2"/>
    </row>
    <row r="535">
      <c r="B535" s="2"/>
    </row>
    <row r="536">
      <c r="B536" s="2"/>
    </row>
    <row r="537">
      <c r="B537" s="2"/>
    </row>
    <row r="538">
      <c r="B538" s="2"/>
    </row>
    <row r="539">
      <c r="B539" s="2"/>
    </row>
    <row r="540">
      <c r="B540" s="2"/>
    </row>
    <row r="541">
      <c r="B541" s="2"/>
    </row>
    <row r="542">
      <c r="B542" s="2"/>
    </row>
    <row r="543">
      <c r="B543" s="2"/>
    </row>
    <row r="544">
      <c r="B544" s="2"/>
    </row>
    <row r="545">
      <c r="B545" s="2"/>
    </row>
    <row r="546">
      <c r="B546" s="2"/>
    </row>
    <row r="547">
      <c r="B547" s="2"/>
    </row>
    <row r="548">
      <c r="B548" s="2"/>
    </row>
    <row r="549">
      <c r="B549" s="2"/>
    </row>
    <row r="550">
      <c r="B550" s="2"/>
    </row>
    <row r="551">
      <c r="B551" s="2"/>
    </row>
    <row r="552">
      <c r="B552" s="2"/>
    </row>
    <row r="553">
      <c r="B553" s="2"/>
    </row>
    <row r="554">
      <c r="B554" s="2"/>
    </row>
    <row r="555">
      <c r="B555" s="2"/>
    </row>
    <row r="556">
      <c r="B556" s="2"/>
    </row>
    <row r="557">
      <c r="B557" s="2"/>
    </row>
    <row r="558">
      <c r="B558" s="2"/>
    </row>
    <row r="559">
      <c r="B559" s="2"/>
    </row>
    <row r="560">
      <c r="B560" s="2"/>
    </row>
    <row r="561">
      <c r="B561" s="2"/>
    </row>
    <row r="562">
      <c r="B562" s="2"/>
    </row>
    <row r="563">
      <c r="B563" s="2"/>
    </row>
    <row r="564">
      <c r="B564" s="2"/>
    </row>
    <row r="565">
      <c r="B565" s="2"/>
    </row>
    <row r="566">
      <c r="B566" s="2"/>
    </row>
    <row r="567">
      <c r="B567" s="2"/>
    </row>
    <row r="568">
      <c r="B568" s="2"/>
    </row>
    <row r="569">
      <c r="B569" s="2"/>
    </row>
    <row r="570">
      <c r="B570" s="2"/>
    </row>
    <row r="571">
      <c r="B571" s="2"/>
    </row>
    <row r="572">
      <c r="B572" s="2"/>
    </row>
    <row r="573">
      <c r="B573" s="2"/>
    </row>
    <row r="574">
      <c r="B574" s="2"/>
    </row>
    <row r="575">
      <c r="B575" s="2"/>
    </row>
    <row r="576">
      <c r="B576" s="2"/>
    </row>
    <row r="577">
      <c r="B577" s="2"/>
    </row>
    <row r="578">
      <c r="B578" s="2"/>
    </row>
    <row r="579">
      <c r="B579" s="2"/>
    </row>
    <row r="580">
      <c r="B580" s="2"/>
    </row>
    <row r="581">
      <c r="B581" s="2"/>
    </row>
    <row r="582">
      <c r="B582" s="2"/>
    </row>
    <row r="583">
      <c r="B583" s="2"/>
    </row>
    <row r="584">
      <c r="B584" s="2"/>
    </row>
    <row r="585">
      <c r="B585" s="2"/>
    </row>
    <row r="586">
      <c r="B586" s="2"/>
    </row>
    <row r="587">
      <c r="B587" s="2"/>
    </row>
    <row r="588">
      <c r="B588" s="2"/>
    </row>
    <row r="589">
      <c r="B589" s="2"/>
    </row>
    <row r="590">
      <c r="B590" s="2"/>
    </row>
    <row r="591">
      <c r="B591" s="2"/>
    </row>
    <row r="592">
      <c r="B592" s="2"/>
    </row>
    <row r="593">
      <c r="B593" s="2"/>
    </row>
    <row r="594">
      <c r="B594" s="2"/>
    </row>
    <row r="595">
      <c r="B595" s="2"/>
    </row>
    <row r="596">
      <c r="B596" s="2"/>
    </row>
    <row r="597">
      <c r="B597" s="2"/>
    </row>
    <row r="598">
      <c r="B598" s="2"/>
    </row>
    <row r="599">
      <c r="B599" s="2"/>
    </row>
    <row r="600">
      <c r="B600" s="2"/>
    </row>
    <row r="601">
      <c r="B601" s="2"/>
    </row>
    <row r="602">
      <c r="B602" s="2"/>
    </row>
    <row r="603">
      <c r="B603" s="2"/>
    </row>
    <row r="604">
      <c r="B604" s="2"/>
    </row>
    <row r="605">
      <c r="B605" s="2"/>
    </row>
    <row r="606">
      <c r="B606" s="2"/>
    </row>
    <row r="607">
      <c r="B607" s="2"/>
    </row>
    <row r="608">
      <c r="B608" s="2"/>
    </row>
    <row r="609">
      <c r="B609" s="2"/>
    </row>
    <row r="610">
      <c r="B610" s="2"/>
    </row>
    <row r="611">
      <c r="B611" s="2"/>
    </row>
    <row r="612">
      <c r="B612" s="2"/>
    </row>
    <row r="613">
      <c r="B613" s="2"/>
    </row>
    <row r="614">
      <c r="B614" s="2"/>
    </row>
    <row r="615">
      <c r="B615" s="2"/>
    </row>
    <row r="616">
      <c r="B616" s="2"/>
    </row>
    <row r="617">
      <c r="B617" s="2"/>
    </row>
    <row r="618">
      <c r="B618" s="2"/>
    </row>
    <row r="619">
      <c r="B619" s="2"/>
    </row>
    <row r="620">
      <c r="B620" s="2"/>
    </row>
    <row r="621">
      <c r="B621" s="2"/>
    </row>
    <row r="622">
      <c r="B622" s="2"/>
    </row>
    <row r="623">
      <c r="B623" s="2"/>
    </row>
    <row r="624">
      <c r="B624" s="2"/>
    </row>
    <row r="625">
      <c r="B625" s="2"/>
    </row>
    <row r="626">
      <c r="B626" s="2"/>
    </row>
    <row r="627">
      <c r="B627" s="2"/>
    </row>
    <row r="628">
      <c r="B628" s="2"/>
    </row>
    <row r="629">
      <c r="B629" s="2"/>
    </row>
    <row r="630">
      <c r="B630" s="2"/>
    </row>
    <row r="631">
      <c r="B631" s="2"/>
    </row>
    <row r="632">
      <c r="B632" s="2"/>
    </row>
    <row r="633">
      <c r="B633" s="2"/>
    </row>
    <row r="634">
      <c r="B634" s="2"/>
    </row>
    <row r="635">
      <c r="B635" s="2"/>
    </row>
    <row r="636">
      <c r="B636" s="2"/>
    </row>
    <row r="637">
      <c r="B637" s="2"/>
    </row>
    <row r="638">
      <c r="B638" s="2"/>
    </row>
    <row r="639">
      <c r="B639" s="2"/>
    </row>
    <row r="640">
      <c r="B640" s="2"/>
    </row>
    <row r="641">
      <c r="B641" s="2"/>
    </row>
    <row r="642">
      <c r="B642" s="2"/>
    </row>
    <row r="643">
      <c r="B643" s="2"/>
    </row>
    <row r="644">
      <c r="B644" s="2"/>
    </row>
    <row r="645">
      <c r="B645" s="2"/>
    </row>
    <row r="646">
      <c r="B646" s="2"/>
    </row>
    <row r="647">
      <c r="B647" s="2"/>
    </row>
    <row r="648">
      <c r="B648" s="2"/>
    </row>
    <row r="649">
      <c r="B649" s="2"/>
    </row>
    <row r="650">
      <c r="B650" s="2"/>
    </row>
    <row r="651">
      <c r="B651" s="2"/>
    </row>
    <row r="652">
      <c r="B652" s="2"/>
    </row>
    <row r="653">
      <c r="B653" s="2"/>
    </row>
    <row r="654">
      <c r="B654" s="2"/>
    </row>
    <row r="655">
      <c r="B655" s="2"/>
    </row>
    <row r="656">
      <c r="B656" s="2"/>
    </row>
    <row r="657">
      <c r="B657" s="2"/>
    </row>
    <row r="658">
      <c r="B658" s="2"/>
    </row>
    <row r="659">
      <c r="B659" s="2"/>
    </row>
    <row r="660">
      <c r="B660" s="2"/>
    </row>
    <row r="661">
      <c r="B661" s="2"/>
    </row>
    <row r="662">
      <c r="B662" s="2"/>
    </row>
    <row r="663">
      <c r="B663" s="2"/>
    </row>
    <row r="664">
      <c r="B664" s="2"/>
    </row>
    <row r="665">
      <c r="B665" s="2"/>
    </row>
    <row r="666">
      <c r="B666" s="2"/>
    </row>
    <row r="667">
      <c r="B667" s="2"/>
    </row>
    <row r="668">
      <c r="B668" s="2"/>
    </row>
    <row r="669">
      <c r="B669" s="2"/>
    </row>
    <row r="670">
      <c r="B670" s="2"/>
    </row>
    <row r="671">
      <c r="B671" s="2"/>
    </row>
    <row r="672">
      <c r="B672" s="2"/>
    </row>
    <row r="673">
      <c r="B673" s="2"/>
    </row>
    <row r="674">
      <c r="B674" s="2"/>
    </row>
    <row r="675">
      <c r="B675" s="2"/>
    </row>
    <row r="676">
      <c r="B676" s="2"/>
    </row>
    <row r="677">
      <c r="B677" s="2"/>
    </row>
    <row r="678">
      <c r="B678" s="2"/>
    </row>
    <row r="679">
      <c r="B679" s="2"/>
    </row>
    <row r="680">
      <c r="B680" s="2"/>
    </row>
    <row r="681">
      <c r="B681" s="2"/>
    </row>
    <row r="682">
      <c r="B682" s="2"/>
    </row>
    <row r="683">
      <c r="B683" s="2"/>
    </row>
    <row r="684">
      <c r="B684" s="2"/>
    </row>
    <row r="685">
      <c r="B685" s="2"/>
    </row>
    <row r="686">
      <c r="B686" s="2"/>
    </row>
    <row r="687">
      <c r="B687" s="2"/>
    </row>
    <row r="688">
      <c r="B688" s="2"/>
    </row>
    <row r="689">
      <c r="B689" s="2"/>
    </row>
    <row r="690">
      <c r="B690" s="2"/>
    </row>
    <row r="691">
      <c r="B691" s="2"/>
    </row>
    <row r="692">
      <c r="B692" s="2"/>
    </row>
    <row r="693">
      <c r="B693" s="2"/>
    </row>
    <row r="694">
      <c r="B694" s="2"/>
    </row>
    <row r="695">
      <c r="B695" s="2"/>
    </row>
    <row r="696">
      <c r="B696" s="2"/>
    </row>
    <row r="697">
      <c r="B697" s="2"/>
    </row>
    <row r="698">
      <c r="B698" s="2"/>
    </row>
    <row r="699">
      <c r="B699" s="2"/>
    </row>
    <row r="700">
      <c r="B700" s="2"/>
    </row>
    <row r="701">
      <c r="B701" s="2"/>
    </row>
    <row r="702">
      <c r="B702" s="2"/>
    </row>
    <row r="703">
      <c r="B703" s="2"/>
    </row>
    <row r="704">
      <c r="B704" s="2"/>
    </row>
    <row r="705">
      <c r="B705" s="2"/>
    </row>
    <row r="706">
      <c r="B706" s="2"/>
    </row>
    <row r="707">
      <c r="B707" s="2"/>
    </row>
    <row r="708">
      <c r="B708" s="2"/>
    </row>
    <row r="709">
      <c r="B709" s="2"/>
    </row>
    <row r="710">
      <c r="B710" s="2"/>
    </row>
    <row r="711">
      <c r="B711" s="2"/>
    </row>
    <row r="712">
      <c r="B712" s="2"/>
    </row>
    <row r="713">
      <c r="B713" s="2"/>
    </row>
    <row r="714">
      <c r="B714" s="2"/>
    </row>
    <row r="715">
      <c r="B715" s="2"/>
    </row>
    <row r="716">
      <c r="B716" s="2"/>
    </row>
    <row r="717">
      <c r="B717" s="2"/>
    </row>
    <row r="718">
      <c r="B718" s="2"/>
    </row>
    <row r="719">
      <c r="B719" s="2"/>
    </row>
    <row r="720">
      <c r="B720" s="2"/>
    </row>
    <row r="721">
      <c r="B721" s="2"/>
    </row>
    <row r="722">
      <c r="B722" s="2"/>
    </row>
    <row r="723">
      <c r="B723" s="2"/>
    </row>
    <row r="724">
      <c r="B724" s="2"/>
    </row>
    <row r="725">
      <c r="B725" s="2"/>
    </row>
    <row r="726">
      <c r="B726" s="2"/>
    </row>
    <row r="727">
      <c r="B727" s="2"/>
    </row>
    <row r="728">
      <c r="B728" s="2"/>
    </row>
    <row r="729">
      <c r="B729" s="2"/>
    </row>
    <row r="730">
      <c r="B730" s="2"/>
    </row>
    <row r="731">
      <c r="B731" s="2"/>
    </row>
    <row r="732">
      <c r="B732" s="2"/>
    </row>
    <row r="733">
      <c r="B733" s="2"/>
    </row>
    <row r="734">
      <c r="B734" s="2"/>
    </row>
    <row r="735">
      <c r="B735" s="2"/>
    </row>
    <row r="736">
      <c r="B736" s="2"/>
    </row>
    <row r="737">
      <c r="B737" s="2"/>
    </row>
    <row r="738">
      <c r="B738" s="2"/>
    </row>
    <row r="739">
      <c r="B739" s="2"/>
    </row>
    <row r="740">
      <c r="B740" s="2"/>
    </row>
    <row r="741">
      <c r="B741" s="2"/>
    </row>
    <row r="742">
      <c r="B742" s="2"/>
    </row>
    <row r="743">
      <c r="B743" s="2"/>
    </row>
    <row r="744">
      <c r="B744" s="2"/>
    </row>
    <row r="745">
      <c r="B745" s="2"/>
    </row>
    <row r="746">
      <c r="B746" s="2"/>
    </row>
    <row r="747">
      <c r="B747" s="2"/>
    </row>
    <row r="748">
      <c r="B748" s="2"/>
    </row>
    <row r="749">
      <c r="B749" s="2"/>
    </row>
    <row r="750">
      <c r="B750" s="2"/>
    </row>
    <row r="751">
      <c r="B751" s="2"/>
    </row>
    <row r="752">
      <c r="B752" s="2"/>
    </row>
    <row r="753">
      <c r="B753" s="2"/>
    </row>
    <row r="754">
      <c r="B754" s="2"/>
    </row>
    <row r="755">
      <c r="B755" s="2"/>
    </row>
    <row r="756">
      <c r="B756" s="2"/>
    </row>
    <row r="757">
      <c r="B757" s="2"/>
    </row>
    <row r="758">
      <c r="B758" s="2"/>
    </row>
    <row r="759">
      <c r="B759" s="2"/>
    </row>
    <row r="760">
      <c r="B760" s="2"/>
    </row>
    <row r="761">
      <c r="B761" s="2"/>
    </row>
    <row r="762">
      <c r="B762" s="2"/>
    </row>
    <row r="763">
      <c r="B763" s="2"/>
    </row>
    <row r="764">
      <c r="B764" s="2"/>
    </row>
    <row r="765">
      <c r="B765" s="2"/>
    </row>
    <row r="766">
      <c r="B766" s="2"/>
    </row>
    <row r="767">
      <c r="B767" s="2"/>
    </row>
    <row r="768">
      <c r="B768" s="2"/>
    </row>
    <row r="769">
      <c r="B769" s="2"/>
    </row>
    <row r="770">
      <c r="B770" s="2"/>
    </row>
    <row r="771">
      <c r="B771" s="2"/>
    </row>
    <row r="772">
      <c r="B772" s="2"/>
    </row>
    <row r="773">
      <c r="B773" s="2"/>
    </row>
    <row r="774">
      <c r="B774" s="2"/>
    </row>
    <row r="775">
      <c r="B775" s="2"/>
    </row>
    <row r="776">
      <c r="B776" s="2"/>
    </row>
    <row r="777">
      <c r="B777" s="2"/>
    </row>
    <row r="778">
      <c r="B778" s="2"/>
    </row>
    <row r="779">
      <c r="B779" s="2"/>
    </row>
    <row r="780">
      <c r="B780" s="2"/>
    </row>
    <row r="781">
      <c r="B781" s="2"/>
    </row>
    <row r="782">
      <c r="B782" s="2"/>
    </row>
    <row r="783">
      <c r="B783" s="2"/>
    </row>
    <row r="784">
      <c r="B784" s="2"/>
    </row>
    <row r="785">
      <c r="B785" s="2"/>
    </row>
    <row r="786">
      <c r="B786" s="2"/>
    </row>
    <row r="787">
      <c r="B787" s="2"/>
    </row>
    <row r="788">
      <c r="B788" s="2"/>
    </row>
    <row r="789">
      <c r="B789" s="2"/>
    </row>
    <row r="790">
      <c r="B790" s="2"/>
    </row>
    <row r="791">
      <c r="B791" s="2"/>
    </row>
    <row r="792">
      <c r="B792" s="2"/>
    </row>
    <row r="793">
      <c r="B793" s="2"/>
    </row>
    <row r="794">
      <c r="B794" s="2"/>
    </row>
    <row r="795">
      <c r="B795" s="2"/>
    </row>
    <row r="796">
      <c r="B796" s="2"/>
    </row>
    <row r="797">
      <c r="B797" s="2"/>
    </row>
    <row r="798">
      <c r="B798" s="2"/>
    </row>
    <row r="799">
      <c r="B799" s="2"/>
    </row>
    <row r="800">
      <c r="B800" s="2"/>
    </row>
    <row r="801">
      <c r="B801" s="2"/>
    </row>
    <row r="802">
      <c r="B802" s="2"/>
    </row>
    <row r="803">
      <c r="B803" s="2"/>
    </row>
    <row r="804">
      <c r="B804" s="2"/>
    </row>
    <row r="805">
      <c r="B805" s="2"/>
    </row>
    <row r="806">
      <c r="B806" s="2"/>
    </row>
    <row r="807">
      <c r="B807" s="2"/>
    </row>
    <row r="808">
      <c r="B808" s="2"/>
    </row>
    <row r="809">
      <c r="B809" s="2"/>
    </row>
    <row r="810">
      <c r="B810" s="2"/>
    </row>
    <row r="811">
      <c r="B811" s="2"/>
    </row>
    <row r="812">
      <c r="B812" s="2"/>
    </row>
    <row r="813">
      <c r="B813" s="2"/>
    </row>
    <row r="814">
      <c r="B814" s="2"/>
    </row>
    <row r="815">
      <c r="B815" s="2"/>
    </row>
    <row r="816">
      <c r="B816" s="2"/>
    </row>
    <row r="817">
      <c r="B817" s="2"/>
    </row>
    <row r="818">
      <c r="B818" s="2"/>
    </row>
    <row r="819">
      <c r="B819" s="2"/>
    </row>
    <row r="820">
      <c r="B820" s="2"/>
    </row>
    <row r="821">
      <c r="B821" s="2"/>
    </row>
    <row r="822">
      <c r="B822" s="2"/>
    </row>
    <row r="823">
      <c r="B823" s="2"/>
    </row>
    <row r="824">
      <c r="B824" s="2"/>
    </row>
    <row r="825">
      <c r="B825" s="2"/>
    </row>
    <row r="826">
      <c r="B826" s="2"/>
    </row>
    <row r="827">
      <c r="B827" s="2"/>
    </row>
    <row r="828">
      <c r="B828" s="2"/>
    </row>
    <row r="829">
      <c r="B829" s="2"/>
    </row>
    <row r="830">
      <c r="B830" s="2"/>
    </row>
    <row r="831">
      <c r="B831" s="2"/>
    </row>
    <row r="832">
      <c r="B832" s="2"/>
    </row>
    <row r="833">
      <c r="B833" s="2"/>
    </row>
    <row r="834">
      <c r="B834" s="2"/>
    </row>
    <row r="835">
      <c r="B835" s="2"/>
    </row>
    <row r="836">
      <c r="B836" s="2"/>
    </row>
    <row r="837">
      <c r="B837" s="2"/>
    </row>
    <row r="838">
      <c r="B838" s="2"/>
    </row>
    <row r="839">
      <c r="B839" s="2"/>
    </row>
    <row r="840">
      <c r="B840" s="2"/>
    </row>
    <row r="841">
      <c r="B841" s="2"/>
    </row>
    <row r="842">
      <c r="B842" s="2"/>
    </row>
    <row r="843">
      <c r="B843" s="2"/>
    </row>
    <row r="844">
      <c r="B844" s="2"/>
    </row>
    <row r="845">
      <c r="B845" s="2"/>
    </row>
    <row r="846">
      <c r="B846" s="2"/>
    </row>
    <row r="847">
      <c r="B847" s="2"/>
    </row>
    <row r="848">
      <c r="B848" s="2"/>
    </row>
    <row r="849">
      <c r="B849" s="2"/>
    </row>
    <row r="850">
      <c r="B850" s="2"/>
    </row>
    <row r="851">
      <c r="B851" s="2"/>
    </row>
    <row r="852">
      <c r="B852" s="2"/>
    </row>
    <row r="853">
      <c r="B853" s="2"/>
    </row>
    <row r="854">
      <c r="B854" s="2"/>
    </row>
    <row r="855">
      <c r="B855" s="2"/>
    </row>
    <row r="856">
      <c r="B856" s="2"/>
    </row>
    <row r="857">
      <c r="B857" s="2"/>
    </row>
    <row r="858">
      <c r="B858" s="2"/>
    </row>
    <row r="859">
      <c r="B859" s="2"/>
    </row>
    <row r="860">
      <c r="B860" s="2"/>
    </row>
    <row r="861">
      <c r="B861" s="2"/>
    </row>
    <row r="862">
      <c r="B862" s="2"/>
    </row>
    <row r="863">
      <c r="B863" s="2"/>
    </row>
    <row r="864">
      <c r="B864" s="2"/>
    </row>
    <row r="865">
      <c r="B865" s="2"/>
    </row>
    <row r="866">
      <c r="B866" s="2"/>
    </row>
    <row r="867">
      <c r="B867" s="2"/>
    </row>
    <row r="868">
      <c r="B868" s="2"/>
    </row>
    <row r="869">
      <c r="B869" s="2"/>
    </row>
    <row r="870">
      <c r="B870" s="2"/>
    </row>
    <row r="871">
      <c r="B871" s="2"/>
    </row>
    <row r="872">
      <c r="B872" s="2"/>
    </row>
    <row r="873">
      <c r="B873" s="2"/>
    </row>
    <row r="874">
      <c r="B874" s="2"/>
    </row>
    <row r="875">
      <c r="B875" s="2"/>
    </row>
    <row r="876">
      <c r="B876" s="2"/>
    </row>
    <row r="877">
      <c r="B877" s="2"/>
    </row>
    <row r="878">
      <c r="B878" s="2"/>
    </row>
    <row r="879">
      <c r="B879" s="2"/>
    </row>
    <row r="880">
      <c r="B880" s="2"/>
    </row>
    <row r="881">
      <c r="B881" s="2"/>
    </row>
    <row r="882">
      <c r="B882" s="2"/>
    </row>
    <row r="883">
      <c r="B883" s="2"/>
    </row>
    <row r="884">
      <c r="B884" s="2"/>
    </row>
    <row r="885">
      <c r="B885" s="2"/>
    </row>
    <row r="886">
      <c r="B886" s="2"/>
    </row>
    <row r="887">
      <c r="B887" s="2"/>
    </row>
    <row r="888">
      <c r="B888" s="2"/>
    </row>
    <row r="889">
      <c r="B889" s="2"/>
    </row>
    <row r="890">
      <c r="B890" s="2"/>
    </row>
    <row r="891">
      <c r="B891" s="2"/>
    </row>
    <row r="892">
      <c r="B892" s="2"/>
    </row>
    <row r="893">
      <c r="B893" s="2"/>
    </row>
    <row r="894">
      <c r="B894" s="2"/>
    </row>
    <row r="895">
      <c r="B895" s="2"/>
    </row>
    <row r="896">
      <c r="B896" s="2"/>
    </row>
    <row r="897">
      <c r="B897" s="2"/>
    </row>
    <row r="898">
      <c r="B898" s="2"/>
    </row>
    <row r="899">
      <c r="B899" s="2"/>
    </row>
    <row r="900">
      <c r="B900" s="2"/>
    </row>
    <row r="901">
      <c r="B901" s="2"/>
    </row>
    <row r="902">
      <c r="B902" s="2"/>
    </row>
    <row r="903">
      <c r="B903" s="2"/>
    </row>
    <row r="904">
      <c r="B904" s="2"/>
    </row>
    <row r="905">
      <c r="B905" s="2"/>
    </row>
    <row r="906">
      <c r="B906" s="2"/>
    </row>
    <row r="907">
      <c r="B907" s="2"/>
    </row>
    <row r="908">
      <c r="B908" s="2"/>
    </row>
    <row r="909">
      <c r="B909" s="2"/>
    </row>
    <row r="910">
      <c r="B910" s="2"/>
    </row>
    <row r="911">
      <c r="B911" s="2"/>
    </row>
    <row r="912">
      <c r="B912" s="2"/>
    </row>
    <row r="913">
      <c r="B913" s="2"/>
    </row>
    <row r="914">
      <c r="B914" s="2"/>
    </row>
    <row r="915">
      <c r="B915" s="2"/>
    </row>
    <row r="916">
      <c r="B916" s="2"/>
    </row>
    <row r="917">
      <c r="B917" s="2"/>
    </row>
    <row r="918">
      <c r="B918" s="2"/>
    </row>
    <row r="919">
      <c r="B919" s="2"/>
    </row>
    <row r="920">
      <c r="B920" s="2"/>
    </row>
    <row r="921">
      <c r="B921" s="2"/>
    </row>
    <row r="922">
      <c r="B922" s="2"/>
    </row>
    <row r="923">
      <c r="B923" s="2"/>
    </row>
    <row r="924">
      <c r="B924" s="2"/>
    </row>
    <row r="925">
      <c r="B925" s="2"/>
    </row>
    <row r="926">
      <c r="B926" s="2"/>
    </row>
    <row r="927">
      <c r="B927" s="2"/>
    </row>
    <row r="928">
      <c r="B928" s="2"/>
    </row>
    <row r="929">
      <c r="B929" s="2"/>
    </row>
    <row r="930">
      <c r="B930" s="2"/>
    </row>
    <row r="931">
      <c r="B931" s="2"/>
    </row>
    <row r="932">
      <c r="B932" s="2"/>
    </row>
    <row r="933">
      <c r="B933" s="2"/>
    </row>
    <row r="934">
      <c r="B934" s="2"/>
    </row>
    <row r="935">
      <c r="B935" s="2"/>
    </row>
    <row r="936">
      <c r="B936" s="2"/>
    </row>
    <row r="937">
      <c r="B937" s="2"/>
    </row>
    <row r="938">
      <c r="B938" s="2"/>
    </row>
    <row r="939">
      <c r="B939" s="2"/>
    </row>
    <row r="940">
      <c r="B940" s="2"/>
    </row>
    <row r="941">
      <c r="B941" s="2"/>
    </row>
    <row r="942">
      <c r="B942" s="2"/>
    </row>
    <row r="943">
      <c r="B943" s="2"/>
    </row>
    <row r="944">
      <c r="B944" s="2"/>
    </row>
    <row r="945">
      <c r="B945" s="2"/>
    </row>
    <row r="946">
      <c r="B946" s="2"/>
    </row>
    <row r="947">
      <c r="B947" s="2"/>
    </row>
    <row r="948">
      <c r="B948" s="2"/>
    </row>
    <row r="949">
      <c r="B949" s="2"/>
    </row>
    <row r="950">
      <c r="B950" s="2"/>
    </row>
    <row r="951">
      <c r="B951" s="2"/>
    </row>
    <row r="952">
      <c r="B952" s="2"/>
    </row>
    <row r="953">
      <c r="B953" s="2"/>
    </row>
    <row r="954">
      <c r="B954" s="2"/>
    </row>
    <row r="955">
      <c r="B955" s="2"/>
    </row>
    <row r="956">
      <c r="B956" s="2"/>
    </row>
    <row r="957">
      <c r="B957" s="2"/>
    </row>
    <row r="958">
      <c r="B958" s="2"/>
    </row>
    <row r="959">
      <c r="B959" s="2"/>
    </row>
    <row r="960">
      <c r="B960" s="2"/>
    </row>
    <row r="961">
      <c r="B961" s="2"/>
    </row>
    <row r="962">
      <c r="B962" s="2"/>
    </row>
    <row r="963">
      <c r="B963" s="2"/>
    </row>
    <row r="964">
      <c r="B964" s="2"/>
    </row>
    <row r="965">
      <c r="B965" s="2"/>
    </row>
    <row r="966">
      <c r="B966" s="2"/>
    </row>
    <row r="967">
      <c r="B967" s="2"/>
    </row>
    <row r="968">
      <c r="B968" s="2"/>
    </row>
    <row r="969">
      <c r="B969" s="2"/>
    </row>
    <row r="970">
      <c r="B970" s="2"/>
    </row>
    <row r="971">
      <c r="B971" s="2"/>
    </row>
    <row r="972">
      <c r="B972" s="2"/>
    </row>
    <row r="973">
      <c r="B973" s="2"/>
    </row>
    <row r="974">
      <c r="B974" s="2"/>
    </row>
    <row r="975">
      <c r="B975" s="2"/>
    </row>
    <row r="976">
      <c r="B976" s="2"/>
    </row>
    <row r="977">
      <c r="B977" s="2"/>
    </row>
    <row r="978">
      <c r="B978" s="2"/>
    </row>
    <row r="979">
      <c r="B979" s="2"/>
    </row>
    <row r="980">
      <c r="B980" s="2"/>
    </row>
    <row r="981">
      <c r="B981" s="2"/>
    </row>
    <row r="982">
      <c r="B982" s="2"/>
    </row>
    <row r="983">
      <c r="B983" s="2"/>
    </row>
    <row r="984">
      <c r="B984" s="2"/>
    </row>
    <row r="985">
      <c r="B985" s="2"/>
    </row>
    <row r="986">
      <c r="B986" s="2"/>
    </row>
    <row r="987">
      <c r="B987" s="2"/>
    </row>
    <row r="988">
      <c r="B988" s="2"/>
    </row>
    <row r="989">
      <c r="B989" s="2"/>
    </row>
    <row r="990">
      <c r="B990" s="2"/>
    </row>
    <row r="991">
      <c r="B991" s="2"/>
    </row>
    <row r="992">
      <c r="B992" s="2"/>
    </row>
    <row r="993">
      <c r="B993" s="2"/>
    </row>
    <row r="994">
      <c r="B994" s="2"/>
    </row>
    <row r="995">
      <c r="B995" s="2"/>
    </row>
    <row r="996">
      <c r="B996" s="2"/>
    </row>
    <row r="997">
      <c r="B997" s="2"/>
    </row>
    <row r="998">
      <c r="B998" s="2"/>
    </row>
    <row r="999">
      <c r="B999" s="2"/>
    </row>
    <row r="1000">
      <c r="B1000" s="2"/>
    </row>
    <row r="1001">
      <c r="B1001" s="2"/>
    </row>
    <row r="1002">
      <c r="B1002" s="2"/>
    </row>
    <row r="1003">
      <c r="B1003" s="2"/>
    </row>
    <row r="1004">
      <c r="B1004" s="2"/>
    </row>
    <row r="1005">
      <c r="B1005" s="2"/>
    </row>
    <row r="1006">
      <c r="B1006" s="2"/>
    </row>
    <row r="1007">
      <c r="B1007" s="2"/>
    </row>
    <row r="1008">
      <c r="B1008" s="2"/>
    </row>
    <row r="1009">
      <c r="B1009" s="2"/>
    </row>
    <row r="1010">
      <c r="B1010" s="2"/>
    </row>
    <row r="1011">
      <c r="B1011" s="2"/>
    </row>
    <row r="1012">
      <c r="B1012" s="2"/>
    </row>
    <row r="1013">
      <c r="B1013" s="2"/>
    </row>
    <row r="1014">
      <c r="B1014" s="2"/>
    </row>
    <row r="1015">
      <c r="B1015" s="2"/>
    </row>
    <row r="1016">
      <c r="B1016" s="2"/>
    </row>
    <row r="1017">
      <c r="B1017" s="2"/>
    </row>
    <row r="1018">
      <c r="B1018" s="2"/>
    </row>
    <row r="1019">
      <c r="B1019" s="2"/>
    </row>
    <row r="1020">
      <c r="B1020" s="2"/>
    </row>
    <row r="1021">
      <c r="B1021" s="2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31.14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31.0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>
        <v>10.0</v>
      </c>
      <c r="B2" s="6">
        <f>IF(C2=0, Config!$B$15*Config!$B$20*Config!$B$50, 
IF(C2=1, Config!$B$15*Config!$B$21*Config!$B$51, 
IF(C2=2, Config!$B$15*Config!$B$22*Config!$B$52, 
IF(C2=3, Config!$B$15*Config!$B$23*Config!$B$53, 
IF(C2=4, Config!$B$15*Config!$B$24*Config!$B$54, 
IF(C2=5, Config!$B$15*Config!$B$25*Config!$B$55, 
IF(C2=6, Config!$B$15*Config!$B$26*Config!$B$56, 
IF(C2=7, Config!$B$15*Config!$B$27*Config!$B$57, ""))))))))</f>
        <v>2.16</v>
      </c>
      <c r="C2" s="9">
        <v>2.0</v>
      </c>
      <c r="D2" s="6" t="s">
        <v>91</v>
      </c>
      <c r="E2" s="9">
        <v>15.0</v>
      </c>
      <c r="F2" s="9">
        <v>7.0</v>
      </c>
      <c r="G2" s="9">
        <f>IF(E2 &lt; Config!$B$4, Config!$B$4, E2)</f>
        <v>850</v>
      </c>
      <c r="H2" s="9">
        <f t="shared" ref="H2:H395" si="1"> G2 * B2 * (  (LN(1 + ($A$5 * F2))^$A$8)/(1 + $A$2 * LN(1 + ($A$5 * F2)))  + ($A$11 * LN(1 + ($A$5 * F2))^$A$14)  - $A$17)</f>
        <v>187.3358655</v>
      </c>
      <c r="I2" s="9">
        <f>H2 * (1 - Config!$B$9)</f>
        <v>159.2354857</v>
      </c>
      <c r="J2" s="9">
        <f>H2 * (1 + Config!$B$10)</f>
        <v>234.1698319</v>
      </c>
      <c r="K2" s="6" t="str">
        <f t="shared" ref="K2:K395" si="2">IF(I2&lt;0,"-","") &amp;
INT(ABS(I2)/10000) &amp; "g " &amp;
INT(MOD(ABS(I2),10000)/100) &amp; "s " &amp;
ROUND(MOD(ABS(I2),100),0) &amp; "c"
</f>
        <v>0g 1s 59c</v>
      </c>
      <c r="L2" s="8" t="str">
        <f t="shared" ref="L2:L395" si="3">IF(H2&lt;0,"-","") &amp;
INT(ABS(H2)/10000) &amp; "g " &amp;
INT(MOD(ABS(H2),10000)/100) &amp; "s " &amp;
ROUND(MOD(ABS(H2),100),0) &amp; "c"
</f>
        <v>0g 1s 87c</v>
      </c>
      <c r="M2" s="6" t="str">
        <f t="shared" ref="M2:M395" si="4">IF(J2&lt;0,"-","") &amp;
INT(ABS(J2)/10000) &amp; "g " &amp;
INT(MOD(ABS(J2),10000)/100) &amp; "s " &amp;
ROUND(MOD(ABS(J2),100),0) &amp; "c"
</f>
        <v>0g 2s 34c</v>
      </c>
      <c r="N2" s="6" t="str">
        <f t="shared" ref="N2:N395" si="5">D2</f>
        <v>Malachite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Config!$B$15*Config!$B$20*Config!$B$50, 
IF(C3=1, Config!$B$15*Config!$B$21*Config!$B$51, 
IF(C3=2, Config!$B$15*Config!$B$22*Config!$B$52, 
IF(C3=3, Config!$B$15*Config!$B$23*Config!$B$53, 
IF(C3=4, Config!$B$15*Config!$B$24*Config!$B$54, 
IF(C3=5, Config!$B$15*Config!$B$25*Config!$B$55, 
IF(C3=6, Config!$B$15*Config!$B$26*Config!$B$56, 
IF(C3=7, Config!$B$15*Config!$B$27*Config!$B$57, ""))))))))</f>
        <v>2.16</v>
      </c>
      <c r="C3" s="9">
        <v>2.0</v>
      </c>
      <c r="D3" s="6" t="s">
        <v>92</v>
      </c>
      <c r="E3" s="9">
        <v>100.0</v>
      </c>
      <c r="F3" s="9">
        <v>15.0</v>
      </c>
      <c r="G3" s="9">
        <f>IF(E3 &lt; Config!$B$4, Config!$B$4, E3)</f>
        <v>850</v>
      </c>
      <c r="H3" s="9">
        <f t="shared" si="1"/>
        <v>477.533393</v>
      </c>
      <c r="I3" s="9">
        <f>H3 * (1 - Config!$B$9)</f>
        <v>405.9033841</v>
      </c>
      <c r="J3" s="9">
        <f>H3 * (1 + Config!$B$10)</f>
        <v>596.9167413</v>
      </c>
      <c r="K3" s="6" t="str">
        <f t="shared" si="2"/>
        <v>0g 4s 6c</v>
      </c>
      <c r="L3" s="8" t="str">
        <f t="shared" si="3"/>
        <v>0g 4s 78c</v>
      </c>
      <c r="M3" s="6" t="str">
        <f t="shared" si="4"/>
        <v>0g 5s 97c</v>
      </c>
      <c r="N3" s="6" t="str">
        <f t="shared" si="5"/>
        <v>Tigerseye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Config!$B$15*Config!$B$20*Config!$B$50, 
IF(C4=1, Config!$B$15*Config!$B$21*Config!$B$51, 
IF(C4=2, Config!$B$15*Config!$B$22*Config!$B$52, 
IF(C4=3, Config!$B$15*Config!$B$23*Config!$B$53, 
IF(C4=4, Config!$B$15*Config!$B$24*Config!$B$54, 
IF(C4=5, Config!$B$15*Config!$B$25*Config!$B$55, 
IF(C4=6, Config!$B$15*Config!$B$26*Config!$B$56, 
IF(C4=7, Config!$B$15*Config!$B$27*Config!$B$57, ""))))))))</f>
        <v>2.16</v>
      </c>
      <c r="C4" s="9">
        <v>2.0</v>
      </c>
      <c r="D4" s="6" t="s">
        <v>94</v>
      </c>
      <c r="E4" s="9">
        <v>200.0</v>
      </c>
      <c r="F4" s="9">
        <v>15.0</v>
      </c>
      <c r="G4" s="9">
        <f>IF(E4 &lt; Config!$B$4, Config!$B$4, E4)</f>
        <v>850</v>
      </c>
      <c r="H4" s="9">
        <f t="shared" si="1"/>
        <v>477.533393</v>
      </c>
      <c r="I4" s="9">
        <f>H4 * (1 - Config!$B$9)</f>
        <v>405.9033841</v>
      </c>
      <c r="J4" s="9">
        <f>H4 * (1 + Config!$B$10)</f>
        <v>596.9167413</v>
      </c>
      <c r="K4" s="6" t="str">
        <f t="shared" si="2"/>
        <v>0g 4s 6c</v>
      </c>
      <c r="L4" s="8" t="str">
        <f t="shared" si="3"/>
        <v>0g 4s 78c</v>
      </c>
      <c r="M4" s="6" t="str">
        <f t="shared" si="4"/>
        <v>0g 5s 97c</v>
      </c>
      <c r="N4" s="6" t="str">
        <f t="shared" si="5"/>
        <v>Small Lustrous Pearl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6">
        <v>0.05</v>
      </c>
      <c r="B5" s="6">
        <f>IF(C5=0, Config!$B$15*Config!$B$20*Config!$B$50, 
IF(C5=1, Config!$B$15*Config!$B$21*Config!$B$51, 
IF(C5=2, Config!$B$15*Config!$B$22*Config!$B$52, 
IF(C5=3, Config!$B$15*Config!$B$23*Config!$B$53, 
IF(C5=4, Config!$B$15*Config!$B$24*Config!$B$54, 
IF(C5=5, Config!$B$15*Config!$B$25*Config!$B$55, 
IF(C5=6, Config!$B$15*Config!$B$26*Config!$B$56, 
IF(C5=7, Config!$B$15*Config!$B$27*Config!$B$57, ""))))))))</f>
        <v>2.16</v>
      </c>
      <c r="C5" s="9">
        <v>2.0</v>
      </c>
      <c r="D5" s="6" t="s">
        <v>95</v>
      </c>
      <c r="E5" s="9">
        <v>250.0</v>
      </c>
      <c r="F5" s="9">
        <v>20.0</v>
      </c>
      <c r="G5" s="9">
        <f>IF(E5 &lt; Config!$B$4, Config!$B$4, E5)</f>
        <v>850</v>
      </c>
      <c r="H5" s="9">
        <f t="shared" si="1"/>
        <v>771.8849722</v>
      </c>
      <c r="I5" s="9">
        <f>H5 * (1 - Config!$B$9)</f>
        <v>656.1022264</v>
      </c>
      <c r="J5" s="9">
        <f>H5 * (1 + Config!$B$10)</f>
        <v>964.8562153</v>
      </c>
      <c r="K5" s="6" t="str">
        <f t="shared" si="2"/>
        <v>0g 6s 56c</v>
      </c>
      <c r="L5" s="8" t="str">
        <f t="shared" si="3"/>
        <v>0g 7s 72c</v>
      </c>
      <c r="M5" s="6" t="str">
        <f t="shared" si="4"/>
        <v>0g 9s 65c</v>
      </c>
      <c r="N5" s="6" t="str">
        <f t="shared" si="5"/>
        <v>Shadowgem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Config!$B$15*Config!$B$20*Config!$B$50, 
IF(C6=1, Config!$B$15*Config!$B$21*Config!$B$51, 
IF(C6=2, Config!$B$15*Config!$B$22*Config!$B$52, 
IF(C6=3, Config!$B$15*Config!$B$23*Config!$B$53, 
IF(C6=4, Config!$B$15*Config!$B$24*Config!$B$54, 
IF(C6=5, Config!$B$15*Config!$B$25*Config!$B$55, 
IF(C6=6, Config!$B$15*Config!$B$26*Config!$B$56, 
IF(C6=7, Config!$B$15*Config!$B$27*Config!$B$57, ""))))))))</f>
        <v>2.16</v>
      </c>
      <c r="C6" s="9">
        <v>2.0</v>
      </c>
      <c r="D6" s="6" t="s">
        <v>96</v>
      </c>
      <c r="E6" s="9">
        <v>400.0</v>
      </c>
      <c r="F6" s="9">
        <v>25.0</v>
      </c>
      <c r="G6" s="9">
        <f>IF(E6 &lt; Config!$B$4, Config!$B$4, E6)</f>
        <v>850</v>
      </c>
      <c r="H6" s="9">
        <f t="shared" si="1"/>
        <v>1142.535931</v>
      </c>
      <c r="I6" s="9">
        <f>H6 * (1 - Config!$B$9)</f>
        <v>971.1555414</v>
      </c>
      <c r="J6" s="9">
        <f>H6 * (1 + Config!$B$10)</f>
        <v>1428.169914</v>
      </c>
      <c r="K6" s="6" t="str">
        <f t="shared" si="2"/>
        <v>0g 9s 71c</v>
      </c>
      <c r="L6" s="8" t="str">
        <f t="shared" si="3"/>
        <v>0g 11s 43c</v>
      </c>
      <c r="M6" s="6" t="str">
        <f t="shared" si="4"/>
        <v>0g 14s 28c</v>
      </c>
      <c r="N6" s="6" t="str">
        <f t="shared" si="5"/>
        <v>Moss Agate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Config!$B$15*Config!$B$20*Config!$B$50, 
IF(C7=1, Config!$B$15*Config!$B$21*Config!$B$51, 
IF(C7=2, Config!$B$15*Config!$B$22*Config!$B$52, 
IF(C7=3, Config!$B$15*Config!$B$23*Config!$B$53, 
IF(C7=4, Config!$B$15*Config!$B$24*Config!$B$54, 
IF(C7=5, Config!$B$15*Config!$B$25*Config!$B$55, 
IF(C7=6, Config!$B$15*Config!$B$26*Config!$B$56, 
IF(C7=7, Config!$B$15*Config!$B$27*Config!$B$57, ""))))))))</f>
        <v>2.16</v>
      </c>
      <c r="C7" s="9">
        <v>2.0</v>
      </c>
      <c r="D7" s="6" t="s">
        <v>98</v>
      </c>
      <c r="E7" s="9">
        <v>750.0</v>
      </c>
      <c r="F7" s="9">
        <v>25.0</v>
      </c>
      <c r="G7" s="9">
        <f>IF(E7 &lt; Config!$B$4, Config!$B$4, E7)</f>
        <v>850</v>
      </c>
      <c r="H7" s="9">
        <f t="shared" si="1"/>
        <v>1142.535931</v>
      </c>
      <c r="I7" s="9">
        <f>H7 * (1 - Config!$B$9)</f>
        <v>971.1555414</v>
      </c>
      <c r="J7" s="9">
        <f>H7 * (1 + Config!$B$10)</f>
        <v>1428.169914</v>
      </c>
      <c r="K7" s="6" t="str">
        <f t="shared" si="2"/>
        <v>0g 9s 71c</v>
      </c>
      <c r="L7" s="8" t="str">
        <f t="shared" si="3"/>
        <v>0g 11s 43c</v>
      </c>
      <c r="M7" s="6" t="str">
        <f t="shared" si="4"/>
        <v>0g 14s 28c</v>
      </c>
      <c r="N7" s="6" t="str">
        <f t="shared" si="5"/>
        <v>Iridescent Pearl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>
        <v>1.0</v>
      </c>
      <c r="B8" s="6">
        <f>IF(C8=0, Config!$B$15*Config!$B$20*Config!$B$50, 
IF(C8=1, Config!$B$15*Config!$B$21*Config!$B$51, 
IF(C8=2, Config!$B$15*Config!$B$22*Config!$B$52, 
IF(C8=3, Config!$B$15*Config!$B$23*Config!$B$53, 
IF(C8=4, Config!$B$15*Config!$B$24*Config!$B$54, 
IF(C8=5, Config!$B$15*Config!$B$25*Config!$B$55, 
IF(C8=6, Config!$B$15*Config!$B$26*Config!$B$56, 
IF(C8=7, Config!$B$15*Config!$B$27*Config!$B$57, ""))))))))</f>
        <v>2.16</v>
      </c>
      <c r="C8" s="9">
        <v>2.0</v>
      </c>
      <c r="D8" s="6" t="s">
        <v>99</v>
      </c>
      <c r="E8" s="9">
        <v>600.0</v>
      </c>
      <c r="F8" s="9">
        <v>30.0</v>
      </c>
      <c r="G8" s="9">
        <f>IF(E8 &lt; Config!$B$4, Config!$B$4, E8)</f>
        <v>850</v>
      </c>
      <c r="H8" s="9">
        <f t="shared" si="1"/>
        <v>1577.982597</v>
      </c>
      <c r="I8" s="9">
        <f>H8 * (1 - Config!$B$9)</f>
        <v>1341.285207</v>
      </c>
      <c r="J8" s="9">
        <f>H8 * (1 + Config!$B$10)</f>
        <v>1972.478246</v>
      </c>
      <c r="K8" s="6" t="str">
        <f t="shared" si="2"/>
        <v>0g 13s 41c</v>
      </c>
      <c r="L8" s="8" t="str">
        <f t="shared" si="3"/>
        <v>0g 15s 78c</v>
      </c>
      <c r="M8" s="6" t="str">
        <f t="shared" si="4"/>
        <v>0g 19s 72c</v>
      </c>
      <c r="N8" s="6" t="str">
        <f t="shared" si="5"/>
        <v>Lesser Moonstone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Config!$B$15*Config!$B$20*Config!$B$50, 
IF(C9=1, Config!$B$15*Config!$B$21*Config!$B$51, 
IF(C9=2, Config!$B$15*Config!$B$22*Config!$B$52, 
IF(C9=3, Config!$B$15*Config!$B$23*Config!$B$53, 
IF(C9=4, Config!$B$15*Config!$B$24*Config!$B$54, 
IF(C9=5, Config!$B$15*Config!$B$25*Config!$B$55, 
IF(C9=6, Config!$B$15*Config!$B$26*Config!$B$56, 
IF(C9=7, Config!$B$15*Config!$B$27*Config!$B$57, ""))))))))</f>
        <v>2.16</v>
      </c>
      <c r="C9" s="9">
        <v>2.0</v>
      </c>
      <c r="D9" s="6" t="s">
        <v>100</v>
      </c>
      <c r="E9" s="9">
        <v>700.0</v>
      </c>
      <c r="F9" s="9">
        <v>35.0</v>
      </c>
      <c r="G9" s="9">
        <f>IF(E9 &lt; Config!$B$4, Config!$B$4, E9)</f>
        <v>850</v>
      </c>
      <c r="H9" s="9">
        <f t="shared" si="1"/>
        <v>2067.725242</v>
      </c>
      <c r="I9" s="9">
        <f>H9 * (1 - Config!$B$9)</f>
        <v>1757.566456</v>
      </c>
      <c r="J9" s="9">
        <f>H9 * (1 + Config!$B$10)</f>
        <v>2584.656552</v>
      </c>
      <c r="K9" s="6" t="str">
        <f t="shared" si="2"/>
        <v>0g 17s 58c</v>
      </c>
      <c r="L9" s="8" t="str">
        <f t="shared" si="3"/>
        <v>0g 20s 68c</v>
      </c>
      <c r="M9" s="6" t="str">
        <f t="shared" si="4"/>
        <v>0g 25s 85c</v>
      </c>
      <c r="N9" s="6" t="str">
        <f t="shared" si="5"/>
        <v>Jade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 t="s">
        <v>101</v>
      </c>
      <c r="B10" s="6">
        <f>IF(C10=0, Config!$B$15*Config!$B$20*Config!$B$50, 
IF(C10=1, Config!$B$15*Config!$B$21*Config!$B$51, 
IF(C10=2, Config!$B$15*Config!$B$22*Config!$B$52, 
IF(C10=3, Config!$B$15*Config!$B$23*Config!$B$53, 
IF(C10=4, Config!$B$15*Config!$B$24*Config!$B$54, 
IF(C10=5, Config!$B$15*Config!$B$25*Config!$B$55, 
IF(C10=6, Config!$B$15*Config!$B$26*Config!$B$56, 
IF(C10=7, Config!$B$15*Config!$B$27*Config!$B$57, ""))))))))</f>
        <v>2.16</v>
      </c>
      <c r="C10" s="9">
        <v>2.0</v>
      </c>
      <c r="D10" s="6" t="s">
        <v>102</v>
      </c>
      <c r="E10" s="9">
        <v>800.0</v>
      </c>
      <c r="F10" s="9">
        <v>40.0</v>
      </c>
      <c r="G10" s="9">
        <f>IF(E10 &lt; Config!$B$4, Config!$B$4, E10)</f>
        <v>850</v>
      </c>
      <c r="H10" s="9">
        <f t="shared" si="1"/>
        <v>2602.761297</v>
      </c>
      <c r="I10" s="9">
        <f>H10 * (1 - Config!$B$9)</f>
        <v>2212.347102</v>
      </c>
      <c r="J10" s="9">
        <f>H10 * (1 + Config!$B$10)</f>
        <v>3253.451621</v>
      </c>
      <c r="K10" s="6" t="str">
        <f t="shared" si="2"/>
        <v>0g 22s 12c</v>
      </c>
      <c r="L10" s="8" t="str">
        <f t="shared" si="3"/>
        <v>0g 26s 3c</v>
      </c>
      <c r="M10" s="6" t="str">
        <f t="shared" si="4"/>
        <v>0g 32s 53c</v>
      </c>
      <c r="N10" s="6" t="str">
        <f t="shared" si="5"/>
        <v>Citrine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>
        <v>1.0</v>
      </c>
      <c r="B11" s="6">
        <f>IF(C11=0, Config!$B$15*Config!$B$20*Config!$B$50, 
IF(C11=1, Config!$B$15*Config!$B$21*Config!$B$51, 
IF(C11=2, Config!$B$15*Config!$B$22*Config!$B$52, 
IF(C11=3, Config!$B$15*Config!$B$23*Config!$B$53, 
IF(C11=4, Config!$B$15*Config!$B$24*Config!$B$54, 
IF(C11=5, Config!$B$15*Config!$B$25*Config!$B$55, 
IF(C11=6, Config!$B$15*Config!$B$26*Config!$B$56, 
IF(C11=7, Config!$B$15*Config!$B$27*Config!$B$57, ""))))))))</f>
        <v>2.16</v>
      </c>
      <c r="C11" s="9">
        <v>2.0</v>
      </c>
      <c r="D11" s="6" t="s">
        <v>103</v>
      </c>
      <c r="E11" s="9">
        <v>1000.0</v>
      </c>
      <c r="F11" s="9">
        <v>40.0</v>
      </c>
      <c r="G11" s="9">
        <f>IF(E11 &lt; Config!$B$4, Config!$B$4, E11)</f>
        <v>1000</v>
      </c>
      <c r="H11" s="9">
        <f t="shared" si="1"/>
        <v>3062.072114</v>
      </c>
      <c r="I11" s="9">
        <f>H11 * (1 - Config!$B$9)</f>
        <v>2602.761297</v>
      </c>
      <c r="J11" s="9">
        <f>H11 * (1 + Config!$B$10)</f>
        <v>3827.590143</v>
      </c>
      <c r="K11" s="6" t="str">
        <f t="shared" si="2"/>
        <v>0g 26s 3c</v>
      </c>
      <c r="L11" s="8" t="str">
        <f t="shared" si="3"/>
        <v>0g 30s 62c</v>
      </c>
      <c r="M11" s="6" t="str">
        <f t="shared" si="4"/>
        <v>0g 38s 28c</v>
      </c>
      <c r="N11" s="6" t="str">
        <f t="shared" si="5"/>
        <v>Black Pearl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Config!$B$15*Config!$B$20*Config!$B$50, 
IF(C12=1, Config!$B$15*Config!$B$21*Config!$B$51, 
IF(C12=2, Config!$B$15*Config!$B$22*Config!$B$52, 
IF(C12=3, Config!$B$15*Config!$B$23*Config!$B$53, 
IF(C12=4, Config!$B$15*Config!$B$24*Config!$B$54, 
IF(C12=5, Config!$B$15*Config!$B$25*Config!$B$55, 
IF(C12=6, Config!$B$15*Config!$B$26*Config!$B$56, 
IF(C12=7, Config!$B$15*Config!$B$27*Config!$B$57, ""))))))))</f>
        <v>2.16</v>
      </c>
      <c r="C12" s="9">
        <v>2.0</v>
      </c>
      <c r="D12" s="6" t="s">
        <v>104</v>
      </c>
      <c r="E12" s="9">
        <v>10000.0</v>
      </c>
      <c r="F12" s="9">
        <v>40.0</v>
      </c>
      <c r="G12" s="9">
        <f>IF(E12 &lt; Config!$B$4, Config!$B$4, E12)</f>
        <v>10000</v>
      </c>
      <c r="H12" s="9">
        <f t="shared" si="1"/>
        <v>30620.72114</v>
      </c>
      <c r="I12" s="9">
        <f>H12 * (1 - Config!$B$9)</f>
        <v>26027.61297</v>
      </c>
      <c r="J12" s="9">
        <f>H12 * (1 + Config!$B$10)</f>
        <v>38275.90143</v>
      </c>
      <c r="K12" s="6" t="str">
        <f t="shared" si="2"/>
        <v>2g 60s 28c</v>
      </c>
      <c r="L12" s="8" t="str">
        <f t="shared" si="3"/>
        <v>3g 6s 21c</v>
      </c>
      <c r="M12" s="6" t="str">
        <f t="shared" si="4"/>
        <v>3g 82s 76c</v>
      </c>
      <c r="N12" s="6" t="str">
        <f t="shared" si="5"/>
        <v>Golden Pearl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 t="s">
        <v>105</v>
      </c>
      <c r="B13" s="6">
        <f>IF(C13=0, Config!$B$15*Config!$B$20*Config!$B$50, 
IF(C13=1, Config!$B$15*Config!$B$21*Config!$B$51, 
IF(C13=2, Config!$B$15*Config!$B$22*Config!$B$52, 
IF(C13=3, Config!$B$15*Config!$B$23*Config!$B$53, 
IF(C13=4, Config!$B$15*Config!$B$24*Config!$B$54, 
IF(C13=5, Config!$B$15*Config!$B$25*Config!$B$55, 
IF(C13=6, Config!$B$15*Config!$B$26*Config!$B$56, 
IF(C13=7, Config!$B$15*Config!$B$27*Config!$B$57, ""))))))))</f>
        <v>2.16</v>
      </c>
      <c r="C13" s="9">
        <v>2.0</v>
      </c>
      <c r="D13" s="6" t="s">
        <v>106</v>
      </c>
      <c r="E13" s="9">
        <v>1000.0</v>
      </c>
      <c r="F13" s="9">
        <v>40.0</v>
      </c>
      <c r="G13" s="9">
        <f>IF(E13 &lt; Config!$B$4, Config!$B$4, E13)</f>
        <v>1000</v>
      </c>
      <c r="H13" s="9">
        <f t="shared" si="1"/>
        <v>3062.072114</v>
      </c>
      <c r="I13" s="9">
        <f>H13 * (1 - Config!$B$9)</f>
        <v>2602.761297</v>
      </c>
      <c r="J13" s="9">
        <f>H13 * (1 + Config!$B$10)</f>
        <v>3827.590143</v>
      </c>
      <c r="K13" s="6" t="str">
        <f t="shared" si="2"/>
        <v>0g 26s 3c</v>
      </c>
      <c r="L13" s="8" t="str">
        <f t="shared" si="3"/>
        <v>0g 30s 62c</v>
      </c>
      <c r="M13" s="6" t="str">
        <f t="shared" si="4"/>
        <v>0g 38s 28c</v>
      </c>
      <c r="N13" s="6" t="str">
        <f t="shared" si="5"/>
        <v>Jaggal Pearl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>
        <v>3.0</v>
      </c>
      <c r="B14" s="6">
        <f>IF(C14=0, Config!$B$15*Config!$B$20*Config!$B$50, 
IF(C14=1, Config!$B$15*Config!$B$21*Config!$B$51, 
IF(C14=2, Config!$B$15*Config!$B$22*Config!$B$52, 
IF(C14=3, Config!$B$15*Config!$B$23*Config!$B$53, 
IF(C14=4, Config!$B$15*Config!$B$24*Config!$B$54, 
IF(C14=5, Config!$B$15*Config!$B$25*Config!$B$55, 
IF(C14=6, Config!$B$15*Config!$B$26*Config!$B$56, 
IF(C14=7, Config!$B$15*Config!$B$27*Config!$B$57, ""))))))))</f>
        <v>2.16</v>
      </c>
      <c r="C14" s="9">
        <v>2.0</v>
      </c>
      <c r="D14" s="6" t="s">
        <v>107</v>
      </c>
      <c r="E14" s="9">
        <v>1000.0</v>
      </c>
      <c r="F14" s="9">
        <v>40.0</v>
      </c>
      <c r="G14" s="9">
        <f>IF(E14 &lt; Config!$B$4, Config!$B$4, E14)</f>
        <v>1000</v>
      </c>
      <c r="H14" s="9">
        <f t="shared" si="1"/>
        <v>3062.072114</v>
      </c>
      <c r="I14" s="9">
        <f>H14 * (1 - Config!$B$9)</f>
        <v>2602.761297</v>
      </c>
      <c r="J14" s="9">
        <f>H14 * (1 + Config!$B$10)</f>
        <v>3827.590143</v>
      </c>
      <c r="K14" s="6" t="str">
        <f t="shared" si="2"/>
        <v>0g 26s 3c</v>
      </c>
      <c r="L14" s="8" t="str">
        <f t="shared" si="3"/>
        <v>0g 30s 62c</v>
      </c>
      <c r="M14" s="6" t="str">
        <f t="shared" si="4"/>
        <v>0g 38s 28c</v>
      </c>
      <c r="N14" s="6" t="str">
        <f t="shared" si="5"/>
        <v>Shadow Pearl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Config!$B$15*Config!$B$20*Config!$B$50, 
IF(C15=1, Config!$B$15*Config!$B$21*Config!$B$51, 
IF(C15=2, Config!$B$15*Config!$B$22*Config!$B$52, 
IF(C15=3, Config!$B$15*Config!$B$23*Config!$B$53, 
IF(C15=4, Config!$B$15*Config!$B$24*Config!$B$54, 
IF(C15=5, Config!$B$15*Config!$B$25*Config!$B$55, 
IF(C15=6, Config!$B$15*Config!$B$26*Config!$B$56, 
IF(C15=7, Config!$B$15*Config!$B$27*Config!$B$57, ""))))))))</f>
        <v>2.16</v>
      </c>
      <c r="C15" s="9">
        <v>2.0</v>
      </c>
      <c r="D15" s="6" t="s">
        <v>108</v>
      </c>
      <c r="E15" s="9">
        <v>1000.0</v>
      </c>
      <c r="F15" s="9">
        <v>45.0</v>
      </c>
      <c r="G15" s="9">
        <f>IF(E15 &lt; Config!$B$4, Config!$B$4, E15)</f>
        <v>1000</v>
      </c>
      <c r="H15" s="9">
        <f t="shared" si="1"/>
        <v>3735.934562</v>
      </c>
      <c r="I15" s="9">
        <f>H15 * (1 - Config!$B$9)</f>
        <v>3175.544378</v>
      </c>
      <c r="J15" s="9">
        <f>H15 * (1 + Config!$B$10)</f>
        <v>4669.918203</v>
      </c>
      <c r="K15" s="6" t="str">
        <f t="shared" si="2"/>
        <v>0g 31s 76c</v>
      </c>
      <c r="L15" s="8" t="str">
        <f t="shared" si="3"/>
        <v>0g 37s 36c</v>
      </c>
      <c r="M15" s="6" t="str">
        <f t="shared" si="4"/>
        <v>0g 46s 70c</v>
      </c>
      <c r="N15" s="6" t="str">
        <f t="shared" si="5"/>
        <v>Aquamarine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Config!$B$15*Config!$B$20*Config!$B$50, 
IF(C16=1, Config!$B$15*Config!$B$21*Config!$B$51, 
IF(C16=2, Config!$B$15*Config!$B$22*Config!$B$52, 
IF(C16=3, Config!$B$15*Config!$B$23*Config!$B$53, 
IF(C16=4, Config!$B$15*Config!$B$24*Config!$B$54, 
IF(C16=5, Config!$B$15*Config!$B$25*Config!$B$55, 
IF(C16=6, Config!$B$15*Config!$B$26*Config!$B$56, 
IF(C16=7, Config!$B$15*Config!$B$27*Config!$B$57, ""))))))))</f>
        <v>2.16</v>
      </c>
      <c r="C16" s="9">
        <v>2.0</v>
      </c>
      <c r="D16" s="6" t="s">
        <v>110</v>
      </c>
      <c r="E16" s="9">
        <v>5000.0</v>
      </c>
      <c r="F16" s="9">
        <v>50.0</v>
      </c>
      <c r="G16" s="9">
        <f>IF(E16 &lt; Config!$B$4, Config!$B$4, E16)</f>
        <v>5000</v>
      </c>
      <c r="H16" s="9">
        <f t="shared" si="1"/>
        <v>22234.09808</v>
      </c>
      <c r="I16" s="9">
        <f>H16 * (1 - Config!$B$9)</f>
        <v>18898.98337</v>
      </c>
      <c r="J16" s="9">
        <f>H16 * (1 + Config!$B$10)</f>
        <v>27792.6226</v>
      </c>
      <c r="K16" s="6" t="str">
        <f t="shared" si="2"/>
        <v>1g 88s 99c</v>
      </c>
      <c r="L16" s="8" t="str">
        <f t="shared" si="3"/>
        <v>2g 22s 34c</v>
      </c>
      <c r="M16" s="6" t="str">
        <f t="shared" si="4"/>
        <v>2g 77s 93c</v>
      </c>
      <c r="N16" s="6" t="str">
        <f t="shared" si="5"/>
        <v>Star Ruby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6">
        <v>0.0</v>
      </c>
      <c r="B17" s="6">
        <f>IF(C17=0, Config!$B$15*Config!$B$20*Config!$B$50, 
IF(C17=1, Config!$B$15*Config!$B$21*Config!$B$51, 
IF(C17=2, Config!$B$15*Config!$B$22*Config!$B$52, 
IF(C17=3, Config!$B$15*Config!$B$23*Config!$B$53, 
IF(C17=4, Config!$B$15*Config!$B$24*Config!$B$54, 
IF(C17=5, Config!$B$15*Config!$B$25*Config!$B$55, 
IF(C17=6, Config!$B$15*Config!$B$26*Config!$B$56, 
IF(C17=7, Config!$B$15*Config!$B$27*Config!$B$57, ""))))))))</f>
        <v>2.16</v>
      </c>
      <c r="C17" s="9">
        <v>2.0</v>
      </c>
      <c r="D17" s="6" t="s">
        <v>111</v>
      </c>
      <c r="E17" s="9">
        <v>750.0</v>
      </c>
      <c r="F17" s="9">
        <v>50.0</v>
      </c>
      <c r="G17" s="9">
        <f>IF(E17 &lt; Config!$B$4, Config!$B$4, E17)</f>
        <v>850</v>
      </c>
      <c r="H17" s="9">
        <f t="shared" si="1"/>
        <v>3779.796674</v>
      </c>
      <c r="I17" s="9">
        <f>H17 * (1 - Config!$B$9)</f>
        <v>3212.827173</v>
      </c>
      <c r="J17" s="9">
        <f>H17 * (1 + Config!$B$10)</f>
        <v>4724.745842</v>
      </c>
      <c r="K17" s="6" t="str">
        <f t="shared" si="2"/>
        <v>0g 32s 13c</v>
      </c>
      <c r="L17" s="8" t="str">
        <f t="shared" si="3"/>
        <v>0g 37s 80c</v>
      </c>
      <c r="M17" s="6" t="str">
        <f t="shared" si="4"/>
        <v>0g 47s 25c</v>
      </c>
      <c r="N17" s="6" t="str">
        <f t="shared" si="5"/>
        <v>Blood of the Mountain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Config!$B$15*Config!$B$20*Config!$B$50, 
IF(C18=1, Config!$B$15*Config!$B$21*Config!$B$51, 
IF(C18=2, Config!$B$15*Config!$B$22*Config!$B$52, 
IF(C18=3, Config!$B$15*Config!$B$23*Config!$B$53, 
IF(C18=4, Config!$B$15*Config!$B$24*Config!$B$54, 
IF(C18=5, Config!$B$15*Config!$B$25*Config!$B$55, 
IF(C18=6, Config!$B$15*Config!$B$26*Config!$B$56, 
IF(C18=7, Config!$B$15*Config!$B$27*Config!$B$57, ""))))))))</f>
        <v>2.16</v>
      </c>
      <c r="C18" s="9">
        <v>2.0</v>
      </c>
      <c r="D18" s="6" t="s">
        <v>112</v>
      </c>
      <c r="E18" s="9">
        <v>5000.0</v>
      </c>
      <c r="F18" s="9">
        <v>50.0</v>
      </c>
      <c r="G18" s="9">
        <f>IF(E18 &lt; Config!$B$4, Config!$B$4, E18)</f>
        <v>5000</v>
      </c>
      <c r="H18" s="9">
        <f t="shared" si="1"/>
        <v>22234.09808</v>
      </c>
      <c r="I18" s="9">
        <f>H18 * (1 - Config!$B$9)</f>
        <v>18898.98337</v>
      </c>
      <c r="J18" s="9">
        <f>H18 * (1 + Config!$B$10)</f>
        <v>27792.6226</v>
      </c>
      <c r="K18" s="6" t="str">
        <f t="shared" si="2"/>
        <v>1g 88s 99c</v>
      </c>
      <c r="L18" s="8" t="str">
        <f t="shared" si="3"/>
        <v>2g 22s 34c</v>
      </c>
      <c r="M18" s="6" t="str">
        <f t="shared" si="4"/>
        <v>2g 77s 93c</v>
      </c>
      <c r="N18" s="6" t="str">
        <f t="shared" si="5"/>
        <v>Souldarite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Config!$B$15*Config!$B$20*Config!$B$50, 
IF(C19=1, Config!$B$15*Config!$B$21*Config!$B$51, 
IF(C19=2, Config!$B$15*Config!$B$22*Config!$B$52, 
IF(C19=3, Config!$B$15*Config!$B$23*Config!$B$53, 
IF(C19=4, Config!$B$15*Config!$B$24*Config!$B$54, 
IF(C19=5, Config!$B$15*Config!$B$25*Config!$B$55, 
IF(C19=6, Config!$B$15*Config!$B$26*Config!$B$56, 
IF(C19=7, Config!$B$15*Config!$B$27*Config!$B$57, ""))))))))</f>
        <v>2.16</v>
      </c>
      <c r="C19" s="9">
        <v>2.0</v>
      </c>
      <c r="D19" s="6" t="s">
        <v>113</v>
      </c>
      <c r="E19" s="9">
        <v>7000.0</v>
      </c>
      <c r="F19" s="9">
        <v>55.0</v>
      </c>
      <c r="G19" s="9">
        <f>IF(E19 &lt; Config!$B$4, Config!$B$4, E19)</f>
        <v>7000</v>
      </c>
      <c r="H19" s="9">
        <f t="shared" si="1"/>
        <v>36320.12674</v>
      </c>
      <c r="I19" s="9">
        <f>H19 * (1 - Config!$B$9)</f>
        <v>30872.10773</v>
      </c>
      <c r="J19" s="9">
        <f>H19 * (1 + Config!$B$10)</f>
        <v>45400.15842</v>
      </c>
      <c r="K19" s="6" t="str">
        <f t="shared" si="2"/>
        <v>3g 8s 72c</v>
      </c>
      <c r="L19" s="8" t="str">
        <f t="shared" si="3"/>
        <v>3g 63s 20c</v>
      </c>
      <c r="M19" s="6" t="str">
        <f t="shared" si="4"/>
        <v>4g 54s 0c</v>
      </c>
      <c r="N19" s="6" t="str">
        <f t="shared" si="5"/>
        <v>Blue Sapphire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Config!$B$15*Config!$B$20*Config!$B$50, 
IF(C20=1, Config!$B$15*Config!$B$21*Config!$B$51, 
IF(C20=2, Config!$B$15*Config!$B$22*Config!$B$52, 
IF(C20=3, Config!$B$15*Config!$B$23*Config!$B$53, 
IF(C20=4, Config!$B$15*Config!$B$24*Config!$B$54, 
IF(C20=5, Config!$B$15*Config!$B$25*Config!$B$55, 
IF(C20=6, Config!$B$15*Config!$B$26*Config!$B$56, 
IF(C20=7, Config!$B$15*Config!$B$27*Config!$B$57, ""))))))))</f>
        <v>2.16</v>
      </c>
      <c r="C20" s="9">
        <v>2.0</v>
      </c>
      <c r="D20" s="6" t="s">
        <v>114</v>
      </c>
      <c r="E20" s="9">
        <v>7000.0</v>
      </c>
      <c r="F20" s="9">
        <v>55.0</v>
      </c>
      <c r="G20" s="9">
        <f>IF(E20 &lt; Config!$B$4, Config!$B$4, E20)</f>
        <v>7000</v>
      </c>
      <c r="H20" s="9">
        <f t="shared" si="1"/>
        <v>36320.12674</v>
      </c>
      <c r="I20" s="9">
        <f>H20 * (1 - Config!$B$9)</f>
        <v>30872.10773</v>
      </c>
      <c r="J20" s="9">
        <f>H20 * (1 + Config!$B$10)</f>
        <v>45400.15842</v>
      </c>
      <c r="K20" s="6" t="str">
        <f t="shared" si="2"/>
        <v>3g 8s 72c</v>
      </c>
      <c r="L20" s="8" t="str">
        <f t="shared" si="3"/>
        <v>3g 63s 20c</v>
      </c>
      <c r="M20" s="6" t="str">
        <f t="shared" si="4"/>
        <v>4g 54s 0c</v>
      </c>
      <c r="N20" s="6" t="str">
        <f t="shared" si="5"/>
        <v>Large Opal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Config!$B$15*Config!$B$20*Config!$B$50, 
IF(C21=1, Config!$B$15*Config!$B$21*Config!$B$51, 
IF(C21=2, Config!$B$15*Config!$B$22*Config!$B$52, 
IF(C21=3, Config!$B$15*Config!$B$23*Config!$B$53, 
IF(C21=4, Config!$B$15*Config!$B$24*Config!$B$54, 
IF(C21=5, Config!$B$15*Config!$B$25*Config!$B$55, 
IF(C21=6, Config!$B$15*Config!$B$26*Config!$B$56, 
IF(C21=7, Config!$B$15*Config!$B$27*Config!$B$57, ""))))))))</f>
        <v>0.8</v>
      </c>
      <c r="C21" s="9">
        <v>1.0</v>
      </c>
      <c r="D21" s="6" t="s">
        <v>115</v>
      </c>
      <c r="E21" s="9">
        <v>5000.0</v>
      </c>
      <c r="F21" s="9">
        <v>55.0</v>
      </c>
      <c r="G21" s="9">
        <f>IF(E21 &lt; Config!$B$4, Config!$B$4, E21)</f>
        <v>5000</v>
      </c>
      <c r="H21" s="9">
        <f t="shared" si="1"/>
        <v>9608.499137</v>
      </c>
      <c r="I21" s="9">
        <f>H21 * (1 - Config!$B$9)</f>
        <v>8167.224267</v>
      </c>
      <c r="J21" s="9">
        <f>H21 * (1 + Config!$B$10)</f>
        <v>12010.62392</v>
      </c>
      <c r="K21" s="6" t="str">
        <f t="shared" si="2"/>
        <v>0g 81s 67c</v>
      </c>
      <c r="L21" s="8" t="str">
        <f t="shared" si="3"/>
        <v>0g 96s 8c</v>
      </c>
      <c r="M21" s="6" t="str">
        <f t="shared" si="4"/>
        <v>1g 20s 11c</v>
      </c>
      <c r="N21" s="6" t="str">
        <f t="shared" si="5"/>
        <v>Bold Tourmaline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Config!$B$15*Config!$B$20*Config!$B$50, 
IF(C22=1, Config!$B$15*Config!$B$21*Config!$B$51, 
IF(C22=2, Config!$B$15*Config!$B$22*Config!$B$52, 
IF(C22=3, Config!$B$15*Config!$B$23*Config!$B$53, 
IF(C22=4, Config!$B$15*Config!$B$24*Config!$B$54, 
IF(C22=5, Config!$B$15*Config!$B$25*Config!$B$55, 
IF(C22=6, Config!$B$15*Config!$B$26*Config!$B$56, 
IF(C22=7, Config!$B$15*Config!$B$27*Config!$B$57, ""))))))))</f>
        <v>0.8</v>
      </c>
      <c r="C22" s="9">
        <v>1.0</v>
      </c>
      <c r="D22" s="6" t="s">
        <v>116</v>
      </c>
      <c r="E22" s="9">
        <v>5000.0</v>
      </c>
      <c r="F22" s="9">
        <v>55.0</v>
      </c>
      <c r="G22" s="9">
        <f>IF(E22 &lt; Config!$B$4, Config!$B$4, E22)</f>
        <v>5000</v>
      </c>
      <c r="H22" s="9">
        <f t="shared" si="1"/>
        <v>9608.499137</v>
      </c>
      <c r="I22" s="9">
        <f>H22 * (1 - Config!$B$9)</f>
        <v>8167.224267</v>
      </c>
      <c r="J22" s="9">
        <f>H22 * (1 + Config!$B$10)</f>
        <v>12010.62392</v>
      </c>
      <c r="K22" s="6" t="str">
        <f t="shared" si="2"/>
        <v>0g 81s 67c</v>
      </c>
      <c r="L22" s="8" t="str">
        <f t="shared" si="3"/>
        <v>0g 96s 8c</v>
      </c>
      <c r="M22" s="6" t="str">
        <f t="shared" si="4"/>
        <v>1g 20s 11c</v>
      </c>
      <c r="N22" s="6" t="str">
        <f t="shared" si="5"/>
        <v>Delicate Tourmaline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Config!$B$15*Config!$B$20*Config!$B$50, 
IF(C23=1, Config!$B$15*Config!$B$21*Config!$B$51, 
IF(C23=2, Config!$B$15*Config!$B$22*Config!$B$52, 
IF(C23=3, Config!$B$15*Config!$B$23*Config!$B$53, 
IF(C23=4, Config!$B$15*Config!$B$24*Config!$B$54, 
IF(C23=5, Config!$B$15*Config!$B$25*Config!$B$55, 
IF(C23=6, Config!$B$15*Config!$B$26*Config!$B$56, 
IF(C23=7, Config!$B$15*Config!$B$27*Config!$B$57, ""))))))))</f>
        <v>0.8</v>
      </c>
      <c r="C23" s="9">
        <v>1.0</v>
      </c>
      <c r="D23" s="6" t="s">
        <v>117</v>
      </c>
      <c r="E23" s="9">
        <v>5000.0</v>
      </c>
      <c r="F23" s="9">
        <v>55.0</v>
      </c>
      <c r="G23" s="9">
        <f>IF(E23 &lt; Config!$B$4, Config!$B$4, E23)</f>
        <v>5000</v>
      </c>
      <c r="H23" s="9">
        <f t="shared" si="1"/>
        <v>9608.499137</v>
      </c>
      <c r="I23" s="9">
        <f>H23 * (1 - Config!$B$9)</f>
        <v>8167.224267</v>
      </c>
      <c r="J23" s="9">
        <f>H23 * (1 + Config!$B$10)</f>
        <v>12010.62392</v>
      </c>
      <c r="K23" s="6" t="str">
        <f t="shared" si="2"/>
        <v>0g 81s 67c</v>
      </c>
      <c r="L23" s="8" t="str">
        <f t="shared" si="3"/>
        <v>0g 96s 8c</v>
      </c>
      <c r="M23" s="6" t="str">
        <f t="shared" si="4"/>
        <v>1g 20s 11c</v>
      </c>
      <c r="N23" s="6" t="str">
        <f t="shared" si="5"/>
        <v>Teardrop Tourmaline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Config!$B$15*Config!$B$20*Config!$B$50, 
IF(C24=1, Config!$B$15*Config!$B$21*Config!$B$51, 
IF(C24=2, Config!$B$15*Config!$B$22*Config!$B$52, 
IF(C24=3, Config!$B$15*Config!$B$23*Config!$B$53, 
IF(C24=4, Config!$B$15*Config!$B$24*Config!$B$54, 
IF(C24=5, Config!$B$15*Config!$B$25*Config!$B$55, 
IF(C24=6, Config!$B$15*Config!$B$26*Config!$B$56, 
IF(C24=7, Config!$B$15*Config!$B$27*Config!$B$57, ""))))))))</f>
        <v>0.8</v>
      </c>
      <c r="C24" s="9">
        <v>1.0</v>
      </c>
      <c r="D24" s="6" t="s">
        <v>118</v>
      </c>
      <c r="E24" s="9">
        <v>5000.0</v>
      </c>
      <c r="F24" s="9">
        <v>55.0</v>
      </c>
      <c r="G24" s="9">
        <f>IF(E24 &lt; Config!$B$4, Config!$B$4, E24)</f>
        <v>5000</v>
      </c>
      <c r="H24" s="9">
        <f t="shared" si="1"/>
        <v>9608.499137</v>
      </c>
      <c r="I24" s="9">
        <f>H24 * (1 - Config!$B$9)</f>
        <v>8167.224267</v>
      </c>
      <c r="J24" s="9">
        <f>H24 * (1 + Config!$B$10)</f>
        <v>12010.62392</v>
      </c>
      <c r="K24" s="6" t="str">
        <f t="shared" si="2"/>
        <v>0g 81s 67c</v>
      </c>
      <c r="L24" s="8" t="str">
        <f t="shared" si="3"/>
        <v>0g 96s 8c</v>
      </c>
      <c r="M24" s="6" t="str">
        <f t="shared" si="4"/>
        <v>1g 20s 11c</v>
      </c>
      <c r="N24" s="6" t="str">
        <f t="shared" si="5"/>
        <v>Runed Tourmaline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Config!$B$15*Config!$B$20*Config!$B$50, 
IF(C25=1, Config!$B$15*Config!$B$21*Config!$B$51, 
IF(C25=2, Config!$B$15*Config!$B$22*Config!$B$52, 
IF(C25=3, Config!$B$15*Config!$B$23*Config!$B$53, 
IF(C25=4, Config!$B$15*Config!$B$24*Config!$B$54, 
IF(C25=5, Config!$B$15*Config!$B$25*Config!$B$55, 
IF(C25=6, Config!$B$15*Config!$B$26*Config!$B$56, 
IF(C25=7, Config!$B$15*Config!$B$27*Config!$B$57, ""))))))))</f>
        <v>0.8</v>
      </c>
      <c r="C25" s="9">
        <v>1.0</v>
      </c>
      <c r="D25" s="6" t="s">
        <v>119</v>
      </c>
      <c r="E25" s="9">
        <v>5000.0</v>
      </c>
      <c r="F25" s="9">
        <v>55.0</v>
      </c>
      <c r="G25" s="9">
        <f>IF(E25 &lt; Config!$B$4, Config!$B$4, E25)</f>
        <v>5000</v>
      </c>
      <c r="H25" s="9">
        <f t="shared" si="1"/>
        <v>9608.499137</v>
      </c>
      <c r="I25" s="9">
        <f>H25 * (1 - Config!$B$9)</f>
        <v>8167.224267</v>
      </c>
      <c r="J25" s="9">
        <f>H25 * (1 + Config!$B$10)</f>
        <v>12010.62392</v>
      </c>
      <c r="K25" s="6" t="str">
        <f t="shared" si="2"/>
        <v>0g 81s 67c</v>
      </c>
      <c r="L25" s="8" t="str">
        <f t="shared" si="3"/>
        <v>0g 96s 8c</v>
      </c>
      <c r="M25" s="6" t="str">
        <f t="shared" si="4"/>
        <v>1g 20s 11c</v>
      </c>
      <c r="N25" s="6" t="str">
        <f t="shared" si="5"/>
        <v>Bright Tourmaline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Config!$B$15*Config!$B$20*Config!$B$50, 
IF(C26=1, Config!$B$15*Config!$B$21*Config!$B$51, 
IF(C26=2, Config!$B$15*Config!$B$22*Config!$B$52, 
IF(C26=3, Config!$B$15*Config!$B$23*Config!$B$53, 
IF(C26=4, Config!$B$15*Config!$B$24*Config!$B$54, 
IF(C26=5, Config!$B$15*Config!$B$25*Config!$B$55, 
IF(C26=6, Config!$B$15*Config!$B$26*Config!$B$56, 
IF(C26=7, Config!$B$15*Config!$B$27*Config!$B$57, ""))))))))</f>
        <v>0.8</v>
      </c>
      <c r="C26" s="9">
        <v>1.0</v>
      </c>
      <c r="D26" s="6" t="s">
        <v>120</v>
      </c>
      <c r="E26" s="9">
        <v>5000.0</v>
      </c>
      <c r="F26" s="9">
        <v>55.0</v>
      </c>
      <c r="G26" s="9">
        <f>IF(E26 &lt; Config!$B$4, Config!$B$4, E26)</f>
        <v>5000</v>
      </c>
      <c r="H26" s="9">
        <f t="shared" si="1"/>
        <v>9608.499137</v>
      </c>
      <c r="I26" s="9">
        <f>H26 * (1 - Config!$B$9)</f>
        <v>8167.224267</v>
      </c>
      <c r="J26" s="9">
        <f>H26 * (1 + Config!$B$10)</f>
        <v>12010.62392</v>
      </c>
      <c r="K26" s="6" t="str">
        <f t="shared" si="2"/>
        <v>0g 81s 67c</v>
      </c>
      <c r="L26" s="8" t="str">
        <f t="shared" si="3"/>
        <v>0g 96s 8c</v>
      </c>
      <c r="M26" s="6" t="str">
        <f t="shared" si="4"/>
        <v>1g 20s 11c</v>
      </c>
      <c r="N26" s="6" t="str">
        <f t="shared" si="5"/>
        <v>Solid Zircon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Config!$B$15*Config!$B$20*Config!$B$50, 
IF(C27=1, Config!$B$15*Config!$B$21*Config!$B$51, 
IF(C27=2, Config!$B$15*Config!$B$22*Config!$B$52, 
IF(C27=3, Config!$B$15*Config!$B$23*Config!$B$53, 
IF(C27=4, Config!$B$15*Config!$B$24*Config!$B$54, 
IF(C27=5, Config!$B$15*Config!$B$25*Config!$B$55, 
IF(C27=6, Config!$B$15*Config!$B$26*Config!$B$56, 
IF(C27=7, Config!$B$15*Config!$B$27*Config!$B$57, ""))))))))</f>
        <v>0.8</v>
      </c>
      <c r="C27" s="9">
        <v>1.0</v>
      </c>
      <c r="D27" s="6" t="s">
        <v>121</v>
      </c>
      <c r="E27" s="9">
        <v>5000.0</v>
      </c>
      <c r="F27" s="9">
        <v>55.0</v>
      </c>
      <c r="G27" s="9">
        <f>IF(E27 &lt; Config!$B$4, Config!$B$4, E27)</f>
        <v>5000</v>
      </c>
      <c r="H27" s="9">
        <f t="shared" si="1"/>
        <v>9608.499137</v>
      </c>
      <c r="I27" s="9">
        <f>H27 * (1 - Config!$B$9)</f>
        <v>8167.224267</v>
      </c>
      <c r="J27" s="9">
        <f>H27 * (1 + Config!$B$10)</f>
        <v>12010.62392</v>
      </c>
      <c r="K27" s="6" t="str">
        <f t="shared" si="2"/>
        <v>0g 81s 67c</v>
      </c>
      <c r="L27" s="8" t="str">
        <f t="shared" si="3"/>
        <v>0g 96s 8c</v>
      </c>
      <c r="M27" s="6" t="str">
        <f t="shared" si="4"/>
        <v>1g 20s 11c</v>
      </c>
      <c r="N27" s="6" t="str">
        <f t="shared" si="5"/>
        <v>Sparkling Zircon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Config!$B$15*Config!$B$20*Config!$B$50, 
IF(C28=1, Config!$B$15*Config!$B$21*Config!$B$51, 
IF(C28=2, Config!$B$15*Config!$B$22*Config!$B$52, 
IF(C28=3, Config!$B$15*Config!$B$23*Config!$B$53, 
IF(C28=4, Config!$B$15*Config!$B$24*Config!$B$54, 
IF(C28=5, Config!$B$15*Config!$B$25*Config!$B$55, 
IF(C28=6, Config!$B$15*Config!$B$26*Config!$B$56, 
IF(C28=7, Config!$B$15*Config!$B$27*Config!$B$57, ""))))))))</f>
        <v>0.8</v>
      </c>
      <c r="C28" s="9">
        <v>1.0</v>
      </c>
      <c r="D28" s="6" t="s">
        <v>122</v>
      </c>
      <c r="E28" s="9">
        <v>5000.0</v>
      </c>
      <c r="F28" s="9">
        <v>55.0</v>
      </c>
      <c r="G28" s="9">
        <f>IF(E28 &lt; Config!$B$4, Config!$B$4, E28)</f>
        <v>5000</v>
      </c>
      <c r="H28" s="9">
        <f t="shared" si="1"/>
        <v>9608.499137</v>
      </c>
      <c r="I28" s="9">
        <f>H28 * (1 - Config!$B$9)</f>
        <v>8167.224267</v>
      </c>
      <c r="J28" s="9">
        <f>H28 * (1 + Config!$B$10)</f>
        <v>12010.62392</v>
      </c>
      <c r="K28" s="6" t="str">
        <f t="shared" si="2"/>
        <v>0g 81s 67c</v>
      </c>
      <c r="L28" s="8" t="str">
        <f t="shared" si="3"/>
        <v>0g 96s 8c</v>
      </c>
      <c r="M28" s="6" t="str">
        <f t="shared" si="4"/>
        <v>1g 20s 11c</v>
      </c>
      <c r="N28" s="6" t="str">
        <f t="shared" si="5"/>
        <v>Lustrous Zircon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Config!$B$15*Config!$B$20*Config!$B$50, 
IF(C29=1, Config!$B$15*Config!$B$21*Config!$B$51, 
IF(C29=2, Config!$B$15*Config!$B$22*Config!$B$52, 
IF(C29=3, Config!$B$15*Config!$B$23*Config!$B$53, 
IF(C29=4, Config!$B$15*Config!$B$24*Config!$B$54, 
IF(C29=5, Config!$B$15*Config!$B$25*Config!$B$55, 
IF(C29=6, Config!$B$15*Config!$B$26*Config!$B$56, 
IF(C29=7, Config!$B$15*Config!$B$27*Config!$B$57, ""))))))))</f>
        <v>0.8</v>
      </c>
      <c r="C29" s="9">
        <v>1.0</v>
      </c>
      <c r="D29" s="6" t="s">
        <v>123</v>
      </c>
      <c r="E29" s="9">
        <v>5000.0</v>
      </c>
      <c r="F29" s="9">
        <v>55.0</v>
      </c>
      <c r="G29" s="9">
        <f>IF(E29 &lt; Config!$B$4, Config!$B$4, E29)</f>
        <v>5000</v>
      </c>
      <c r="H29" s="9">
        <f t="shared" si="1"/>
        <v>9608.499137</v>
      </c>
      <c r="I29" s="9">
        <f>H29 * (1 - Config!$B$9)</f>
        <v>8167.224267</v>
      </c>
      <c r="J29" s="9">
        <f>H29 * (1 + Config!$B$10)</f>
        <v>12010.62392</v>
      </c>
      <c r="K29" s="6" t="str">
        <f t="shared" si="2"/>
        <v>0g 81s 67c</v>
      </c>
      <c r="L29" s="8" t="str">
        <f t="shared" si="3"/>
        <v>0g 96s 8c</v>
      </c>
      <c r="M29" s="6" t="str">
        <f t="shared" si="4"/>
        <v>1g 20s 11c</v>
      </c>
      <c r="N29" s="6" t="str">
        <f t="shared" si="5"/>
        <v>Brilliant Amber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Config!$B$15*Config!$B$20*Config!$B$50, 
IF(C30=1, Config!$B$15*Config!$B$21*Config!$B$51, 
IF(C30=2, Config!$B$15*Config!$B$22*Config!$B$52, 
IF(C30=3, Config!$B$15*Config!$B$23*Config!$B$53, 
IF(C30=4, Config!$B$15*Config!$B$24*Config!$B$54, 
IF(C30=5, Config!$B$15*Config!$B$25*Config!$B$55, 
IF(C30=6, Config!$B$15*Config!$B$26*Config!$B$56, 
IF(C30=7, Config!$B$15*Config!$B$27*Config!$B$57, ""))))))))</f>
        <v>0.8</v>
      </c>
      <c r="C30" s="9">
        <v>1.0</v>
      </c>
      <c r="D30" s="6" t="s">
        <v>124</v>
      </c>
      <c r="E30" s="9">
        <v>5000.0</v>
      </c>
      <c r="F30" s="9">
        <v>55.0</v>
      </c>
      <c r="G30" s="9">
        <f>IF(E30 &lt; Config!$B$4, Config!$B$4, E30)</f>
        <v>5000</v>
      </c>
      <c r="H30" s="9">
        <f t="shared" si="1"/>
        <v>9608.499137</v>
      </c>
      <c r="I30" s="9">
        <f>H30 * (1 - Config!$B$9)</f>
        <v>8167.224267</v>
      </c>
      <c r="J30" s="9">
        <f>H30 * (1 + Config!$B$10)</f>
        <v>12010.62392</v>
      </c>
      <c r="K30" s="6" t="str">
        <f t="shared" si="2"/>
        <v>0g 81s 67c</v>
      </c>
      <c r="L30" s="8" t="str">
        <f t="shared" si="3"/>
        <v>0g 96s 8c</v>
      </c>
      <c r="M30" s="6" t="str">
        <f t="shared" si="4"/>
        <v>1g 20s 11c</v>
      </c>
      <c r="N30" s="6" t="str">
        <f t="shared" si="5"/>
        <v>Smooth Amber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Config!$B$15*Config!$B$20*Config!$B$50, 
IF(C31=1, Config!$B$15*Config!$B$21*Config!$B$51, 
IF(C31=2, Config!$B$15*Config!$B$22*Config!$B$52, 
IF(C31=3, Config!$B$15*Config!$B$23*Config!$B$53, 
IF(C31=4, Config!$B$15*Config!$B$24*Config!$B$54, 
IF(C31=5, Config!$B$15*Config!$B$25*Config!$B$55, 
IF(C31=6, Config!$B$15*Config!$B$26*Config!$B$56, 
IF(C31=7, Config!$B$15*Config!$B$27*Config!$B$57, ""))))))))</f>
        <v>0.8</v>
      </c>
      <c r="C31" s="9">
        <v>1.0</v>
      </c>
      <c r="D31" s="6" t="s">
        <v>125</v>
      </c>
      <c r="E31" s="9">
        <v>5000.0</v>
      </c>
      <c r="F31" s="9">
        <v>55.0</v>
      </c>
      <c r="G31" s="9">
        <f>IF(E31 &lt; Config!$B$4, Config!$B$4, E31)</f>
        <v>5000</v>
      </c>
      <c r="H31" s="9">
        <f t="shared" si="1"/>
        <v>9608.499137</v>
      </c>
      <c r="I31" s="9">
        <f>H31 * (1 - Config!$B$9)</f>
        <v>8167.224267</v>
      </c>
      <c r="J31" s="9">
        <f>H31 * (1 + Config!$B$10)</f>
        <v>12010.62392</v>
      </c>
      <c r="K31" s="6" t="str">
        <f t="shared" si="2"/>
        <v>0g 81s 67c</v>
      </c>
      <c r="L31" s="8" t="str">
        <f t="shared" si="3"/>
        <v>0g 96s 8c</v>
      </c>
      <c r="M31" s="6" t="str">
        <f t="shared" si="4"/>
        <v>1g 20s 11c</v>
      </c>
      <c r="N31" s="6" t="str">
        <f t="shared" si="5"/>
        <v>Rigid Amber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>
        <f>IF(C32=0, Config!$B$15*Config!$B$20*Config!$B$50, 
IF(C32=1, Config!$B$15*Config!$B$21*Config!$B$51, 
IF(C32=2, Config!$B$15*Config!$B$22*Config!$B$52, 
IF(C32=3, Config!$B$15*Config!$B$23*Config!$B$53, 
IF(C32=4, Config!$B$15*Config!$B$24*Config!$B$54, 
IF(C32=5, Config!$B$15*Config!$B$25*Config!$B$55, 
IF(C32=6, Config!$B$15*Config!$B$26*Config!$B$56, 
IF(C32=7, Config!$B$15*Config!$B$27*Config!$B$57, ""))))))))</f>
        <v>0.8</v>
      </c>
      <c r="C32" s="9">
        <v>1.0</v>
      </c>
      <c r="D32" s="6" t="s">
        <v>126</v>
      </c>
      <c r="E32" s="9">
        <v>5000.0</v>
      </c>
      <c r="F32" s="9">
        <v>55.0</v>
      </c>
      <c r="G32" s="9">
        <f>IF(E32 &lt; Config!$B$4, Config!$B$4, E32)</f>
        <v>5000</v>
      </c>
      <c r="H32" s="9">
        <f t="shared" si="1"/>
        <v>9608.499137</v>
      </c>
      <c r="I32" s="9">
        <f>H32 * (1 - Config!$B$9)</f>
        <v>8167.224267</v>
      </c>
      <c r="J32" s="9">
        <f>H32 * (1 + Config!$B$10)</f>
        <v>12010.62392</v>
      </c>
      <c r="K32" s="6" t="str">
        <f t="shared" si="2"/>
        <v>0g 81s 67c</v>
      </c>
      <c r="L32" s="8" t="str">
        <f t="shared" si="3"/>
        <v>0g 96s 8c</v>
      </c>
      <c r="M32" s="6" t="str">
        <f t="shared" si="4"/>
        <v>1g 20s 11c</v>
      </c>
      <c r="N32" s="6" t="str">
        <f t="shared" si="5"/>
        <v>Gleaming Amber</v>
      </c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>
        <f>IF(C33=0, Config!$B$15*Config!$B$20*Config!$B$50, 
IF(C33=1, Config!$B$15*Config!$B$21*Config!$B$51, 
IF(C33=2, Config!$B$15*Config!$B$22*Config!$B$52, 
IF(C33=3, Config!$B$15*Config!$B$23*Config!$B$53, 
IF(C33=4, Config!$B$15*Config!$B$24*Config!$B$54, 
IF(C33=5, Config!$B$15*Config!$B$25*Config!$B$55, 
IF(C33=6, Config!$B$15*Config!$B$26*Config!$B$56, 
IF(C33=7, Config!$B$15*Config!$B$27*Config!$B$57, ""))))))))</f>
        <v>0.8</v>
      </c>
      <c r="C33" s="9">
        <v>1.0</v>
      </c>
      <c r="D33" s="6" t="s">
        <v>127</v>
      </c>
      <c r="E33" s="9">
        <v>5000.0</v>
      </c>
      <c r="F33" s="9">
        <v>55.0</v>
      </c>
      <c r="G33" s="9">
        <f>IF(E33 &lt; Config!$B$4, Config!$B$4, E33)</f>
        <v>5000</v>
      </c>
      <c r="H33" s="9">
        <f t="shared" si="1"/>
        <v>9608.499137</v>
      </c>
      <c r="I33" s="9">
        <f>H33 * (1 - Config!$B$9)</f>
        <v>8167.224267</v>
      </c>
      <c r="J33" s="9">
        <f>H33 * (1 + Config!$B$10)</f>
        <v>12010.62392</v>
      </c>
      <c r="K33" s="6" t="str">
        <f t="shared" si="2"/>
        <v>0g 81s 67c</v>
      </c>
      <c r="L33" s="8" t="str">
        <f t="shared" si="3"/>
        <v>0g 96s 8c</v>
      </c>
      <c r="M33" s="6" t="str">
        <f t="shared" si="4"/>
        <v>1g 20s 11c</v>
      </c>
      <c r="N33" s="6" t="str">
        <f t="shared" si="5"/>
        <v>Thick Amber</v>
      </c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>
        <f>IF(C34=0, Config!$B$15*Config!$B$20*Config!$B$50, 
IF(C34=1, Config!$B$15*Config!$B$21*Config!$B$51, 
IF(C34=2, Config!$B$15*Config!$B$22*Config!$B$52, 
IF(C34=3, Config!$B$15*Config!$B$23*Config!$B$53, 
IF(C34=4, Config!$B$15*Config!$B$24*Config!$B$54, 
IF(C34=5, Config!$B$15*Config!$B$25*Config!$B$55, 
IF(C34=6, Config!$B$15*Config!$B$26*Config!$B$56, 
IF(C34=7, Config!$B$15*Config!$B$27*Config!$B$57, ""))))))))</f>
        <v>2.16</v>
      </c>
      <c r="C34" s="9">
        <v>2.0</v>
      </c>
      <c r="D34" s="6" t="s">
        <v>128</v>
      </c>
      <c r="E34" s="9">
        <v>2000.0</v>
      </c>
      <c r="F34" s="9">
        <v>60.0</v>
      </c>
      <c r="G34" s="9">
        <f>IF(E34 &lt; Config!$B$4, Config!$B$4, E34)</f>
        <v>2000</v>
      </c>
      <c r="H34" s="9">
        <f t="shared" si="1"/>
        <v>11912.2664</v>
      </c>
      <c r="I34" s="9">
        <f>H34 * (1 - Config!$B$9)</f>
        <v>10125.42644</v>
      </c>
      <c r="J34" s="9">
        <f>H34 * (1 + Config!$B$10)</f>
        <v>14890.333</v>
      </c>
      <c r="K34" s="6" t="str">
        <f t="shared" si="2"/>
        <v>1g 1s 25c</v>
      </c>
      <c r="L34" s="8" t="str">
        <f t="shared" si="3"/>
        <v>1g 19s 12c</v>
      </c>
      <c r="M34" s="6" t="str">
        <f t="shared" si="4"/>
        <v>1g 48s 90c</v>
      </c>
      <c r="N34" s="6" t="str">
        <f t="shared" si="5"/>
        <v>Arcane Crystal</v>
      </c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>
        <f>IF(C35=0, Config!$B$15*Config!$B$20*Config!$B$50, 
IF(C35=1, Config!$B$15*Config!$B$21*Config!$B$51, 
IF(C35=2, Config!$B$15*Config!$B$22*Config!$B$52, 
IF(C35=3, Config!$B$15*Config!$B$23*Config!$B$53, 
IF(C35=4, Config!$B$15*Config!$B$24*Config!$B$54, 
IF(C35=5, Config!$B$15*Config!$B$25*Config!$B$55, 
IF(C35=6, Config!$B$15*Config!$B$26*Config!$B$56, 
IF(C35=7, Config!$B$15*Config!$B$27*Config!$B$57, ""))))))))</f>
        <v>2.16</v>
      </c>
      <c r="C35" s="9">
        <v>2.0</v>
      </c>
      <c r="D35" s="6" t="s">
        <v>129</v>
      </c>
      <c r="E35" s="9">
        <v>10000.0</v>
      </c>
      <c r="F35" s="9">
        <v>60.0</v>
      </c>
      <c r="G35" s="9">
        <f>IF(E35 &lt; Config!$B$4, Config!$B$4, E35)</f>
        <v>10000</v>
      </c>
      <c r="H35" s="9">
        <f t="shared" si="1"/>
        <v>59561.33199</v>
      </c>
      <c r="I35" s="9">
        <f>H35 * (1 - Config!$B$9)</f>
        <v>50627.13219</v>
      </c>
      <c r="J35" s="9">
        <f>H35 * (1 + Config!$B$10)</f>
        <v>74451.66499</v>
      </c>
      <c r="K35" s="6" t="str">
        <f t="shared" si="2"/>
        <v>5g 6s 27c</v>
      </c>
      <c r="L35" s="8" t="str">
        <f t="shared" si="3"/>
        <v>5g 95s 61c</v>
      </c>
      <c r="M35" s="6" t="str">
        <f t="shared" si="4"/>
        <v>7g 44s 52c</v>
      </c>
      <c r="N35" s="6" t="str">
        <f t="shared" si="5"/>
        <v>Huge Emerald</v>
      </c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>
        <f>IF(C36=0, Config!$B$15*Config!$B$20*Config!$B$50, 
IF(C36=1, Config!$B$15*Config!$B$21*Config!$B$51, 
IF(C36=2, Config!$B$15*Config!$B$22*Config!$B$52, 
IF(C36=3, Config!$B$15*Config!$B$23*Config!$B$53, 
IF(C36=4, Config!$B$15*Config!$B$24*Config!$B$54, 
IF(C36=5, Config!$B$15*Config!$B$25*Config!$B$55, 
IF(C36=6, Config!$B$15*Config!$B$26*Config!$B$56, 
IF(C36=7, Config!$B$15*Config!$B$27*Config!$B$57, ""))))))))</f>
        <v>2.16</v>
      </c>
      <c r="C36" s="9">
        <v>2.0</v>
      </c>
      <c r="D36" s="6" t="s">
        <v>130</v>
      </c>
      <c r="E36" s="9">
        <v>10000.0</v>
      </c>
      <c r="F36" s="9">
        <v>60.0</v>
      </c>
      <c r="G36" s="9">
        <f>IF(E36 &lt; Config!$B$4, Config!$B$4, E36)</f>
        <v>10000</v>
      </c>
      <c r="H36" s="9">
        <f t="shared" si="1"/>
        <v>59561.33199</v>
      </c>
      <c r="I36" s="9">
        <f>H36 * (1 - Config!$B$9)</f>
        <v>50627.13219</v>
      </c>
      <c r="J36" s="9">
        <f>H36 * (1 + Config!$B$10)</f>
        <v>74451.66499</v>
      </c>
      <c r="K36" s="6" t="str">
        <f t="shared" si="2"/>
        <v>5g 6s 27c</v>
      </c>
      <c r="L36" s="8" t="str">
        <f t="shared" si="3"/>
        <v>5g 95s 61c</v>
      </c>
      <c r="M36" s="6" t="str">
        <f t="shared" si="4"/>
        <v>7g 44s 52c</v>
      </c>
      <c r="N36" s="6" t="str">
        <f t="shared" si="5"/>
        <v>Azerothian Diamond</v>
      </c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>
        <f>IF(C37=0, Config!$B$15*Config!$B$20*Config!$B$50, 
IF(C37=1, Config!$B$15*Config!$B$21*Config!$B$51, 
IF(C37=2, Config!$B$15*Config!$B$22*Config!$B$52, 
IF(C37=3, Config!$B$15*Config!$B$23*Config!$B$53, 
IF(C37=4, Config!$B$15*Config!$B$24*Config!$B$54, 
IF(C37=5, Config!$B$15*Config!$B$25*Config!$B$55, 
IF(C37=6, Config!$B$15*Config!$B$26*Config!$B$56, 
IF(C37=7, Config!$B$15*Config!$B$27*Config!$B$57, ""))))))))</f>
        <v>2.16</v>
      </c>
      <c r="C37" s="9">
        <v>2.0</v>
      </c>
      <c r="D37" s="6" t="s">
        <v>131</v>
      </c>
      <c r="E37" s="9">
        <v>2500.0</v>
      </c>
      <c r="F37" s="9">
        <v>65.0</v>
      </c>
      <c r="G37" s="9">
        <f>IF(E37 &lt; Config!$B$4, Config!$B$4, E37)</f>
        <v>2500</v>
      </c>
      <c r="H37" s="9">
        <f t="shared" si="1"/>
        <v>16862.94874</v>
      </c>
      <c r="I37" s="9">
        <f>H37 * (1 - Config!$B$9)</f>
        <v>14333.50643</v>
      </c>
      <c r="J37" s="9">
        <f>H37 * (1 + Config!$B$10)</f>
        <v>21078.68593</v>
      </c>
      <c r="K37" s="6" t="str">
        <f t="shared" si="2"/>
        <v>1g 43s 34c</v>
      </c>
      <c r="L37" s="8" t="str">
        <f t="shared" si="3"/>
        <v>1g 68s 63c</v>
      </c>
      <c r="M37" s="6" t="str">
        <f t="shared" si="4"/>
        <v>2g 10s 79c</v>
      </c>
      <c r="N37" s="6" t="str">
        <f t="shared" si="5"/>
        <v>Blood Garnet</v>
      </c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>
        <f>IF(C38=0, Config!$B$15*Config!$B$20*Config!$B$50, 
IF(C38=1, Config!$B$15*Config!$B$21*Config!$B$51, 
IF(C38=2, Config!$B$15*Config!$B$22*Config!$B$52, 
IF(C38=3, Config!$B$15*Config!$B$23*Config!$B$53, 
IF(C38=4, Config!$B$15*Config!$B$24*Config!$B$54, 
IF(C38=5, Config!$B$15*Config!$B$25*Config!$B$55, 
IF(C38=6, Config!$B$15*Config!$B$26*Config!$B$56, 
IF(C38=7, Config!$B$15*Config!$B$27*Config!$B$57, ""))))))))</f>
        <v>2.16</v>
      </c>
      <c r="C38" s="9">
        <v>2.0</v>
      </c>
      <c r="D38" s="6" t="s">
        <v>132</v>
      </c>
      <c r="E38" s="9">
        <v>2500.0</v>
      </c>
      <c r="F38" s="9">
        <v>65.0</v>
      </c>
      <c r="G38" s="9">
        <f>IF(E38 &lt; Config!$B$4, Config!$B$4, E38)</f>
        <v>2500</v>
      </c>
      <c r="H38" s="9">
        <f t="shared" si="1"/>
        <v>16862.94874</v>
      </c>
      <c r="I38" s="9">
        <f>H38 * (1 - Config!$B$9)</f>
        <v>14333.50643</v>
      </c>
      <c r="J38" s="9">
        <f>H38 * (1 + Config!$B$10)</f>
        <v>21078.68593</v>
      </c>
      <c r="K38" s="6" t="str">
        <f t="shared" si="2"/>
        <v>1g 43s 34c</v>
      </c>
      <c r="L38" s="8" t="str">
        <f t="shared" si="3"/>
        <v>1g 68s 63c</v>
      </c>
      <c r="M38" s="6" t="str">
        <f t="shared" si="4"/>
        <v>2g 10s 79c</v>
      </c>
      <c r="N38" s="6" t="str">
        <f t="shared" si="5"/>
        <v>Deep Peridot</v>
      </c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>
        <f>IF(C39=0, Config!$B$15*Config!$B$20*Config!$B$50, 
IF(C39=1, Config!$B$15*Config!$B$21*Config!$B$51, 
IF(C39=2, Config!$B$15*Config!$B$22*Config!$B$52, 
IF(C39=3, Config!$B$15*Config!$B$23*Config!$B$53, 
IF(C39=4, Config!$B$15*Config!$B$24*Config!$B$54, 
IF(C39=5, Config!$B$15*Config!$B$25*Config!$B$55, 
IF(C39=6, Config!$B$15*Config!$B$26*Config!$B$56, 
IF(C39=7, Config!$B$15*Config!$B$27*Config!$B$57, ""))))))))</f>
        <v>2.16</v>
      </c>
      <c r="C39" s="9">
        <v>2.0</v>
      </c>
      <c r="D39" s="6" t="s">
        <v>133</v>
      </c>
      <c r="E39" s="9">
        <v>2500.0</v>
      </c>
      <c r="F39" s="9">
        <v>65.0</v>
      </c>
      <c r="G39" s="9">
        <f>IF(E39 &lt; Config!$B$4, Config!$B$4, E39)</f>
        <v>2500</v>
      </c>
      <c r="H39" s="9">
        <f t="shared" si="1"/>
        <v>16862.94874</v>
      </c>
      <c r="I39" s="9">
        <f>H39 * (1 - Config!$B$9)</f>
        <v>14333.50643</v>
      </c>
      <c r="J39" s="9">
        <f>H39 * (1 + Config!$B$10)</f>
        <v>21078.68593</v>
      </c>
      <c r="K39" s="6" t="str">
        <f t="shared" si="2"/>
        <v>1g 43s 34c</v>
      </c>
      <c r="L39" s="8" t="str">
        <f t="shared" si="3"/>
        <v>1g 68s 63c</v>
      </c>
      <c r="M39" s="6" t="str">
        <f t="shared" si="4"/>
        <v>2g 10s 79c</v>
      </c>
      <c r="N39" s="6" t="str">
        <f t="shared" si="5"/>
        <v>Shadow Draenite</v>
      </c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>
        <f>IF(C40=0, Config!$B$15*Config!$B$20*Config!$B$50, 
IF(C40=1, Config!$B$15*Config!$B$21*Config!$B$51, 
IF(C40=2, Config!$B$15*Config!$B$22*Config!$B$52, 
IF(C40=3, Config!$B$15*Config!$B$23*Config!$B$53, 
IF(C40=4, Config!$B$15*Config!$B$24*Config!$B$54, 
IF(C40=5, Config!$B$15*Config!$B$25*Config!$B$55, 
IF(C40=6, Config!$B$15*Config!$B$26*Config!$B$56, 
IF(C40=7, Config!$B$15*Config!$B$27*Config!$B$57, ""))))))))</f>
        <v>2.16</v>
      </c>
      <c r="C40" s="9">
        <v>2.0</v>
      </c>
      <c r="D40" s="6" t="s">
        <v>134</v>
      </c>
      <c r="E40" s="9">
        <v>2500.0</v>
      </c>
      <c r="F40" s="9">
        <v>65.0</v>
      </c>
      <c r="G40" s="9">
        <f>IF(E40 &lt; Config!$B$4, Config!$B$4, E40)</f>
        <v>2500</v>
      </c>
      <c r="H40" s="9">
        <f t="shared" si="1"/>
        <v>16862.94874</v>
      </c>
      <c r="I40" s="9">
        <f>H40 * (1 - Config!$B$9)</f>
        <v>14333.50643</v>
      </c>
      <c r="J40" s="9">
        <f>H40 * (1 + Config!$B$10)</f>
        <v>21078.68593</v>
      </c>
      <c r="K40" s="6" t="str">
        <f t="shared" si="2"/>
        <v>1g 43s 34c</v>
      </c>
      <c r="L40" s="8" t="str">
        <f t="shared" si="3"/>
        <v>1g 68s 63c</v>
      </c>
      <c r="M40" s="6" t="str">
        <f t="shared" si="4"/>
        <v>2g 10s 79c</v>
      </c>
      <c r="N40" s="6" t="str">
        <f t="shared" si="5"/>
        <v>Golden Draenite</v>
      </c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>
        <f>IF(C41=0, Config!$B$15*Config!$B$20*Config!$B$50, 
IF(C41=1, Config!$B$15*Config!$B$21*Config!$B$51, 
IF(C41=2, Config!$B$15*Config!$B$22*Config!$B$52, 
IF(C41=3, Config!$B$15*Config!$B$23*Config!$B$53, 
IF(C41=4, Config!$B$15*Config!$B$24*Config!$B$54, 
IF(C41=5, Config!$B$15*Config!$B$25*Config!$B$55, 
IF(C41=6, Config!$B$15*Config!$B$26*Config!$B$56, 
IF(C41=7, Config!$B$15*Config!$B$27*Config!$B$57, ""))))))))</f>
        <v>2.16</v>
      </c>
      <c r="C41" s="9">
        <v>2.0</v>
      </c>
      <c r="D41" s="6" t="s">
        <v>135</v>
      </c>
      <c r="E41" s="9">
        <v>2500.0</v>
      </c>
      <c r="F41" s="9">
        <v>65.0</v>
      </c>
      <c r="G41" s="9">
        <f>IF(E41 &lt; Config!$B$4, Config!$B$4, E41)</f>
        <v>2500</v>
      </c>
      <c r="H41" s="9">
        <f t="shared" si="1"/>
        <v>16862.94874</v>
      </c>
      <c r="I41" s="9">
        <f>H41 * (1 - Config!$B$9)</f>
        <v>14333.50643</v>
      </c>
      <c r="J41" s="9">
        <f>H41 * (1 + Config!$B$10)</f>
        <v>21078.68593</v>
      </c>
      <c r="K41" s="6" t="str">
        <f t="shared" si="2"/>
        <v>1g 43s 34c</v>
      </c>
      <c r="L41" s="8" t="str">
        <f t="shared" si="3"/>
        <v>1g 68s 63c</v>
      </c>
      <c r="M41" s="6" t="str">
        <f t="shared" si="4"/>
        <v>2g 10s 79c</v>
      </c>
      <c r="N41" s="6" t="str">
        <f t="shared" si="5"/>
        <v>Azure Moonstone</v>
      </c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>
        <f>IF(C42=0, Config!$B$15*Config!$B$20*Config!$B$50, 
IF(C42=1, Config!$B$15*Config!$B$21*Config!$B$51, 
IF(C42=2, Config!$B$15*Config!$B$22*Config!$B$52, 
IF(C42=3, Config!$B$15*Config!$B$23*Config!$B$53, 
IF(C42=4, Config!$B$15*Config!$B$24*Config!$B$54, 
IF(C42=5, Config!$B$15*Config!$B$25*Config!$B$55, 
IF(C42=6, Config!$B$15*Config!$B$26*Config!$B$56, 
IF(C42=7, Config!$B$15*Config!$B$27*Config!$B$57, ""))))))))</f>
        <v>1.89</v>
      </c>
      <c r="C42" s="9">
        <v>4.0</v>
      </c>
      <c r="D42" s="6" t="s">
        <v>136</v>
      </c>
      <c r="E42" s="9">
        <v>0.0</v>
      </c>
      <c r="F42" s="9">
        <v>70.0</v>
      </c>
      <c r="G42" s="9">
        <f>IF(E42 &lt; Config!$B$4, Config!$B$4, E42)</f>
        <v>850</v>
      </c>
      <c r="H42" s="9">
        <f t="shared" si="1"/>
        <v>5616.907475</v>
      </c>
      <c r="I42" s="9">
        <f>H42 * (1 - Config!$B$9)</f>
        <v>4774.371353</v>
      </c>
      <c r="J42" s="9">
        <f>H42 * (1 + Config!$B$10)</f>
        <v>7021.134343</v>
      </c>
      <c r="K42" s="6" t="str">
        <f t="shared" si="2"/>
        <v>0g 47s 74c</v>
      </c>
      <c r="L42" s="8" t="str">
        <f t="shared" si="3"/>
        <v>0g 56s 17c</v>
      </c>
      <c r="M42" s="6" t="str">
        <f t="shared" si="4"/>
        <v>0g 70s 21c</v>
      </c>
      <c r="N42" s="6" t="str">
        <f t="shared" si="5"/>
        <v>Void Sphere</v>
      </c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>
        <f>IF(C43=0, Config!$B$15*Config!$B$20*Config!$B$50, 
IF(C43=1, Config!$B$15*Config!$B$21*Config!$B$51, 
IF(C43=2, Config!$B$15*Config!$B$22*Config!$B$52, 
IF(C43=3, Config!$B$15*Config!$B$23*Config!$B$53, 
IF(C43=4, Config!$B$15*Config!$B$24*Config!$B$54, 
IF(C43=5, Config!$B$15*Config!$B$25*Config!$B$55, 
IF(C43=6, Config!$B$15*Config!$B$26*Config!$B$56, 
IF(C43=7, Config!$B$15*Config!$B$27*Config!$B$57, ""))))))))</f>
        <v>2.28</v>
      </c>
      <c r="C43" s="9">
        <v>3.0</v>
      </c>
      <c r="D43" s="6" t="s">
        <v>137</v>
      </c>
      <c r="E43" s="9">
        <v>0.0</v>
      </c>
      <c r="F43" s="9">
        <v>70.0</v>
      </c>
      <c r="G43" s="9">
        <f>IF(E43 &lt; Config!$B$4, Config!$B$4, E43)</f>
        <v>850</v>
      </c>
      <c r="H43" s="9">
        <f t="shared" si="1"/>
        <v>6775.951874</v>
      </c>
      <c r="I43" s="9">
        <f>H43 * (1 - Config!$B$9)</f>
        <v>5759.559093</v>
      </c>
      <c r="J43" s="9">
        <f>H43 * (1 + Config!$B$10)</f>
        <v>8469.939843</v>
      </c>
      <c r="K43" s="6" t="str">
        <f t="shared" si="2"/>
        <v>0g 57s 60c</v>
      </c>
      <c r="L43" s="8" t="str">
        <f t="shared" si="3"/>
        <v>0g 67s 76c</v>
      </c>
      <c r="M43" s="6" t="str">
        <f t="shared" si="4"/>
        <v>0g 84s 70c</v>
      </c>
      <c r="N43" s="6" t="str">
        <f t="shared" si="5"/>
        <v>Prismatic Sphere</v>
      </c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>
        <f>IF(C44=0, Config!$B$15*Config!$B$20*Config!$B$50, 
IF(C44=1, Config!$B$15*Config!$B$21*Config!$B$51, 
IF(C44=2, Config!$B$15*Config!$B$22*Config!$B$52, 
IF(C44=3, Config!$B$15*Config!$B$23*Config!$B$53, 
IF(C44=4, Config!$B$15*Config!$B$24*Config!$B$54, 
IF(C44=5, Config!$B$15*Config!$B$25*Config!$B$55, 
IF(C44=6, Config!$B$15*Config!$B$26*Config!$B$56, 
IF(C44=7, Config!$B$15*Config!$B$27*Config!$B$57, ""))))))))</f>
        <v>2.28</v>
      </c>
      <c r="C44" s="9">
        <v>3.0</v>
      </c>
      <c r="D44" s="6" t="s">
        <v>138</v>
      </c>
      <c r="E44" s="9">
        <v>30000.0</v>
      </c>
      <c r="F44" s="9">
        <v>70.0</v>
      </c>
      <c r="G44" s="9">
        <f>IF(E44 &lt; Config!$B$4, Config!$B$4, E44)</f>
        <v>30000</v>
      </c>
      <c r="H44" s="9">
        <f t="shared" si="1"/>
        <v>239151.2426</v>
      </c>
      <c r="I44" s="9">
        <f>H44 * (1 - Config!$B$9)</f>
        <v>203278.5562</v>
      </c>
      <c r="J44" s="9">
        <f>H44 * (1 + Config!$B$10)</f>
        <v>298939.0533</v>
      </c>
      <c r="K44" s="6" t="str">
        <f t="shared" si="2"/>
        <v>20g 32s 79c</v>
      </c>
      <c r="L44" s="8" t="str">
        <f t="shared" si="3"/>
        <v>23g 91s 51c</v>
      </c>
      <c r="M44" s="6" t="str">
        <f t="shared" si="4"/>
        <v>29g 89s 39c</v>
      </c>
      <c r="N44" s="6" t="str">
        <f t="shared" si="5"/>
        <v>Living Ruby</v>
      </c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>
        <f>IF(C45=0, Config!$B$15*Config!$B$20*Config!$B$50, 
IF(C45=1, Config!$B$15*Config!$B$21*Config!$B$51, 
IF(C45=2, Config!$B$15*Config!$B$22*Config!$B$52, 
IF(C45=3, Config!$B$15*Config!$B$23*Config!$B$53, 
IF(C45=4, Config!$B$15*Config!$B$24*Config!$B$54, 
IF(C45=5, Config!$B$15*Config!$B$25*Config!$B$55, 
IF(C45=6, Config!$B$15*Config!$B$26*Config!$B$56, 
IF(C45=7, Config!$B$15*Config!$B$27*Config!$B$57, ""))))))))</f>
        <v>2.28</v>
      </c>
      <c r="C45" s="9">
        <v>3.0</v>
      </c>
      <c r="D45" s="6" t="s">
        <v>139</v>
      </c>
      <c r="E45" s="9">
        <v>30000.0</v>
      </c>
      <c r="F45" s="9">
        <v>70.0</v>
      </c>
      <c r="G45" s="9">
        <f>IF(E45 &lt; Config!$B$4, Config!$B$4, E45)</f>
        <v>30000</v>
      </c>
      <c r="H45" s="9">
        <f t="shared" si="1"/>
        <v>239151.2426</v>
      </c>
      <c r="I45" s="9">
        <f>H45 * (1 - Config!$B$9)</f>
        <v>203278.5562</v>
      </c>
      <c r="J45" s="9">
        <f>H45 * (1 + Config!$B$10)</f>
        <v>298939.0533</v>
      </c>
      <c r="K45" s="6" t="str">
        <f t="shared" si="2"/>
        <v>20g 32s 79c</v>
      </c>
      <c r="L45" s="8" t="str">
        <f t="shared" si="3"/>
        <v>23g 91s 51c</v>
      </c>
      <c r="M45" s="6" t="str">
        <f t="shared" si="4"/>
        <v>29g 89s 39c</v>
      </c>
      <c r="N45" s="6" t="str">
        <f t="shared" si="5"/>
        <v>Talasite</v>
      </c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>
        <f>IF(C46=0, Config!$B$15*Config!$B$20*Config!$B$50, 
IF(C46=1, Config!$B$15*Config!$B$21*Config!$B$51, 
IF(C46=2, Config!$B$15*Config!$B$22*Config!$B$52, 
IF(C46=3, Config!$B$15*Config!$B$23*Config!$B$53, 
IF(C46=4, Config!$B$15*Config!$B$24*Config!$B$54, 
IF(C46=5, Config!$B$15*Config!$B$25*Config!$B$55, 
IF(C46=6, Config!$B$15*Config!$B$26*Config!$B$56, 
IF(C46=7, Config!$B$15*Config!$B$27*Config!$B$57, ""))))))))</f>
        <v>2.28</v>
      </c>
      <c r="C46" s="9">
        <v>3.0</v>
      </c>
      <c r="D46" s="6" t="s">
        <v>140</v>
      </c>
      <c r="E46" s="9">
        <v>30000.0</v>
      </c>
      <c r="F46" s="9">
        <v>70.0</v>
      </c>
      <c r="G46" s="9">
        <f>IF(E46 &lt; Config!$B$4, Config!$B$4, E46)</f>
        <v>30000</v>
      </c>
      <c r="H46" s="9">
        <f t="shared" si="1"/>
        <v>239151.2426</v>
      </c>
      <c r="I46" s="9">
        <f>H46 * (1 - Config!$B$9)</f>
        <v>203278.5562</v>
      </c>
      <c r="J46" s="9">
        <f>H46 * (1 + Config!$B$10)</f>
        <v>298939.0533</v>
      </c>
      <c r="K46" s="6" t="str">
        <f t="shared" si="2"/>
        <v>20g 32s 79c</v>
      </c>
      <c r="L46" s="8" t="str">
        <f t="shared" si="3"/>
        <v>23g 91s 51c</v>
      </c>
      <c r="M46" s="6" t="str">
        <f t="shared" si="4"/>
        <v>29g 89s 39c</v>
      </c>
      <c r="N46" s="6" t="str">
        <f t="shared" si="5"/>
        <v>Star of Elune</v>
      </c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>
        <f>IF(C47=0, Config!$B$15*Config!$B$20*Config!$B$50, 
IF(C47=1, Config!$B$15*Config!$B$21*Config!$B$51, 
IF(C47=2, Config!$B$15*Config!$B$22*Config!$B$52, 
IF(C47=3, Config!$B$15*Config!$B$23*Config!$B$53, 
IF(C47=4, Config!$B$15*Config!$B$24*Config!$B$54, 
IF(C47=5, Config!$B$15*Config!$B$25*Config!$B$55, 
IF(C47=6, Config!$B$15*Config!$B$26*Config!$B$56, 
IF(C47=7, Config!$B$15*Config!$B$27*Config!$B$57, ""))))))))</f>
        <v>2.28</v>
      </c>
      <c r="C47" s="9">
        <v>3.0</v>
      </c>
      <c r="D47" s="6" t="s">
        <v>141</v>
      </c>
      <c r="E47" s="9">
        <v>30000.0</v>
      </c>
      <c r="F47" s="9">
        <v>70.0</v>
      </c>
      <c r="G47" s="9">
        <f>IF(E47 &lt; Config!$B$4, Config!$B$4, E47)</f>
        <v>30000</v>
      </c>
      <c r="H47" s="9">
        <f t="shared" si="1"/>
        <v>239151.2426</v>
      </c>
      <c r="I47" s="9">
        <f>H47 * (1 - Config!$B$9)</f>
        <v>203278.5562</v>
      </c>
      <c r="J47" s="9">
        <f>H47 * (1 + Config!$B$10)</f>
        <v>298939.0533</v>
      </c>
      <c r="K47" s="6" t="str">
        <f t="shared" si="2"/>
        <v>20g 32s 79c</v>
      </c>
      <c r="L47" s="8" t="str">
        <f t="shared" si="3"/>
        <v>23g 91s 51c</v>
      </c>
      <c r="M47" s="6" t="str">
        <f t="shared" si="4"/>
        <v>29g 89s 39c</v>
      </c>
      <c r="N47" s="6" t="str">
        <f t="shared" si="5"/>
        <v>Noble Topaz</v>
      </c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>
        <f>IF(C48=0, Config!$B$15*Config!$B$20*Config!$B$50, 
IF(C48=1, Config!$B$15*Config!$B$21*Config!$B$51, 
IF(C48=2, Config!$B$15*Config!$B$22*Config!$B$52, 
IF(C48=3, Config!$B$15*Config!$B$23*Config!$B$53, 
IF(C48=4, Config!$B$15*Config!$B$24*Config!$B$54, 
IF(C48=5, Config!$B$15*Config!$B$25*Config!$B$55, 
IF(C48=6, Config!$B$15*Config!$B$26*Config!$B$56, 
IF(C48=7, Config!$B$15*Config!$B$27*Config!$B$57, ""))))))))</f>
        <v>2.28</v>
      </c>
      <c r="C48" s="9">
        <v>3.0</v>
      </c>
      <c r="D48" s="6" t="s">
        <v>142</v>
      </c>
      <c r="E48" s="9">
        <v>30000.0</v>
      </c>
      <c r="F48" s="9">
        <v>70.0</v>
      </c>
      <c r="G48" s="9">
        <f>IF(E48 &lt; Config!$B$4, Config!$B$4, E48)</f>
        <v>30000</v>
      </c>
      <c r="H48" s="9">
        <f t="shared" si="1"/>
        <v>239151.2426</v>
      </c>
      <c r="I48" s="9">
        <f>H48 * (1 - Config!$B$9)</f>
        <v>203278.5562</v>
      </c>
      <c r="J48" s="9">
        <f>H48 * (1 + Config!$B$10)</f>
        <v>298939.0533</v>
      </c>
      <c r="K48" s="6" t="str">
        <f t="shared" si="2"/>
        <v>20g 32s 79c</v>
      </c>
      <c r="L48" s="8" t="str">
        <f t="shared" si="3"/>
        <v>23g 91s 51c</v>
      </c>
      <c r="M48" s="6" t="str">
        <f t="shared" si="4"/>
        <v>29g 89s 39c</v>
      </c>
      <c r="N48" s="6" t="str">
        <f t="shared" si="5"/>
        <v>Dawnstone</v>
      </c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>
        <f>IF(C49=0, Config!$B$15*Config!$B$20*Config!$B$50, 
IF(C49=1, Config!$B$15*Config!$B$21*Config!$B$51, 
IF(C49=2, Config!$B$15*Config!$B$22*Config!$B$52, 
IF(C49=3, Config!$B$15*Config!$B$23*Config!$B$53, 
IF(C49=4, Config!$B$15*Config!$B$24*Config!$B$54, 
IF(C49=5, Config!$B$15*Config!$B$25*Config!$B$55, 
IF(C49=6, Config!$B$15*Config!$B$26*Config!$B$56, 
IF(C49=7, Config!$B$15*Config!$B$27*Config!$B$57, ""))))))))</f>
        <v>2.28</v>
      </c>
      <c r="C49" s="9">
        <v>3.0</v>
      </c>
      <c r="D49" s="6" t="s">
        <v>143</v>
      </c>
      <c r="E49" s="9">
        <v>30000.0</v>
      </c>
      <c r="F49" s="9">
        <v>70.0</v>
      </c>
      <c r="G49" s="9">
        <f>IF(E49 &lt; Config!$B$4, Config!$B$4, E49)</f>
        <v>30000</v>
      </c>
      <c r="H49" s="9">
        <f t="shared" si="1"/>
        <v>239151.2426</v>
      </c>
      <c r="I49" s="9">
        <f>H49 * (1 - Config!$B$9)</f>
        <v>203278.5562</v>
      </c>
      <c r="J49" s="9">
        <f>H49 * (1 + Config!$B$10)</f>
        <v>298939.0533</v>
      </c>
      <c r="K49" s="6" t="str">
        <f t="shared" si="2"/>
        <v>20g 32s 79c</v>
      </c>
      <c r="L49" s="8" t="str">
        <f t="shared" si="3"/>
        <v>23g 91s 51c</v>
      </c>
      <c r="M49" s="6" t="str">
        <f t="shared" si="4"/>
        <v>29g 89s 39c</v>
      </c>
      <c r="N49" s="6" t="str">
        <f t="shared" si="5"/>
        <v>Nightseye</v>
      </c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>
        <f>IF(C50=0, Config!$B$15*Config!$B$20*Config!$B$50, 
IF(C50=1, Config!$B$15*Config!$B$21*Config!$B$51, 
IF(C50=2, Config!$B$15*Config!$B$22*Config!$B$52, 
IF(C50=3, Config!$B$15*Config!$B$23*Config!$B$53, 
IF(C50=4, Config!$B$15*Config!$B$24*Config!$B$54, 
IF(C50=5, Config!$B$15*Config!$B$25*Config!$B$55, 
IF(C50=6, Config!$B$15*Config!$B$26*Config!$B$56, 
IF(C50=7, Config!$B$15*Config!$B$27*Config!$B$57, ""))))))))</f>
        <v>2.28</v>
      </c>
      <c r="C50" s="9">
        <v>3.0</v>
      </c>
      <c r="D50" s="6" t="s">
        <v>144</v>
      </c>
      <c r="E50" s="9">
        <v>30000.0</v>
      </c>
      <c r="F50" s="9">
        <v>70.0</v>
      </c>
      <c r="G50" s="9">
        <f>IF(E50 &lt; Config!$B$4, Config!$B$4, E50)</f>
        <v>30000</v>
      </c>
      <c r="H50" s="9">
        <f t="shared" si="1"/>
        <v>239151.2426</v>
      </c>
      <c r="I50" s="9">
        <f>H50 * (1 - Config!$B$9)</f>
        <v>203278.5562</v>
      </c>
      <c r="J50" s="9">
        <f>H50 * (1 + Config!$B$10)</f>
        <v>298939.0533</v>
      </c>
      <c r="K50" s="6" t="str">
        <f t="shared" si="2"/>
        <v>20g 32s 79c</v>
      </c>
      <c r="L50" s="8" t="str">
        <f t="shared" si="3"/>
        <v>23g 91s 51c</v>
      </c>
      <c r="M50" s="6" t="str">
        <f t="shared" si="4"/>
        <v>29g 89s 39c</v>
      </c>
      <c r="N50" s="6" t="str">
        <f t="shared" si="5"/>
        <v>Bold Living Ruby</v>
      </c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>
        <f>IF(C51=0, Config!$B$15*Config!$B$20*Config!$B$50, 
IF(C51=1, Config!$B$15*Config!$B$21*Config!$B$51, 
IF(C51=2, Config!$B$15*Config!$B$22*Config!$B$52, 
IF(C51=3, Config!$B$15*Config!$B$23*Config!$B$53, 
IF(C51=4, Config!$B$15*Config!$B$24*Config!$B$54, 
IF(C51=5, Config!$B$15*Config!$B$25*Config!$B$55, 
IF(C51=6, Config!$B$15*Config!$B$26*Config!$B$56, 
IF(C51=7, Config!$B$15*Config!$B$27*Config!$B$57, ""))))))))</f>
        <v>2.28</v>
      </c>
      <c r="C51" s="9">
        <v>3.0</v>
      </c>
      <c r="D51" s="6" t="s">
        <v>145</v>
      </c>
      <c r="E51" s="9">
        <v>30000.0</v>
      </c>
      <c r="F51" s="9">
        <v>70.0</v>
      </c>
      <c r="G51" s="9">
        <f>IF(E51 &lt; Config!$B$4, Config!$B$4, E51)</f>
        <v>30000</v>
      </c>
      <c r="H51" s="9">
        <f t="shared" si="1"/>
        <v>239151.2426</v>
      </c>
      <c r="I51" s="9">
        <f>H51 * (1 - Config!$B$9)</f>
        <v>203278.5562</v>
      </c>
      <c r="J51" s="9">
        <f>H51 * (1 + Config!$B$10)</f>
        <v>298939.0533</v>
      </c>
      <c r="K51" s="6" t="str">
        <f t="shared" si="2"/>
        <v>20g 32s 79c</v>
      </c>
      <c r="L51" s="8" t="str">
        <f t="shared" si="3"/>
        <v>23g 91s 51c</v>
      </c>
      <c r="M51" s="6" t="str">
        <f t="shared" si="4"/>
        <v>29g 89s 39c</v>
      </c>
      <c r="N51" s="6" t="str">
        <f t="shared" si="5"/>
        <v>Delicate Living Ruby</v>
      </c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>
        <f>IF(C52=0, Config!$B$15*Config!$B$20*Config!$B$50, 
IF(C52=1, Config!$B$15*Config!$B$21*Config!$B$51, 
IF(C52=2, Config!$B$15*Config!$B$22*Config!$B$52, 
IF(C52=3, Config!$B$15*Config!$B$23*Config!$B$53, 
IF(C52=4, Config!$B$15*Config!$B$24*Config!$B$54, 
IF(C52=5, Config!$B$15*Config!$B$25*Config!$B$55, 
IF(C52=6, Config!$B$15*Config!$B$26*Config!$B$56, 
IF(C52=7, Config!$B$15*Config!$B$27*Config!$B$57, ""))))))))</f>
        <v>2.28</v>
      </c>
      <c r="C52" s="9">
        <v>3.0</v>
      </c>
      <c r="D52" s="6" t="s">
        <v>146</v>
      </c>
      <c r="E52" s="9">
        <v>30000.0</v>
      </c>
      <c r="F52" s="9">
        <v>70.0</v>
      </c>
      <c r="G52" s="9">
        <f>IF(E52 &lt; Config!$B$4, Config!$B$4, E52)</f>
        <v>30000</v>
      </c>
      <c r="H52" s="9">
        <f t="shared" si="1"/>
        <v>239151.2426</v>
      </c>
      <c r="I52" s="9">
        <f>H52 * (1 - Config!$B$9)</f>
        <v>203278.5562</v>
      </c>
      <c r="J52" s="9">
        <f>H52 * (1 + Config!$B$10)</f>
        <v>298939.0533</v>
      </c>
      <c r="K52" s="6" t="str">
        <f t="shared" si="2"/>
        <v>20g 32s 79c</v>
      </c>
      <c r="L52" s="8" t="str">
        <f t="shared" si="3"/>
        <v>23g 91s 51c</v>
      </c>
      <c r="M52" s="6" t="str">
        <f t="shared" si="4"/>
        <v>29g 89s 39c</v>
      </c>
      <c r="N52" s="6" t="str">
        <f t="shared" si="5"/>
        <v>Teardrop Living Ruby</v>
      </c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>
        <f>IF(C53=0, Config!$B$15*Config!$B$20*Config!$B$50, 
IF(C53=1, Config!$B$15*Config!$B$21*Config!$B$51, 
IF(C53=2, Config!$B$15*Config!$B$22*Config!$B$52, 
IF(C53=3, Config!$B$15*Config!$B$23*Config!$B$53, 
IF(C53=4, Config!$B$15*Config!$B$24*Config!$B$54, 
IF(C53=5, Config!$B$15*Config!$B$25*Config!$B$55, 
IF(C53=6, Config!$B$15*Config!$B$26*Config!$B$56, 
IF(C53=7, Config!$B$15*Config!$B$27*Config!$B$57, ""))))))))</f>
        <v>2.28</v>
      </c>
      <c r="C53" s="9">
        <v>3.0</v>
      </c>
      <c r="D53" s="6" t="s">
        <v>147</v>
      </c>
      <c r="E53" s="9">
        <v>30000.0</v>
      </c>
      <c r="F53" s="9">
        <v>70.0</v>
      </c>
      <c r="G53" s="9">
        <f>IF(E53 &lt; Config!$B$4, Config!$B$4, E53)</f>
        <v>30000</v>
      </c>
      <c r="H53" s="9">
        <f t="shared" si="1"/>
        <v>239151.2426</v>
      </c>
      <c r="I53" s="9">
        <f>H53 * (1 - Config!$B$9)</f>
        <v>203278.5562</v>
      </c>
      <c r="J53" s="9">
        <f>H53 * (1 + Config!$B$10)</f>
        <v>298939.0533</v>
      </c>
      <c r="K53" s="6" t="str">
        <f t="shared" si="2"/>
        <v>20g 32s 79c</v>
      </c>
      <c r="L53" s="8" t="str">
        <f t="shared" si="3"/>
        <v>23g 91s 51c</v>
      </c>
      <c r="M53" s="6" t="str">
        <f t="shared" si="4"/>
        <v>29g 89s 39c</v>
      </c>
      <c r="N53" s="6" t="str">
        <f t="shared" si="5"/>
        <v>Runed Living Ruby</v>
      </c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>
        <f>IF(C54=0, Config!$B$15*Config!$B$20*Config!$B$50, 
IF(C54=1, Config!$B$15*Config!$B$21*Config!$B$51, 
IF(C54=2, Config!$B$15*Config!$B$22*Config!$B$52, 
IF(C54=3, Config!$B$15*Config!$B$23*Config!$B$53, 
IF(C54=4, Config!$B$15*Config!$B$24*Config!$B$54, 
IF(C54=5, Config!$B$15*Config!$B$25*Config!$B$55, 
IF(C54=6, Config!$B$15*Config!$B$26*Config!$B$56, 
IF(C54=7, Config!$B$15*Config!$B$27*Config!$B$57, ""))))))))</f>
        <v>2.28</v>
      </c>
      <c r="C54" s="9">
        <v>3.0</v>
      </c>
      <c r="D54" s="6" t="s">
        <v>148</v>
      </c>
      <c r="E54" s="9">
        <v>30000.0</v>
      </c>
      <c r="F54" s="9">
        <v>70.0</v>
      </c>
      <c r="G54" s="9">
        <f>IF(E54 &lt; Config!$B$4, Config!$B$4, E54)</f>
        <v>30000</v>
      </c>
      <c r="H54" s="9">
        <f t="shared" si="1"/>
        <v>239151.2426</v>
      </c>
      <c r="I54" s="9">
        <f>H54 * (1 - Config!$B$9)</f>
        <v>203278.5562</v>
      </c>
      <c r="J54" s="9">
        <f>H54 * (1 + Config!$B$10)</f>
        <v>298939.0533</v>
      </c>
      <c r="K54" s="6" t="str">
        <f t="shared" si="2"/>
        <v>20g 32s 79c</v>
      </c>
      <c r="L54" s="8" t="str">
        <f t="shared" si="3"/>
        <v>23g 91s 51c</v>
      </c>
      <c r="M54" s="6" t="str">
        <f t="shared" si="4"/>
        <v>29g 89s 39c</v>
      </c>
      <c r="N54" s="6" t="str">
        <f t="shared" si="5"/>
        <v>Bright Living Ruby</v>
      </c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>
        <f>IF(C55=0, Config!$B$15*Config!$B$20*Config!$B$50, 
IF(C55=1, Config!$B$15*Config!$B$21*Config!$B$51, 
IF(C55=2, Config!$B$15*Config!$B$22*Config!$B$52, 
IF(C55=3, Config!$B$15*Config!$B$23*Config!$B$53, 
IF(C55=4, Config!$B$15*Config!$B$24*Config!$B$54, 
IF(C55=5, Config!$B$15*Config!$B$25*Config!$B$55, 
IF(C55=6, Config!$B$15*Config!$B$26*Config!$B$56, 
IF(C55=7, Config!$B$15*Config!$B$27*Config!$B$57, ""))))))))</f>
        <v>2.28</v>
      </c>
      <c r="C55" s="9">
        <v>3.0</v>
      </c>
      <c r="D55" s="6" t="s">
        <v>149</v>
      </c>
      <c r="E55" s="9">
        <v>30000.0</v>
      </c>
      <c r="F55" s="9">
        <v>70.0</v>
      </c>
      <c r="G55" s="9">
        <f>IF(E55 &lt; Config!$B$4, Config!$B$4, E55)</f>
        <v>30000</v>
      </c>
      <c r="H55" s="9">
        <f t="shared" si="1"/>
        <v>239151.2426</v>
      </c>
      <c r="I55" s="9">
        <f>H55 * (1 - Config!$B$9)</f>
        <v>203278.5562</v>
      </c>
      <c r="J55" s="9">
        <f>H55 * (1 + Config!$B$10)</f>
        <v>298939.0533</v>
      </c>
      <c r="K55" s="6" t="str">
        <f t="shared" si="2"/>
        <v>20g 32s 79c</v>
      </c>
      <c r="L55" s="8" t="str">
        <f t="shared" si="3"/>
        <v>23g 91s 51c</v>
      </c>
      <c r="M55" s="6" t="str">
        <f t="shared" si="4"/>
        <v>29g 89s 39c</v>
      </c>
      <c r="N55" s="6" t="str">
        <f t="shared" si="5"/>
        <v>Subtle Living Ruby</v>
      </c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>
        <f>IF(C56=0, Config!$B$15*Config!$B$20*Config!$B$50, 
IF(C56=1, Config!$B$15*Config!$B$21*Config!$B$51, 
IF(C56=2, Config!$B$15*Config!$B$22*Config!$B$52, 
IF(C56=3, Config!$B$15*Config!$B$23*Config!$B$53, 
IF(C56=4, Config!$B$15*Config!$B$24*Config!$B$54, 
IF(C56=5, Config!$B$15*Config!$B$25*Config!$B$55, 
IF(C56=6, Config!$B$15*Config!$B$26*Config!$B$56, 
IF(C56=7, Config!$B$15*Config!$B$27*Config!$B$57, ""))))))))</f>
        <v>2.28</v>
      </c>
      <c r="C56" s="9">
        <v>3.0</v>
      </c>
      <c r="D56" s="6" t="s">
        <v>150</v>
      </c>
      <c r="E56" s="9">
        <v>30000.0</v>
      </c>
      <c r="F56" s="9">
        <v>70.0</v>
      </c>
      <c r="G56" s="9">
        <f>IF(E56 &lt; Config!$B$4, Config!$B$4, E56)</f>
        <v>30000</v>
      </c>
      <c r="H56" s="9">
        <f t="shared" si="1"/>
        <v>239151.2426</v>
      </c>
      <c r="I56" s="9">
        <f>H56 * (1 - Config!$B$9)</f>
        <v>203278.5562</v>
      </c>
      <c r="J56" s="9">
        <f>H56 * (1 + Config!$B$10)</f>
        <v>298939.0533</v>
      </c>
      <c r="K56" s="6" t="str">
        <f t="shared" si="2"/>
        <v>20g 32s 79c</v>
      </c>
      <c r="L56" s="8" t="str">
        <f t="shared" si="3"/>
        <v>23g 91s 51c</v>
      </c>
      <c r="M56" s="6" t="str">
        <f t="shared" si="4"/>
        <v>29g 89s 39c</v>
      </c>
      <c r="N56" s="6" t="str">
        <f t="shared" si="5"/>
        <v>Solid Star of Elune</v>
      </c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>
        <f>IF(C57=0, Config!$B$15*Config!$B$20*Config!$B$50, 
IF(C57=1, Config!$B$15*Config!$B$21*Config!$B$51, 
IF(C57=2, Config!$B$15*Config!$B$22*Config!$B$52, 
IF(C57=3, Config!$B$15*Config!$B$23*Config!$B$53, 
IF(C57=4, Config!$B$15*Config!$B$24*Config!$B$54, 
IF(C57=5, Config!$B$15*Config!$B$25*Config!$B$55, 
IF(C57=6, Config!$B$15*Config!$B$26*Config!$B$56, 
IF(C57=7, Config!$B$15*Config!$B$27*Config!$B$57, ""))))))))</f>
        <v>2.28</v>
      </c>
      <c r="C57" s="9">
        <v>3.0</v>
      </c>
      <c r="D57" s="6" t="s">
        <v>151</v>
      </c>
      <c r="E57" s="9">
        <v>30000.0</v>
      </c>
      <c r="F57" s="9">
        <v>70.0</v>
      </c>
      <c r="G57" s="9">
        <f>IF(E57 &lt; Config!$B$4, Config!$B$4, E57)</f>
        <v>30000</v>
      </c>
      <c r="H57" s="9">
        <f t="shared" si="1"/>
        <v>239151.2426</v>
      </c>
      <c r="I57" s="9">
        <f>H57 * (1 - Config!$B$9)</f>
        <v>203278.5562</v>
      </c>
      <c r="J57" s="9">
        <f>H57 * (1 + Config!$B$10)</f>
        <v>298939.0533</v>
      </c>
      <c r="K57" s="6" t="str">
        <f t="shared" si="2"/>
        <v>20g 32s 79c</v>
      </c>
      <c r="L57" s="8" t="str">
        <f t="shared" si="3"/>
        <v>23g 91s 51c</v>
      </c>
      <c r="M57" s="6" t="str">
        <f t="shared" si="4"/>
        <v>29g 89s 39c</v>
      </c>
      <c r="N57" s="6" t="str">
        <f t="shared" si="5"/>
        <v>Sparkling Star of Elune</v>
      </c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>
        <f>IF(C58=0, Config!$B$15*Config!$B$20*Config!$B$50, 
IF(C58=1, Config!$B$15*Config!$B$21*Config!$B$51, 
IF(C58=2, Config!$B$15*Config!$B$22*Config!$B$52, 
IF(C58=3, Config!$B$15*Config!$B$23*Config!$B$53, 
IF(C58=4, Config!$B$15*Config!$B$24*Config!$B$54, 
IF(C58=5, Config!$B$15*Config!$B$25*Config!$B$55, 
IF(C58=6, Config!$B$15*Config!$B$26*Config!$B$56, 
IF(C58=7, Config!$B$15*Config!$B$27*Config!$B$57, ""))))))))</f>
        <v>2.28</v>
      </c>
      <c r="C58" s="9">
        <v>3.0</v>
      </c>
      <c r="D58" s="6" t="s">
        <v>152</v>
      </c>
      <c r="E58" s="9">
        <v>30000.0</v>
      </c>
      <c r="F58" s="9">
        <v>70.0</v>
      </c>
      <c r="G58" s="9">
        <f>IF(E58 &lt; Config!$B$4, Config!$B$4, E58)</f>
        <v>30000</v>
      </c>
      <c r="H58" s="9">
        <f t="shared" si="1"/>
        <v>239151.2426</v>
      </c>
      <c r="I58" s="9">
        <f>H58 * (1 - Config!$B$9)</f>
        <v>203278.5562</v>
      </c>
      <c r="J58" s="9">
        <f>H58 * (1 + Config!$B$10)</f>
        <v>298939.0533</v>
      </c>
      <c r="K58" s="6" t="str">
        <f t="shared" si="2"/>
        <v>20g 32s 79c</v>
      </c>
      <c r="L58" s="8" t="str">
        <f t="shared" si="3"/>
        <v>23g 91s 51c</v>
      </c>
      <c r="M58" s="6" t="str">
        <f t="shared" si="4"/>
        <v>29g 89s 39c</v>
      </c>
      <c r="N58" s="6" t="str">
        <f t="shared" si="5"/>
        <v>Flashing Living Ruby</v>
      </c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>
        <f>IF(C59=0, Config!$B$15*Config!$B$20*Config!$B$50, 
IF(C59=1, Config!$B$15*Config!$B$21*Config!$B$51, 
IF(C59=2, Config!$B$15*Config!$B$22*Config!$B$52, 
IF(C59=3, Config!$B$15*Config!$B$23*Config!$B$53, 
IF(C59=4, Config!$B$15*Config!$B$24*Config!$B$54, 
IF(C59=5, Config!$B$15*Config!$B$25*Config!$B$55, 
IF(C59=6, Config!$B$15*Config!$B$26*Config!$B$56, 
IF(C59=7, Config!$B$15*Config!$B$27*Config!$B$57, ""))))))))</f>
        <v>2.28</v>
      </c>
      <c r="C59" s="9">
        <v>3.0</v>
      </c>
      <c r="D59" s="6" t="s">
        <v>153</v>
      </c>
      <c r="E59" s="9">
        <v>30000.0</v>
      </c>
      <c r="F59" s="9">
        <v>70.0</v>
      </c>
      <c r="G59" s="9">
        <f>IF(E59 &lt; Config!$B$4, Config!$B$4, E59)</f>
        <v>30000</v>
      </c>
      <c r="H59" s="9">
        <f t="shared" si="1"/>
        <v>239151.2426</v>
      </c>
      <c r="I59" s="9">
        <f>H59 * (1 - Config!$B$9)</f>
        <v>203278.5562</v>
      </c>
      <c r="J59" s="9">
        <f>H59 * (1 + Config!$B$10)</f>
        <v>298939.0533</v>
      </c>
      <c r="K59" s="6" t="str">
        <f t="shared" si="2"/>
        <v>20g 32s 79c</v>
      </c>
      <c r="L59" s="8" t="str">
        <f t="shared" si="3"/>
        <v>23g 91s 51c</v>
      </c>
      <c r="M59" s="6" t="str">
        <f t="shared" si="4"/>
        <v>29g 89s 39c</v>
      </c>
      <c r="N59" s="6" t="str">
        <f t="shared" si="5"/>
        <v>Lustrous Star of Elune</v>
      </c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>
        <f>IF(C60=0, Config!$B$15*Config!$B$20*Config!$B$50, 
IF(C60=1, Config!$B$15*Config!$B$21*Config!$B$51, 
IF(C60=2, Config!$B$15*Config!$B$22*Config!$B$52, 
IF(C60=3, Config!$B$15*Config!$B$23*Config!$B$53, 
IF(C60=4, Config!$B$15*Config!$B$24*Config!$B$54, 
IF(C60=5, Config!$B$15*Config!$B$25*Config!$B$55, 
IF(C60=6, Config!$B$15*Config!$B$26*Config!$B$56, 
IF(C60=7, Config!$B$15*Config!$B$27*Config!$B$57, ""))))))))</f>
        <v>2.28</v>
      </c>
      <c r="C60" s="9">
        <v>3.0</v>
      </c>
      <c r="D60" s="6" t="s">
        <v>154</v>
      </c>
      <c r="E60" s="9">
        <v>30000.0</v>
      </c>
      <c r="F60" s="9">
        <v>70.0</v>
      </c>
      <c r="G60" s="9">
        <f>IF(E60 &lt; Config!$B$4, Config!$B$4, E60)</f>
        <v>30000</v>
      </c>
      <c r="H60" s="9">
        <f t="shared" si="1"/>
        <v>239151.2426</v>
      </c>
      <c r="I60" s="9">
        <f>H60 * (1 - Config!$B$9)</f>
        <v>203278.5562</v>
      </c>
      <c r="J60" s="9">
        <f>H60 * (1 + Config!$B$10)</f>
        <v>298939.0533</v>
      </c>
      <c r="K60" s="6" t="str">
        <f t="shared" si="2"/>
        <v>20g 32s 79c</v>
      </c>
      <c r="L60" s="8" t="str">
        <f t="shared" si="3"/>
        <v>23g 91s 51c</v>
      </c>
      <c r="M60" s="6" t="str">
        <f t="shared" si="4"/>
        <v>29g 89s 39c</v>
      </c>
      <c r="N60" s="6" t="str">
        <f t="shared" si="5"/>
        <v>Stormy Star of Elune</v>
      </c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>
        <f>IF(C61=0, Config!$B$15*Config!$B$20*Config!$B$50, 
IF(C61=1, Config!$B$15*Config!$B$21*Config!$B$51, 
IF(C61=2, Config!$B$15*Config!$B$22*Config!$B$52, 
IF(C61=3, Config!$B$15*Config!$B$23*Config!$B$53, 
IF(C61=4, Config!$B$15*Config!$B$24*Config!$B$54, 
IF(C61=5, Config!$B$15*Config!$B$25*Config!$B$55, 
IF(C61=6, Config!$B$15*Config!$B$26*Config!$B$56, 
IF(C61=7, Config!$B$15*Config!$B$27*Config!$B$57, ""))))))))</f>
        <v>2.28</v>
      </c>
      <c r="C61" s="9">
        <v>3.0</v>
      </c>
      <c r="D61" s="6" t="s">
        <v>155</v>
      </c>
      <c r="E61" s="9">
        <v>30000.0</v>
      </c>
      <c r="F61" s="9">
        <v>70.0</v>
      </c>
      <c r="G61" s="9">
        <f>IF(E61 &lt; Config!$B$4, Config!$B$4, E61)</f>
        <v>30000</v>
      </c>
      <c r="H61" s="9">
        <f t="shared" si="1"/>
        <v>239151.2426</v>
      </c>
      <c r="I61" s="9">
        <f>H61 * (1 - Config!$B$9)</f>
        <v>203278.5562</v>
      </c>
      <c r="J61" s="9">
        <f>H61 * (1 + Config!$B$10)</f>
        <v>298939.0533</v>
      </c>
      <c r="K61" s="6" t="str">
        <f t="shared" si="2"/>
        <v>20g 32s 79c</v>
      </c>
      <c r="L61" s="8" t="str">
        <f t="shared" si="3"/>
        <v>23g 91s 51c</v>
      </c>
      <c r="M61" s="6" t="str">
        <f t="shared" si="4"/>
        <v>29g 89s 39c</v>
      </c>
      <c r="N61" s="6" t="str">
        <f t="shared" si="5"/>
        <v>Brilliant Dawnstone</v>
      </c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6">
        <f>IF(C62=0, Config!$B$15*Config!$B$20*Config!$B$50, 
IF(C62=1, Config!$B$15*Config!$B$21*Config!$B$51, 
IF(C62=2, Config!$B$15*Config!$B$22*Config!$B$52, 
IF(C62=3, Config!$B$15*Config!$B$23*Config!$B$53, 
IF(C62=4, Config!$B$15*Config!$B$24*Config!$B$54, 
IF(C62=5, Config!$B$15*Config!$B$25*Config!$B$55, 
IF(C62=6, Config!$B$15*Config!$B$26*Config!$B$56, 
IF(C62=7, Config!$B$15*Config!$B$27*Config!$B$57, ""))))))))</f>
        <v>2.28</v>
      </c>
      <c r="C62" s="9">
        <v>3.0</v>
      </c>
      <c r="D62" s="6" t="s">
        <v>156</v>
      </c>
      <c r="E62" s="9">
        <v>30000.0</v>
      </c>
      <c r="F62" s="9">
        <v>70.0</v>
      </c>
      <c r="G62" s="9">
        <f>IF(E62 &lt; Config!$B$4, Config!$B$4, E62)</f>
        <v>30000</v>
      </c>
      <c r="H62" s="9">
        <f t="shared" si="1"/>
        <v>239151.2426</v>
      </c>
      <c r="I62" s="9">
        <f>H62 * (1 - Config!$B$9)</f>
        <v>203278.5562</v>
      </c>
      <c r="J62" s="9">
        <f>H62 * (1 + Config!$B$10)</f>
        <v>298939.0533</v>
      </c>
      <c r="K62" s="6" t="str">
        <f t="shared" si="2"/>
        <v>20g 32s 79c</v>
      </c>
      <c r="L62" s="8" t="str">
        <f t="shared" si="3"/>
        <v>23g 91s 51c</v>
      </c>
      <c r="M62" s="6" t="str">
        <f t="shared" si="4"/>
        <v>29g 89s 39c</v>
      </c>
      <c r="N62" s="6" t="str">
        <f t="shared" si="5"/>
        <v>Smooth Dawnstone</v>
      </c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6">
        <f>IF(C63=0, Config!$B$15*Config!$B$20*Config!$B$50, 
IF(C63=1, Config!$B$15*Config!$B$21*Config!$B$51, 
IF(C63=2, Config!$B$15*Config!$B$22*Config!$B$52, 
IF(C63=3, Config!$B$15*Config!$B$23*Config!$B$53, 
IF(C63=4, Config!$B$15*Config!$B$24*Config!$B$54, 
IF(C63=5, Config!$B$15*Config!$B$25*Config!$B$55, 
IF(C63=6, Config!$B$15*Config!$B$26*Config!$B$56, 
IF(C63=7, Config!$B$15*Config!$B$27*Config!$B$57, ""))))))))</f>
        <v>2.28</v>
      </c>
      <c r="C63" s="9">
        <v>3.0</v>
      </c>
      <c r="D63" s="6" t="s">
        <v>157</v>
      </c>
      <c r="E63" s="9">
        <v>30000.0</v>
      </c>
      <c r="F63" s="9">
        <v>70.0</v>
      </c>
      <c r="G63" s="9">
        <f>IF(E63 &lt; Config!$B$4, Config!$B$4, E63)</f>
        <v>30000</v>
      </c>
      <c r="H63" s="9">
        <f t="shared" si="1"/>
        <v>239151.2426</v>
      </c>
      <c r="I63" s="9">
        <f>H63 * (1 - Config!$B$9)</f>
        <v>203278.5562</v>
      </c>
      <c r="J63" s="9">
        <f>H63 * (1 + Config!$B$10)</f>
        <v>298939.0533</v>
      </c>
      <c r="K63" s="6" t="str">
        <f t="shared" si="2"/>
        <v>20g 32s 79c</v>
      </c>
      <c r="L63" s="8" t="str">
        <f t="shared" si="3"/>
        <v>23g 91s 51c</v>
      </c>
      <c r="M63" s="6" t="str">
        <f t="shared" si="4"/>
        <v>29g 89s 39c</v>
      </c>
      <c r="N63" s="6" t="str">
        <f t="shared" si="5"/>
        <v>Gleaming Dawnstone</v>
      </c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6">
        <f>IF(C64=0, Config!$B$15*Config!$B$20*Config!$B$50, 
IF(C64=1, Config!$B$15*Config!$B$21*Config!$B$51, 
IF(C64=2, Config!$B$15*Config!$B$22*Config!$B$52, 
IF(C64=3, Config!$B$15*Config!$B$23*Config!$B$53, 
IF(C64=4, Config!$B$15*Config!$B$24*Config!$B$54, 
IF(C64=5, Config!$B$15*Config!$B$25*Config!$B$55, 
IF(C64=6, Config!$B$15*Config!$B$26*Config!$B$56, 
IF(C64=7, Config!$B$15*Config!$B$27*Config!$B$57, ""))))))))</f>
        <v>2.28</v>
      </c>
      <c r="C64" s="9">
        <v>3.0</v>
      </c>
      <c r="D64" s="6" t="s">
        <v>158</v>
      </c>
      <c r="E64" s="9">
        <v>30000.0</v>
      </c>
      <c r="F64" s="9">
        <v>70.0</v>
      </c>
      <c r="G64" s="9">
        <f>IF(E64 &lt; Config!$B$4, Config!$B$4, E64)</f>
        <v>30000</v>
      </c>
      <c r="H64" s="9">
        <f t="shared" si="1"/>
        <v>239151.2426</v>
      </c>
      <c r="I64" s="9">
        <f>H64 * (1 - Config!$B$9)</f>
        <v>203278.5562</v>
      </c>
      <c r="J64" s="9">
        <f>H64 * (1 + Config!$B$10)</f>
        <v>298939.0533</v>
      </c>
      <c r="K64" s="6" t="str">
        <f t="shared" si="2"/>
        <v>20g 32s 79c</v>
      </c>
      <c r="L64" s="8" t="str">
        <f t="shared" si="3"/>
        <v>23g 91s 51c</v>
      </c>
      <c r="M64" s="6" t="str">
        <f t="shared" si="4"/>
        <v>29g 89s 39c</v>
      </c>
      <c r="N64" s="6" t="str">
        <f t="shared" si="5"/>
        <v>Rigid Dawnstone</v>
      </c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6">
        <f>IF(C65=0, Config!$B$15*Config!$B$20*Config!$B$50, 
IF(C65=1, Config!$B$15*Config!$B$21*Config!$B$51, 
IF(C65=2, Config!$B$15*Config!$B$22*Config!$B$52, 
IF(C65=3, Config!$B$15*Config!$B$23*Config!$B$53, 
IF(C65=4, Config!$B$15*Config!$B$24*Config!$B$54, 
IF(C65=5, Config!$B$15*Config!$B$25*Config!$B$55, 
IF(C65=6, Config!$B$15*Config!$B$26*Config!$B$56, 
IF(C65=7, Config!$B$15*Config!$B$27*Config!$B$57, ""))))))))</f>
        <v>2.28</v>
      </c>
      <c r="C65" s="9">
        <v>3.0</v>
      </c>
      <c r="D65" s="6" t="s">
        <v>159</v>
      </c>
      <c r="E65" s="9">
        <v>30000.0</v>
      </c>
      <c r="F65" s="9">
        <v>70.0</v>
      </c>
      <c r="G65" s="9">
        <f>IF(E65 &lt; Config!$B$4, Config!$B$4, E65)</f>
        <v>30000</v>
      </c>
      <c r="H65" s="9">
        <f t="shared" si="1"/>
        <v>239151.2426</v>
      </c>
      <c r="I65" s="9">
        <f>H65 * (1 - Config!$B$9)</f>
        <v>203278.5562</v>
      </c>
      <c r="J65" s="9">
        <f>H65 * (1 + Config!$B$10)</f>
        <v>298939.0533</v>
      </c>
      <c r="K65" s="6" t="str">
        <f t="shared" si="2"/>
        <v>20g 32s 79c</v>
      </c>
      <c r="L65" s="8" t="str">
        <f t="shared" si="3"/>
        <v>23g 91s 51c</v>
      </c>
      <c r="M65" s="6" t="str">
        <f t="shared" si="4"/>
        <v>29g 89s 39c</v>
      </c>
      <c r="N65" s="6" t="str">
        <f t="shared" si="5"/>
        <v>Thick Dawnstone</v>
      </c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6">
        <f>IF(C66=0, Config!$B$15*Config!$B$20*Config!$B$50, 
IF(C66=1, Config!$B$15*Config!$B$21*Config!$B$51, 
IF(C66=2, Config!$B$15*Config!$B$22*Config!$B$52, 
IF(C66=3, Config!$B$15*Config!$B$23*Config!$B$53, 
IF(C66=4, Config!$B$15*Config!$B$24*Config!$B$54, 
IF(C66=5, Config!$B$15*Config!$B$25*Config!$B$55, 
IF(C66=6, Config!$B$15*Config!$B$26*Config!$B$56, 
IF(C66=7, Config!$B$15*Config!$B$27*Config!$B$57, ""))))))))</f>
        <v>2.28</v>
      </c>
      <c r="C66" s="9">
        <v>3.0</v>
      </c>
      <c r="D66" s="6" t="s">
        <v>160</v>
      </c>
      <c r="E66" s="9">
        <v>30000.0</v>
      </c>
      <c r="F66" s="9">
        <v>70.0</v>
      </c>
      <c r="G66" s="9">
        <f>IF(E66 &lt; Config!$B$4, Config!$B$4, E66)</f>
        <v>30000</v>
      </c>
      <c r="H66" s="9">
        <f t="shared" si="1"/>
        <v>239151.2426</v>
      </c>
      <c r="I66" s="9">
        <f>H66 * (1 - Config!$B$9)</f>
        <v>203278.5562</v>
      </c>
      <c r="J66" s="9">
        <f>H66 * (1 + Config!$B$10)</f>
        <v>298939.0533</v>
      </c>
      <c r="K66" s="6" t="str">
        <f t="shared" si="2"/>
        <v>20g 32s 79c</v>
      </c>
      <c r="L66" s="8" t="str">
        <f t="shared" si="3"/>
        <v>23g 91s 51c</v>
      </c>
      <c r="M66" s="6" t="str">
        <f t="shared" si="4"/>
        <v>29g 89s 39c</v>
      </c>
      <c r="N66" s="6" t="str">
        <f t="shared" si="5"/>
        <v>Mystic Dawnstone</v>
      </c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6">
        <f>IF(C67=0, Config!$B$15*Config!$B$20*Config!$B$50, 
IF(C67=1, Config!$B$15*Config!$B$21*Config!$B$51, 
IF(C67=2, Config!$B$15*Config!$B$22*Config!$B$52, 
IF(C67=3, Config!$B$15*Config!$B$23*Config!$B$53, 
IF(C67=4, Config!$B$15*Config!$B$24*Config!$B$54, 
IF(C67=5, Config!$B$15*Config!$B$25*Config!$B$55, 
IF(C67=6, Config!$B$15*Config!$B$26*Config!$B$56, 
IF(C67=7, Config!$B$15*Config!$B$27*Config!$B$57, ""))))))))</f>
        <v>2.28</v>
      </c>
      <c r="C67" s="9">
        <v>3.0</v>
      </c>
      <c r="D67" s="6" t="s">
        <v>161</v>
      </c>
      <c r="E67" s="9">
        <v>30000.0</v>
      </c>
      <c r="F67" s="9">
        <v>70.0</v>
      </c>
      <c r="G67" s="9">
        <f>IF(E67 &lt; Config!$B$4, Config!$B$4, E67)</f>
        <v>30000</v>
      </c>
      <c r="H67" s="9">
        <f t="shared" si="1"/>
        <v>239151.2426</v>
      </c>
      <c r="I67" s="9">
        <f>H67 * (1 - Config!$B$9)</f>
        <v>203278.5562</v>
      </c>
      <c r="J67" s="9">
        <f>H67 * (1 + Config!$B$10)</f>
        <v>298939.0533</v>
      </c>
      <c r="K67" s="6" t="str">
        <f t="shared" si="2"/>
        <v>20g 32s 79c</v>
      </c>
      <c r="L67" s="8" t="str">
        <f t="shared" si="3"/>
        <v>23g 91s 51c</v>
      </c>
      <c r="M67" s="6" t="str">
        <f t="shared" si="4"/>
        <v>29g 89s 39c</v>
      </c>
      <c r="N67" s="6" t="str">
        <f t="shared" si="5"/>
        <v>Sovereign Nightseye</v>
      </c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6">
        <f>IF(C68=0, Config!$B$15*Config!$B$20*Config!$B$50, 
IF(C68=1, Config!$B$15*Config!$B$21*Config!$B$51, 
IF(C68=2, Config!$B$15*Config!$B$22*Config!$B$52, 
IF(C68=3, Config!$B$15*Config!$B$23*Config!$B$53, 
IF(C68=4, Config!$B$15*Config!$B$24*Config!$B$54, 
IF(C68=5, Config!$B$15*Config!$B$25*Config!$B$55, 
IF(C68=6, Config!$B$15*Config!$B$26*Config!$B$56, 
IF(C68=7, Config!$B$15*Config!$B$27*Config!$B$57, ""))))))))</f>
        <v>2.28</v>
      </c>
      <c r="C68" s="9">
        <v>3.0</v>
      </c>
      <c r="D68" s="6" t="s">
        <v>162</v>
      </c>
      <c r="E68" s="9">
        <v>30000.0</v>
      </c>
      <c r="F68" s="9">
        <v>70.0</v>
      </c>
      <c r="G68" s="9">
        <f>IF(E68 &lt; Config!$B$4, Config!$B$4, E68)</f>
        <v>30000</v>
      </c>
      <c r="H68" s="9">
        <f t="shared" si="1"/>
        <v>239151.2426</v>
      </c>
      <c r="I68" s="9">
        <f>H68 * (1 - Config!$B$9)</f>
        <v>203278.5562</v>
      </c>
      <c r="J68" s="9">
        <f>H68 * (1 + Config!$B$10)</f>
        <v>298939.0533</v>
      </c>
      <c r="K68" s="6" t="str">
        <f t="shared" si="2"/>
        <v>20g 32s 79c</v>
      </c>
      <c r="L68" s="8" t="str">
        <f t="shared" si="3"/>
        <v>23g 91s 51c</v>
      </c>
      <c r="M68" s="6" t="str">
        <f t="shared" si="4"/>
        <v>29g 89s 39c</v>
      </c>
      <c r="N68" s="6" t="str">
        <f t="shared" si="5"/>
        <v>Shifting Nightseye</v>
      </c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6">
        <f>IF(C69=0, Config!$B$15*Config!$B$20*Config!$B$50, 
IF(C69=1, Config!$B$15*Config!$B$21*Config!$B$51, 
IF(C69=2, Config!$B$15*Config!$B$22*Config!$B$52, 
IF(C69=3, Config!$B$15*Config!$B$23*Config!$B$53, 
IF(C69=4, Config!$B$15*Config!$B$24*Config!$B$54, 
IF(C69=5, Config!$B$15*Config!$B$25*Config!$B$55, 
IF(C69=6, Config!$B$15*Config!$B$26*Config!$B$56, 
IF(C69=7, Config!$B$15*Config!$B$27*Config!$B$57, ""))))))))</f>
        <v>2.28</v>
      </c>
      <c r="C69" s="9">
        <v>3.0</v>
      </c>
      <c r="D69" s="6" t="s">
        <v>163</v>
      </c>
      <c r="E69" s="9">
        <v>30000.0</v>
      </c>
      <c r="F69" s="9">
        <v>70.0</v>
      </c>
      <c r="G69" s="9">
        <f>IF(E69 &lt; Config!$B$4, Config!$B$4, E69)</f>
        <v>30000</v>
      </c>
      <c r="H69" s="9">
        <f t="shared" si="1"/>
        <v>239151.2426</v>
      </c>
      <c r="I69" s="9">
        <f>H69 * (1 - Config!$B$9)</f>
        <v>203278.5562</v>
      </c>
      <c r="J69" s="9">
        <f>H69 * (1 + Config!$B$10)</f>
        <v>298939.0533</v>
      </c>
      <c r="K69" s="6" t="str">
        <f t="shared" si="2"/>
        <v>20g 32s 79c</v>
      </c>
      <c r="L69" s="8" t="str">
        <f t="shared" si="3"/>
        <v>23g 91s 51c</v>
      </c>
      <c r="M69" s="6" t="str">
        <f t="shared" si="4"/>
        <v>29g 89s 39c</v>
      </c>
      <c r="N69" s="6" t="str">
        <f t="shared" si="5"/>
        <v>Glowing Nightseye</v>
      </c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6">
        <f>IF(C70=0, Config!$B$15*Config!$B$20*Config!$B$50, 
IF(C70=1, Config!$B$15*Config!$B$21*Config!$B$51, 
IF(C70=2, Config!$B$15*Config!$B$22*Config!$B$52, 
IF(C70=3, Config!$B$15*Config!$B$23*Config!$B$53, 
IF(C70=4, Config!$B$15*Config!$B$24*Config!$B$54, 
IF(C70=5, Config!$B$15*Config!$B$25*Config!$B$55, 
IF(C70=6, Config!$B$15*Config!$B$26*Config!$B$56, 
IF(C70=7, Config!$B$15*Config!$B$27*Config!$B$57, ""))))))))</f>
        <v>2.28</v>
      </c>
      <c r="C70" s="9">
        <v>3.0</v>
      </c>
      <c r="D70" s="6" t="s">
        <v>164</v>
      </c>
      <c r="E70" s="9">
        <v>30000.0</v>
      </c>
      <c r="F70" s="9">
        <v>70.0</v>
      </c>
      <c r="G70" s="9">
        <f>IF(E70 &lt; Config!$B$4, Config!$B$4, E70)</f>
        <v>30000</v>
      </c>
      <c r="H70" s="9">
        <f t="shared" si="1"/>
        <v>239151.2426</v>
      </c>
      <c r="I70" s="9">
        <f>H70 * (1 - Config!$B$9)</f>
        <v>203278.5562</v>
      </c>
      <c r="J70" s="9">
        <f>H70 * (1 + Config!$B$10)</f>
        <v>298939.0533</v>
      </c>
      <c r="K70" s="6" t="str">
        <f t="shared" si="2"/>
        <v>20g 32s 79c</v>
      </c>
      <c r="L70" s="8" t="str">
        <f t="shared" si="3"/>
        <v>23g 91s 51c</v>
      </c>
      <c r="M70" s="6" t="str">
        <f t="shared" si="4"/>
        <v>29g 89s 39c</v>
      </c>
      <c r="N70" s="6" t="str">
        <f t="shared" si="5"/>
        <v>Royal Nightseye</v>
      </c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6">
        <f>IF(C71=0, Config!$B$15*Config!$B$20*Config!$B$50, 
IF(C71=1, Config!$B$15*Config!$B$21*Config!$B$51, 
IF(C71=2, Config!$B$15*Config!$B$22*Config!$B$52, 
IF(C71=3, Config!$B$15*Config!$B$23*Config!$B$53, 
IF(C71=4, Config!$B$15*Config!$B$24*Config!$B$54, 
IF(C71=5, Config!$B$15*Config!$B$25*Config!$B$55, 
IF(C71=6, Config!$B$15*Config!$B$26*Config!$B$56, 
IF(C71=7, Config!$B$15*Config!$B$27*Config!$B$57, ""))))))))</f>
        <v>2.28</v>
      </c>
      <c r="C71" s="9">
        <v>3.0</v>
      </c>
      <c r="D71" s="6" t="s">
        <v>165</v>
      </c>
      <c r="E71" s="9">
        <v>30000.0</v>
      </c>
      <c r="F71" s="9">
        <v>70.0</v>
      </c>
      <c r="G71" s="9">
        <f>IF(E71 &lt; Config!$B$4, Config!$B$4, E71)</f>
        <v>30000</v>
      </c>
      <c r="H71" s="9">
        <f t="shared" si="1"/>
        <v>239151.2426</v>
      </c>
      <c r="I71" s="9">
        <f>H71 * (1 - Config!$B$9)</f>
        <v>203278.5562</v>
      </c>
      <c r="J71" s="9">
        <f>H71 * (1 + Config!$B$10)</f>
        <v>298939.0533</v>
      </c>
      <c r="K71" s="6" t="str">
        <f t="shared" si="2"/>
        <v>20g 32s 79c</v>
      </c>
      <c r="L71" s="8" t="str">
        <f t="shared" si="3"/>
        <v>23g 91s 51c</v>
      </c>
      <c r="M71" s="6" t="str">
        <f t="shared" si="4"/>
        <v>29g 89s 39c</v>
      </c>
      <c r="N71" s="6" t="str">
        <f t="shared" si="5"/>
        <v>Inscribed Noble Topaz</v>
      </c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6">
        <f>IF(C72=0, Config!$B$15*Config!$B$20*Config!$B$50, 
IF(C72=1, Config!$B$15*Config!$B$21*Config!$B$51, 
IF(C72=2, Config!$B$15*Config!$B$22*Config!$B$52, 
IF(C72=3, Config!$B$15*Config!$B$23*Config!$B$53, 
IF(C72=4, Config!$B$15*Config!$B$24*Config!$B$54, 
IF(C72=5, Config!$B$15*Config!$B$25*Config!$B$55, 
IF(C72=6, Config!$B$15*Config!$B$26*Config!$B$56, 
IF(C72=7, Config!$B$15*Config!$B$27*Config!$B$57, ""))))))))</f>
        <v>2.28</v>
      </c>
      <c r="C72" s="9">
        <v>3.0</v>
      </c>
      <c r="D72" s="6" t="s">
        <v>166</v>
      </c>
      <c r="E72" s="9">
        <v>30000.0</v>
      </c>
      <c r="F72" s="9">
        <v>70.0</v>
      </c>
      <c r="G72" s="9">
        <f>IF(E72 &lt; Config!$B$4, Config!$B$4, E72)</f>
        <v>30000</v>
      </c>
      <c r="H72" s="9">
        <f t="shared" si="1"/>
        <v>239151.2426</v>
      </c>
      <c r="I72" s="9">
        <f>H72 * (1 - Config!$B$9)</f>
        <v>203278.5562</v>
      </c>
      <c r="J72" s="9">
        <f>H72 * (1 + Config!$B$10)</f>
        <v>298939.0533</v>
      </c>
      <c r="K72" s="6" t="str">
        <f t="shared" si="2"/>
        <v>20g 32s 79c</v>
      </c>
      <c r="L72" s="8" t="str">
        <f t="shared" si="3"/>
        <v>23g 91s 51c</v>
      </c>
      <c r="M72" s="6" t="str">
        <f t="shared" si="4"/>
        <v>29g 89s 39c</v>
      </c>
      <c r="N72" s="6" t="str">
        <f t="shared" si="5"/>
        <v>Potent Noble Topaz</v>
      </c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6">
        <f>IF(C73=0, Config!$B$15*Config!$B$20*Config!$B$50, 
IF(C73=1, Config!$B$15*Config!$B$21*Config!$B$51, 
IF(C73=2, Config!$B$15*Config!$B$22*Config!$B$52, 
IF(C73=3, Config!$B$15*Config!$B$23*Config!$B$53, 
IF(C73=4, Config!$B$15*Config!$B$24*Config!$B$54, 
IF(C73=5, Config!$B$15*Config!$B$25*Config!$B$55, 
IF(C73=6, Config!$B$15*Config!$B$26*Config!$B$56, 
IF(C73=7, Config!$B$15*Config!$B$27*Config!$B$57, ""))))))))</f>
        <v>2.28</v>
      </c>
      <c r="C73" s="9">
        <v>3.0</v>
      </c>
      <c r="D73" s="6" t="s">
        <v>167</v>
      </c>
      <c r="E73" s="9">
        <v>30000.0</v>
      </c>
      <c r="F73" s="9">
        <v>70.0</v>
      </c>
      <c r="G73" s="9">
        <f>IF(E73 &lt; Config!$B$4, Config!$B$4, E73)</f>
        <v>30000</v>
      </c>
      <c r="H73" s="9">
        <f t="shared" si="1"/>
        <v>239151.2426</v>
      </c>
      <c r="I73" s="9">
        <f>H73 * (1 - Config!$B$9)</f>
        <v>203278.5562</v>
      </c>
      <c r="J73" s="9">
        <f>H73 * (1 + Config!$B$10)</f>
        <v>298939.0533</v>
      </c>
      <c r="K73" s="6" t="str">
        <f t="shared" si="2"/>
        <v>20g 32s 79c</v>
      </c>
      <c r="L73" s="8" t="str">
        <f t="shared" si="3"/>
        <v>23g 91s 51c</v>
      </c>
      <c r="M73" s="6" t="str">
        <f t="shared" si="4"/>
        <v>29g 89s 39c</v>
      </c>
      <c r="N73" s="6" t="str">
        <f t="shared" si="5"/>
        <v>Luminous Noble Topaz</v>
      </c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6">
        <f>IF(C74=0, Config!$B$15*Config!$B$20*Config!$B$50, 
IF(C74=1, Config!$B$15*Config!$B$21*Config!$B$51, 
IF(C74=2, Config!$B$15*Config!$B$22*Config!$B$52, 
IF(C74=3, Config!$B$15*Config!$B$23*Config!$B$53, 
IF(C74=4, Config!$B$15*Config!$B$24*Config!$B$54, 
IF(C74=5, Config!$B$15*Config!$B$25*Config!$B$55, 
IF(C74=6, Config!$B$15*Config!$B$26*Config!$B$56, 
IF(C74=7, Config!$B$15*Config!$B$27*Config!$B$57, ""))))))))</f>
        <v>2.28</v>
      </c>
      <c r="C74" s="9">
        <v>3.0</v>
      </c>
      <c r="D74" s="6" t="s">
        <v>168</v>
      </c>
      <c r="E74" s="9">
        <v>30000.0</v>
      </c>
      <c r="F74" s="9">
        <v>70.0</v>
      </c>
      <c r="G74" s="9">
        <f>IF(E74 &lt; Config!$B$4, Config!$B$4, E74)</f>
        <v>30000</v>
      </c>
      <c r="H74" s="9">
        <f t="shared" si="1"/>
        <v>239151.2426</v>
      </c>
      <c r="I74" s="9">
        <f>H74 * (1 - Config!$B$9)</f>
        <v>203278.5562</v>
      </c>
      <c r="J74" s="9">
        <f>H74 * (1 + Config!$B$10)</f>
        <v>298939.0533</v>
      </c>
      <c r="K74" s="6" t="str">
        <f t="shared" si="2"/>
        <v>20g 32s 79c</v>
      </c>
      <c r="L74" s="8" t="str">
        <f t="shared" si="3"/>
        <v>23g 91s 51c</v>
      </c>
      <c r="M74" s="6" t="str">
        <f t="shared" si="4"/>
        <v>29g 89s 39c</v>
      </c>
      <c r="N74" s="6" t="str">
        <f t="shared" si="5"/>
        <v>Glinting Noble Topaz</v>
      </c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6">
        <f>IF(C75=0, Config!$B$15*Config!$B$20*Config!$B$50, 
IF(C75=1, Config!$B$15*Config!$B$21*Config!$B$51, 
IF(C75=2, Config!$B$15*Config!$B$22*Config!$B$52, 
IF(C75=3, Config!$B$15*Config!$B$23*Config!$B$53, 
IF(C75=4, Config!$B$15*Config!$B$24*Config!$B$54, 
IF(C75=5, Config!$B$15*Config!$B$25*Config!$B$55, 
IF(C75=6, Config!$B$15*Config!$B$26*Config!$B$56, 
IF(C75=7, Config!$B$15*Config!$B$27*Config!$B$57, ""))))))))</f>
        <v>2.28</v>
      </c>
      <c r="C75" s="9">
        <v>3.0</v>
      </c>
      <c r="D75" s="6" t="s">
        <v>169</v>
      </c>
      <c r="E75" s="9">
        <v>30000.0</v>
      </c>
      <c r="F75" s="9">
        <v>70.0</v>
      </c>
      <c r="G75" s="9">
        <f>IF(E75 &lt; Config!$B$4, Config!$B$4, E75)</f>
        <v>30000</v>
      </c>
      <c r="H75" s="9">
        <f t="shared" si="1"/>
        <v>239151.2426</v>
      </c>
      <c r="I75" s="9">
        <f>H75 * (1 - Config!$B$9)</f>
        <v>203278.5562</v>
      </c>
      <c r="J75" s="9">
        <f>H75 * (1 + Config!$B$10)</f>
        <v>298939.0533</v>
      </c>
      <c r="K75" s="6" t="str">
        <f t="shared" si="2"/>
        <v>20g 32s 79c</v>
      </c>
      <c r="L75" s="8" t="str">
        <f t="shared" si="3"/>
        <v>23g 91s 51c</v>
      </c>
      <c r="M75" s="6" t="str">
        <f t="shared" si="4"/>
        <v>29g 89s 39c</v>
      </c>
      <c r="N75" s="6" t="str">
        <f t="shared" si="5"/>
        <v>Enduring Talasite</v>
      </c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6">
        <f>IF(C76=0, Config!$B$15*Config!$B$20*Config!$B$50, 
IF(C76=1, Config!$B$15*Config!$B$21*Config!$B$51, 
IF(C76=2, Config!$B$15*Config!$B$22*Config!$B$52, 
IF(C76=3, Config!$B$15*Config!$B$23*Config!$B$53, 
IF(C76=4, Config!$B$15*Config!$B$24*Config!$B$54, 
IF(C76=5, Config!$B$15*Config!$B$25*Config!$B$55, 
IF(C76=6, Config!$B$15*Config!$B$26*Config!$B$56, 
IF(C76=7, Config!$B$15*Config!$B$27*Config!$B$57, ""))))))))</f>
        <v>2.28</v>
      </c>
      <c r="C76" s="9">
        <v>3.0</v>
      </c>
      <c r="D76" s="6" t="s">
        <v>170</v>
      </c>
      <c r="E76" s="9">
        <v>30000.0</v>
      </c>
      <c r="F76" s="9">
        <v>70.0</v>
      </c>
      <c r="G76" s="9">
        <f>IF(E76 &lt; Config!$B$4, Config!$B$4, E76)</f>
        <v>30000</v>
      </c>
      <c r="H76" s="9">
        <f t="shared" si="1"/>
        <v>239151.2426</v>
      </c>
      <c r="I76" s="9">
        <f>H76 * (1 - Config!$B$9)</f>
        <v>203278.5562</v>
      </c>
      <c r="J76" s="9">
        <f>H76 * (1 + Config!$B$10)</f>
        <v>298939.0533</v>
      </c>
      <c r="K76" s="6" t="str">
        <f t="shared" si="2"/>
        <v>20g 32s 79c</v>
      </c>
      <c r="L76" s="8" t="str">
        <f t="shared" si="3"/>
        <v>23g 91s 51c</v>
      </c>
      <c r="M76" s="6" t="str">
        <f t="shared" si="4"/>
        <v>29g 89s 39c</v>
      </c>
      <c r="N76" s="6" t="str">
        <f t="shared" si="5"/>
        <v>Dazzling Talasite</v>
      </c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6">
        <f>IF(C77=0, Config!$B$15*Config!$B$20*Config!$B$50, 
IF(C77=1, Config!$B$15*Config!$B$21*Config!$B$51, 
IF(C77=2, Config!$B$15*Config!$B$22*Config!$B$52, 
IF(C77=3, Config!$B$15*Config!$B$23*Config!$B$53, 
IF(C77=4, Config!$B$15*Config!$B$24*Config!$B$54, 
IF(C77=5, Config!$B$15*Config!$B$25*Config!$B$55, 
IF(C77=6, Config!$B$15*Config!$B$26*Config!$B$56, 
IF(C77=7, Config!$B$15*Config!$B$27*Config!$B$57, ""))))))))</f>
        <v>2.28</v>
      </c>
      <c r="C77" s="9">
        <v>3.0</v>
      </c>
      <c r="D77" s="6" t="s">
        <v>171</v>
      </c>
      <c r="E77" s="9">
        <v>30000.0</v>
      </c>
      <c r="F77" s="9">
        <v>70.0</v>
      </c>
      <c r="G77" s="9">
        <f>IF(E77 &lt; Config!$B$4, Config!$B$4, E77)</f>
        <v>30000</v>
      </c>
      <c r="H77" s="9">
        <f t="shared" si="1"/>
        <v>239151.2426</v>
      </c>
      <c r="I77" s="9">
        <f>H77 * (1 - Config!$B$9)</f>
        <v>203278.5562</v>
      </c>
      <c r="J77" s="9">
        <f>H77 * (1 + Config!$B$10)</f>
        <v>298939.0533</v>
      </c>
      <c r="K77" s="6" t="str">
        <f t="shared" si="2"/>
        <v>20g 32s 79c</v>
      </c>
      <c r="L77" s="8" t="str">
        <f t="shared" si="3"/>
        <v>23g 91s 51c</v>
      </c>
      <c r="M77" s="6" t="str">
        <f t="shared" si="4"/>
        <v>29g 89s 39c</v>
      </c>
      <c r="N77" s="6" t="str">
        <f t="shared" si="5"/>
        <v>Radiant Talasite</v>
      </c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6">
        <f>IF(C78=0, Config!$B$15*Config!$B$20*Config!$B$50, 
IF(C78=1, Config!$B$15*Config!$B$21*Config!$B$51, 
IF(C78=2, Config!$B$15*Config!$B$22*Config!$B$52, 
IF(C78=3, Config!$B$15*Config!$B$23*Config!$B$53, 
IF(C78=4, Config!$B$15*Config!$B$24*Config!$B$54, 
IF(C78=5, Config!$B$15*Config!$B$25*Config!$B$55, 
IF(C78=6, Config!$B$15*Config!$B$26*Config!$B$56, 
IF(C78=7, Config!$B$15*Config!$B$27*Config!$B$57, ""))))))))</f>
        <v>2.28</v>
      </c>
      <c r="C78" s="9">
        <v>3.0</v>
      </c>
      <c r="D78" s="6" t="s">
        <v>172</v>
      </c>
      <c r="E78" s="9">
        <v>30000.0</v>
      </c>
      <c r="F78" s="9">
        <v>70.0</v>
      </c>
      <c r="G78" s="9">
        <f>IF(E78 &lt; Config!$B$4, Config!$B$4, E78)</f>
        <v>30000</v>
      </c>
      <c r="H78" s="9">
        <f t="shared" si="1"/>
        <v>239151.2426</v>
      </c>
      <c r="I78" s="9">
        <f>H78 * (1 - Config!$B$9)</f>
        <v>203278.5562</v>
      </c>
      <c r="J78" s="9">
        <f>H78 * (1 + Config!$B$10)</f>
        <v>298939.0533</v>
      </c>
      <c r="K78" s="6" t="str">
        <f t="shared" si="2"/>
        <v>20g 32s 79c</v>
      </c>
      <c r="L78" s="8" t="str">
        <f t="shared" si="3"/>
        <v>23g 91s 51c</v>
      </c>
      <c r="M78" s="6" t="str">
        <f t="shared" si="4"/>
        <v>29g 89s 39c</v>
      </c>
      <c r="N78" s="6" t="str">
        <f t="shared" si="5"/>
        <v>Jagged Talasite</v>
      </c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6">
        <f>IF(C79=0, Config!$B$15*Config!$B$20*Config!$B$50, 
IF(C79=1, Config!$B$15*Config!$B$21*Config!$B$51, 
IF(C79=2, Config!$B$15*Config!$B$22*Config!$B$52, 
IF(C79=3, Config!$B$15*Config!$B$23*Config!$B$53, 
IF(C79=4, Config!$B$15*Config!$B$24*Config!$B$54, 
IF(C79=5, Config!$B$15*Config!$B$25*Config!$B$55, 
IF(C79=6, Config!$B$15*Config!$B$26*Config!$B$56, 
IF(C79=7, Config!$B$15*Config!$B$27*Config!$B$57, ""))))))))</f>
        <v>2.28</v>
      </c>
      <c r="C79" s="9">
        <v>3.0</v>
      </c>
      <c r="D79" s="6" t="s">
        <v>173</v>
      </c>
      <c r="E79" s="9">
        <v>30000.0</v>
      </c>
      <c r="F79" s="9">
        <v>70.0</v>
      </c>
      <c r="G79" s="9">
        <f>IF(E79 &lt; Config!$B$4, Config!$B$4, E79)</f>
        <v>30000</v>
      </c>
      <c r="H79" s="9">
        <f t="shared" si="1"/>
        <v>239151.2426</v>
      </c>
      <c r="I79" s="9">
        <f>H79 * (1 - Config!$B$9)</f>
        <v>203278.5562</v>
      </c>
      <c r="J79" s="9">
        <f>H79 * (1 + Config!$B$10)</f>
        <v>298939.0533</v>
      </c>
      <c r="K79" s="6" t="str">
        <f t="shared" si="2"/>
        <v>20g 32s 79c</v>
      </c>
      <c r="L79" s="8" t="str">
        <f t="shared" si="3"/>
        <v>23g 91s 51c</v>
      </c>
      <c r="M79" s="6" t="str">
        <f t="shared" si="4"/>
        <v>29g 89s 39c</v>
      </c>
      <c r="N79" s="6" t="str">
        <f t="shared" si="5"/>
        <v>Earthstorm Diamond</v>
      </c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6">
        <f>IF(C80=0, Config!$B$15*Config!$B$20*Config!$B$50, 
IF(C80=1, Config!$B$15*Config!$B$21*Config!$B$51, 
IF(C80=2, Config!$B$15*Config!$B$22*Config!$B$52, 
IF(C80=3, Config!$B$15*Config!$B$23*Config!$B$53, 
IF(C80=4, Config!$B$15*Config!$B$24*Config!$B$54, 
IF(C80=5, Config!$B$15*Config!$B$25*Config!$B$55, 
IF(C80=6, Config!$B$15*Config!$B$26*Config!$B$56, 
IF(C80=7, Config!$B$15*Config!$B$27*Config!$B$57, ""))))))))</f>
        <v>2.28</v>
      </c>
      <c r="C80" s="9">
        <v>3.0</v>
      </c>
      <c r="D80" s="6" t="s">
        <v>174</v>
      </c>
      <c r="E80" s="9">
        <v>30000.0</v>
      </c>
      <c r="F80" s="9">
        <v>70.0</v>
      </c>
      <c r="G80" s="9">
        <f>IF(E80 &lt; Config!$B$4, Config!$B$4, E80)</f>
        <v>30000</v>
      </c>
      <c r="H80" s="9">
        <f t="shared" si="1"/>
        <v>239151.2426</v>
      </c>
      <c r="I80" s="9">
        <f>H80 * (1 - Config!$B$9)</f>
        <v>203278.5562</v>
      </c>
      <c r="J80" s="9">
        <f>H80 * (1 + Config!$B$10)</f>
        <v>298939.0533</v>
      </c>
      <c r="K80" s="6" t="str">
        <f t="shared" si="2"/>
        <v>20g 32s 79c</v>
      </c>
      <c r="L80" s="8" t="str">
        <f t="shared" si="3"/>
        <v>23g 91s 51c</v>
      </c>
      <c r="M80" s="6" t="str">
        <f t="shared" si="4"/>
        <v>29g 89s 39c</v>
      </c>
      <c r="N80" s="6" t="str">
        <f t="shared" si="5"/>
        <v>Skyfire Diamond</v>
      </c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6">
        <f>IF(C81=0, Config!$B$15*Config!$B$20*Config!$B$50, 
IF(C81=1, Config!$B$15*Config!$B$21*Config!$B$51, 
IF(C81=2, Config!$B$15*Config!$B$22*Config!$B$52, 
IF(C81=3, Config!$B$15*Config!$B$23*Config!$B$53, 
IF(C81=4, Config!$B$15*Config!$B$24*Config!$B$54, 
IF(C81=5, Config!$B$15*Config!$B$25*Config!$B$55, 
IF(C81=6, Config!$B$15*Config!$B$26*Config!$B$56, 
IF(C81=7, Config!$B$15*Config!$B$27*Config!$B$57, ""))))))))</f>
        <v>2.28</v>
      </c>
      <c r="C81" s="9">
        <v>3.0</v>
      </c>
      <c r="D81" s="6" t="s">
        <v>175</v>
      </c>
      <c r="E81" s="9">
        <v>30000.0</v>
      </c>
      <c r="F81" s="9">
        <v>70.0</v>
      </c>
      <c r="G81" s="9">
        <f>IF(E81 &lt; Config!$B$4, Config!$B$4, E81)</f>
        <v>30000</v>
      </c>
      <c r="H81" s="9">
        <f t="shared" si="1"/>
        <v>239151.2426</v>
      </c>
      <c r="I81" s="9">
        <f>H81 * (1 - Config!$B$9)</f>
        <v>203278.5562</v>
      </c>
      <c r="J81" s="9">
        <f>H81 * (1 + Config!$B$10)</f>
        <v>298939.0533</v>
      </c>
      <c r="K81" s="6" t="str">
        <f t="shared" si="2"/>
        <v>20g 32s 79c</v>
      </c>
      <c r="L81" s="8" t="str">
        <f t="shared" si="3"/>
        <v>23g 91s 51c</v>
      </c>
      <c r="M81" s="6" t="str">
        <f t="shared" si="4"/>
        <v>29g 89s 39c</v>
      </c>
      <c r="N81" s="6" t="str">
        <f t="shared" si="5"/>
        <v>Destructive Skyfire Diamond</v>
      </c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6">
        <f>IF(C82=0, Config!$B$15*Config!$B$20*Config!$B$50, 
IF(C82=1, Config!$B$15*Config!$B$21*Config!$B$51, 
IF(C82=2, Config!$B$15*Config!$B$22*Config!$B$52, 
IF(C82=3, Config!$B$15*Config!$B$23*Config!$B$53, 
IF(C82=4, Config!$B$15*Config!$B$24*Config!$B$54, 
IF(C82=5, Config!$B$15*Config!$B$25*Config!$B$55, 
IF(C82=6, Config!$B$15*Config!$B$26*Config!$B$56, 
IF(C82=7, Config!$B$15*Config!$B$27*Config!$B$57, ""))))))))</f>
        <v>2.28</v>
      </c>
      <c r="C82" s="9">
        <v>3.0</v>
      </c>
      <c r="D82" s="6" t="s">
        <v>176</v>
      </c>
      <c r="E82" s="9">
        <v>30000.0</v>
      </c>
      <c r="F82" s="9">
        <v>70.0</v>
      </c>
      <c r="G82" s="9">
        <f>IF(E82 &lt; Config!$B$4, Config!$B$4, E82)</f>
        <v>30000</v>
      </c>
      <c r="H82" s="9">
        <f t="shared" si="1"/>
        <v>239151.2426</v>
      </c>
      <c r="I82" s="9">
        <f>H82 * (1 - Config!$B$9)</f>
        <v>203278.5562</v>
      </c>
      <c r="J82" s="9">
        <f>H82 * (1 + Config!$B$10)</f>
        <v>298939.0533</v>
      </c>
      <c r="K82" s="6" t="str">
        <f t="shared" si="2"/>
        <v>20g 32s 79c</v>
      </c>
      <c r="L82" s="8" t="str">
        <f t="shared" si="3"/>
        <v>23g 91s 51c</v>
      </c>
      <c r="M82" s="6" t="str">
        <f t="shared" si="4"/>
        <v>29g 89s 39c</v>
      </c>
      <c r="N82" s="6" t="str">
        <f t="shared" si="5"/>
        <v>Mystical Skyfire Diamond</v>
      </c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6">
        <f>IF(C83=0, Config!$B$15*Config!$B$20*Config!$B$50, 
IF(C83=1, Config!$B$15*Config!$B$21*Config!$B$51, 
IF(C83=2, Config!$B$15*Config!$B$22*Config!$B$52, 
IF(C83=3, Config!$B$15*Config!$B$23*Config!$B$53, 
IF(C83=4, Config!$B$15*Config!$B$24*Config!$B$54, 
IF(C83=5, Config!$B$15*Config!$B$25*Config!$B$55, 
IF(C83=6, Config!$B$15*Config!$B$26*Config!$B$56, 
IF(C83=7, Config!$B$15*Config!$B$27*Config!$B$57, ""))))))))</f>
        <v>2.28</v>
      </c>
      <c r="C83" s="9">
        <v>3.0</v>
      </c>
      <c r="D83" s="6" t="s">
        <v>177</v>
      </c>
      <c r="E83" s="9">
        <v>30000.0</v>
      </c>
      <c r="F83" s="9">
        <v>70.0</v>
      </c>
      <c r="G83" s="9">
        <f>IF(E83 &lt; Config!$B$4, Config!$B$4, E83)</f>
        <v>30000</v>
      </c>
      <c r="H83" s="9">
        <f t="shared" si="1"/>
        <v>239151.2426</v>
      </c>
      <c r="I83" s="9">
        <f>H83 * (1 - Config!$B$9)</f>
        <v>203278.5562</v>
      </c>
      <c r="J83" s="9">
        <f>H83 * (1 + Config!$B$10)</f>
        <v>298939.0533</v>
      </c>
      <c r="K83" s="6" t="str">
        <f t="shared" si="2"/>
        <v>20g 32s 79c</v>
      </c>
      <c r="L83" s="8" t="str">
        <f t="shared" si="3"/>
        <v>23g 91s 51c</v>
      </c>
      <c r="M83" s="6" t="str">
        <f t="shared" si="4"/>
        <v>29g 89s 39c</v>
      </c>
      <c r="N83" s="6" t="str">
        <f t="shared" si="5"/>
        <v>Swift Skyfire Diamond</v>
      </c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6">
        <f>IF(C84=0, Config!$B$15*Config!$B$20*Config!$B$50, 
IF(C84=1, Config!$B$15*Config!$B$21*Config!$B$51, 
IF(C84=2, Config!$B$15*Config!$B$22*Config!$B$52, 
IF(C84=3, Config!$B$15*Config!$B$23*Config!$B$53, 
IF(C84=4, Config!$B$15*Config!$B$24*Config!$B$54, 
IF(C84=5, Config!$B$15*Config!$B$25*Config!$B$55, 
IF(C84=6, Config!$B$15*Config!$B$26*Config!$B$56, 
IF(C84=7, Config!$B$15*Config!$B$27*Config!$B$57, ""))))))))</f>
        <v>2.28</v>
      </c>
      <c r="C84" s="9">
        <v>3.0</v>
      </c>
      <c r="D84" s="6" t="s">
        <v>178</v>
      </c>
      <c r="E84" s="9">
        <v>30000.0</v>
      </c>
      <c r="F84" s="9">
        <v>70.0</v>
      </c>
      <c r="G84" s="9">
        <f>IF(E84 &lt; Config!$B$4, Config!$B$4, E84)</f>
        <v>30000</v>
      </c>
      <c r="H84" s="9">
        <f t="shared" si="1"/>
        <v>239151.2426</v>
      </c>
      <c r="I84" s="9">
        <f>H84 * (1 - Config!$B$9)</f>
        <v>203278.5562</v>
      </c>
      <c r="J84" s="9">
        <f>H84 * (1 + Config!$B$10)</f>
        <v>298939.0533</v>
      </c>
      <c r="K84" s="6" t="str">
        <f t="shared" si="2"/>
        <v>20g 32s 79c</v>
      </c>
      <c r="L84" s="8" t="str">
        <f t="shared" si="3"/>
        <v>23g 91s 51c</v>
      </c>
      <c r="M84" s="6" t="str">
        <f t="shared" si="4"/>
        <v>29g 89s 39c</v>
      </c>
      <c r="N84" s="6" t="str">
        <f t="shared" si="5"/>
        <v>Enigmatic Skyfire Diamond</v>
      </c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6">
        <f>IF(C85=0, Config!$B$15*Config!$B$20*Config!$B$50, 
IF(C85=1, Config!$B$15*Config!$B$21*Config!$B$51, 
IF(C85=2, Config!$B$15*Config!$B$22*Config!$B$52, 
IF(C85=3, Config!$B$15*Config!$B$23*Config!$B$53, 
IF(C85=4, Config!$B$15*Config!$B$24*Config!$B$54, 
IF(C85=5, Config!$B$15*Config!$B$25*Config!$B$55, 
IF(C85=6, Config!$B$15*Config!$B$26*Config!$B$56, 
IF(C85=7, Config!$B$15*Config!$B$27*Config!$B$57, ""))))))))</f>
        <v>2.28</v>
      </c>
      <c r="C85" s="9">
        <v>3.0</v>
      </c>
      <c r="D85" s="6" t="s">
        <v>179</v>
      </c>
      <c r="E85" s="9">
        <v>30000.0</v>
      </c>
      <c r="F85" s="9">
        <v>70.0</v>
      </c>
      <c r="G85" s="9">
        <f>IF(E85 &lt; Config!$B$4, Config!$B$4, E85)</f>
        <v>30000</v>
      </c>
      <c r="H85" s="9">
        <f t="shared" si="1"/>
        <v>239151.2426</v>
      </c>
      <c r="I85" s="9">
        <f>H85 * (1 - Config!$B$9)</f>
        <v>203278.5562</v>
      </c>
      <c r="J85" s="9">
        <f>H85 * (1 + Config!$B$10)</f>
        <v>298939.0533</v>
      </c>
      <c r="K85" s="6" t="str">
        <f t="shared" si="2"/>
        <v>20g 32s 79c</v>
      </c>
      <c r="L85" s="8" t="str">
        <f t="shared" si="3"/>
        <v>23g 91s 51c</v>
      </c>
      <c r="M85" s="6" t="str">
        <f t="shared" si="4"/>
        <v>29g 89s 39c</v>
      </c>
      <c r="N85" s="6" t="str">
        <f t="shared" si="5"/>
        <v>Powerful Earthstorm Diamond</v>
      </c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6">
        <f>IF(C86=0, Config!$B$15*Config!$B$20*Config!$B$50, 
IF(C86=1, Config!$B$15*Config!$B$21*Config!$B$51, 
IF(C86=2, Config!$B$15*Config!$B$22*Config!$B$52, 
IF(C86=3, Config!$B$15*Config!$B$23*Config!$B$53, 
IF(C86=4, Config!$B$15*Config!$B$24*Config!$B$54, 
IF(C86=5, Config!$B$15*Config!$B$25*Config!$B$55, 
IF(C86=6, Config!$B$15*Config!$B$26*Config!$B$56, 
IF(C86=7, Config!$B$15*Config!$B$27*Config!$B$57, ""))))))))</f>
        <v>2.28</v>
      </c>
      <c r="C86" s="9">
        <v>3.0</v>
      </c>
      <c r="D86" s="6" t="s">
        <v>180</v>
      </c>
      <c r="E86" s="9">
        <v>30000.0</v>
      </c>
      <c r="F86" s="9">
        <v>70.0</v>
      </c>
      <c r="G86" s="9">
        <f>IF(E86 &lt; Config!$B$4, Config!$B$4, E86)</f>
        <v>30000</v>
      </c>
      <c r="H86" s="9">
        <f t="shared" si="1"/>
        <v>239151.2426</v>
      </c>
      <c r="I86" s="9">
        <f>H86 * (1 - Config!$B$9)</f>
        <v>203278.5562</v>
      </c>
      <c r="J86" s="9">
        <f>H86 * (1 + Config!$B$10)</f>
        <v>298939.0533</v>
      </c>
      <c r="K86" s="6" t="str">
        <f t="shared" si="2"/>
        <v>20g 32s 79c</v>
      </c>
      <c r="L86" s="8" t="str">
        <f t="shared" si="3"/>
        <v>23g 91s 51c</v>
      </c>
      <c r="M86" s="6" t="str">
        <f t="shared" si="4"/>
        <v>29g 89s 39c</v>
      </c>
      <c r="N86" s="6" t="str">
        <f t="shared" si="5"/>
        <v>Bracing Earthstorm Diamond</v>
      </c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6">
        <f>IF(C87=0, Config!$B$15*Config!$B$20*Config!$B$50, 
IF(C87=1, Config!$B$15*Config!$B$21*Config!$B$51, 
IF(C87=2, Config!$B$15*Config!$B$22*Config!$B$52, 
IF(C87=3, Config!$B$15*Config!$B$23*Config!$B$53, 
IF(C87=4, Config!$B$15*Config!$B$24*Config!$B$54, 
IF(C87=5, Config!$B$15*Config!$B$25*Config!$B$55, 
IF(C87=6, Config!$B$15*Config!$B$26*Config!$B$56, 
IF(C87=7, Config!$B$15*Config!$B$27*Config!$B$57, ""))))))))</f>
        <v>2.28</v>
      </c>
      <c r="C87" s="9">
        <v>3.0</v>
      </c>
      <c r="D87" s="6" t="s">
        <v>181</v>
      </c>
      <c r="E87" s="9">
        <v>30000.0</v>
      </c>
      <c r="F87" s="9">
        <v>70.0</v>
      </c>
      <c r="G87" s="9">
        <f>IF(E87 &lt; Config!$B$4, Config!$B$4, E87)</f>
        <v>30000</v>
      </c>
      <c r="H87" s="9">
        <f t="shared" si="1"/>
        <v>239151.2426</v>
      </c>
      <c r="I87" s="9">
        <f>H87 * (1 - Config!$B$9)</f>
        <v>203278.5562</v>
      </c>
      <c r="J87" s="9">
        <f>H87 * (1 + Config!$B$10)</f>
        <v>298939.0533</v>
      </c>
      <c r="K87" s="6" t="str">
        <f t="shared" si="2"/>
        <v>20g 32s 79c</v>
      </c>
      <c r="L87" s="8" t="str">
        <f t="shared" si="3"/>
        <v>23g 91s 51c</v>
      </c>
      <c r="M87" s="6" t="str">
        <f t="shared" si="4"/>
        <v>29g 89s 39c</v>
      </c>
      <c r="N87" s="6" t="str">
        <f t="shared" si="5"/>
        <v>Tenacious Earthstorm Diamond</v>
      </c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6">
        <f>IF(C88=0, Config!$B$15*Config!$B$20*Config!$B$50, 
IF(C88=1, Config!$B$15*Config!$B$21*Config!$B$51, 
IF(C88=2, Config!$B$15*Config!$B$22*Config!$B$52, 
IF(C88=3, Config!$B$15*Config!$B$23*Config!$B$53, 
IF(C88=4, Config!$B$15*Config!$B$24*Config!$B$54, 
IF(C88=5, Config!$B$15*Config!$B$25*Config!$B$55, 
IF(C88=6, Config!$B$15*Config!$B$26*Config!$B$56, 
IF(C88=7, Config!$B$15*Config!$B$27*Config!$B$57, ""))))))))</f>
        <v>2.28</v>
      </c>
      <c r="C88" s="9">
        <v>3.0</v>
      </c>
      <c r="D88" s="6" t="s">
        <v>182</v>
      </c>
      <c r="E88" s="9">
        <v>30000.0</v>
      </c>
      <c r="F88" s="9">
        <v>70.0</v>
      </c>
      <c r="G88" s="9">
        <f>IF(E88 &lt; Config!$B$4, Config!$B$4, E88)</f>
        <v>30000</v>
      </c>
      <c r="H88" s="9">
        <f t="shared" si="1"/>
        <v>239151.2426</v>
      </c>
      <c r="I88" s="9">
        <f>H88 * (1 - Config!$B$9)</f>
        <v>203278.5562</v>
      </c>
      <c r="J88" s="9">
        <f>H88 * (1 + Config!$B$10)</f>
        <v>298939.0533</v>
      </c>
      <c r="K88" s="6" t="str">
        <f t="shared" si="2"/>
        <v>20g 32s 79c</v>
      </c>
      <c r="L88" s="8" t="str">
        <f t="shared" si="3"/>
        <v>23g 91s 51c</v>
      </c>
      <c r="M88" s="6" t="str">
        <f t="shared" si="4"/>
        <v>29g 89s 39c</v>
      </c>
      <c r="N88" s="6" t="str">
        <f t="shared" si="5"/>
        <v>Brutal Earthstorm Diamond</v>
      </c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6">
        <f>IF(C89=0, Config!$B$15*Config!$B$20*Config!$B$50, 
IF(C89=1, Config!$B$15*Config!$B$21*Config!$B$51, 
IF(C89=2, Config!$B$15*Config!$B$22*Config!$B$52, 
IF(C89=3, Config!$B$15*Config!$B$23*Config!$B$53, 
IF(C89=4, Config!$B$15*Config!$B$24*Config!$B$54, 
IF(C89=5, Config!$B$15*Config!$B$25*Config!$B$55, 
IF(C89=6, Config!$B$15*Config!$B$26*Config!$B$56, 
IF(C89=7, Config!$B$15*Config!$B$27*Config!$B$57, ""))))))))</f>
        <v>2.28</v>
      </c>
      <c r="C89" s="9">
        <v>3.0</v>
      </c>
      <c r="D89" s="6" t="s">
        <v>183</v>
      </c>
      <c r="E89" s="9">
        <v>30000.0</v>
      </c>
      <c r="F89" s="9">
        <v>70.0</v>
      </c>
      <c r="G89" s="9">
        <f>IF(E89 &lt; Config!$B$4, Config!$B$4, E89)</f>
        <v>30000</v>
      </c>
      <c r="H89" s="9">
        <f t="shared" si="1"/>
        <v>239151.2426</v>
      </c>
      <c r="I89" s="9">
        <f>H89 * (1 - Config!$B$9)</f>
        <v>203278.5562</v>
      </c>
      <c r="J89" s="9">
        <f>H89 * (1 + Config!$B$10)</f>
        <v>298939.0533</v>
      </c>
      <c r="K89" s="6" t="str">
        <f t="shared" si="2"/>
        <v>20g 32s 79c</v>
      </c>
      <c r="L89" s="8" t="str">
        <f t="shared" si="3"/>
        <v>23g 91s 51c</v>
      </c>
      <c r="M89" s="6" t="str">
        <f t="shared" si="4"/>
        <v>29g 89s 39c</v>
      </c>
      <c r="N89" s="6" t="str">
        <f t="shared" si="5"/>
        <v>Insightful Earthstorm Diamond</v>
      </c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6">
        <f>IF(C90=0, Config!$B$15*Config!$B$20*Config!$B$50, 
IF(C90=1, Config!$B$15*Config!$B$21*Config!$B$51, 
IF(C90=2, Config!$B$15*Config!$B$22*Config!$B$52, 
IF(C90=3, Config!$B$15*Config!$B$23*Config!$B$53, 
IF(C90=4, Config!$B$15*Config!$B$24*Config!$B$54, 
IF(C90=5, Config!$B$15*Config!$B$25*Config!$B$55, 
IF(C90=6, Config!$B$15*Config!$B$26*Config!$B$56, 
IF(C90=7, Config!$B$15*Config!$B$27*Config!$B$57, ""))))))))</f>
        <v>2.28</v>
      </c>
      <c r="C90" s="9">
        <v>3.0</v>
      </c>
      <c r="D90" s="6" t="s">
        <v>184</v>
      </c>
      <c r="E90" s="9">
        <v>0.0</v>
      </c>
      <c r="F90" s="9">
        <v>70.0</v>
      </c>
      <c r="G90" s="9">
        <f>IF(E90 &lt; Config!$B$4, Config!$B$4, E90)</f>
        <v>850</v>
      </c>
      <c r="H90" s="9">
        <f t="shared" si="1"/>
        <v>6775.951874</v>
      </c>
      <c r="I90" s="9">
        <f>H90 * (1 - Config!$B$9)</f>
        <v>5759.559093</v>
      </c>
      <c r="J90" s="9">
        <f>H90 * (1 + Config!$B$10)</f>
        <v>8469.939843</v>
      </c>
      <c r="K90" s="6" t="str">
        <f t="shared" si="2"/>
        <v>0g 57s 60c</v>
      </c>
      <c r="L90" s="8" t="str">
        <f t="shared" si="3"/>
        <v>0g 67s 76c</v>
      </c>
      <c r="M90" s="6" t="str">
        <f t="shared" si="4"/>
        <v>0g 84s 70c</v>
      </c>
      <c r="N90" s="6" t="str">
        <f t="shared" si="5"/>
        <v>Swift Windfire Diamond</v>
      </c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6">
        <f>IF(C91=0, Config!$B$15*Config!$B$20*Config!$B$50, 
IF(C91=1, Config!$B$15*Config!$B$21*Config!$B$51, 
IF(C91=2, Config!$B$15*Config!$B$22*Config!$B$52, 
IF(C91=3, Config!$B$15*Config!$B$23*Config!$B$53, 
IF(C91=4, Config!$B$15*Config!$B$24*Config!$B$54, 
IF(C91=5, Config!$B$15*Config!$B$25*Config!$B$55, 
IF(C91=6, Config!$B$15*Config!$B$26*Config!$B$56, 
IF(C91=7, Config!$B$15*Config!$B$27*Config!$B$57, ""))))))))</f>
        <v>2.28</v>
      </c>
      <c r="C91" s="9">
        <v>3.0</v>
      </c>
      <c r="D91" s="6" t="s">
        <v>185</v>
      </c>
      <c r="E91" s="9">
        <v>0.0</v>
      </c>
      <c r="F91" s="9">
        <v>70.0</v>
      </c>
      <c r="G91" s="9">
        <f>IF(E91 &lt; Config!$B$4, Config!$B$4, E91)</f>
        <v>850</v>
      </c>
      <c r="H91" s="9">
        <f t="shared" si="1"/>
        <v>6775.951874</v>
      </c>
      <c r="I91" s="9">
        <f>H91 * (1 - Config!$B$9)</f>
        <v>5759.559093</v>
      </c>
      <c r="J91" s="9">
        <f>H91 * (1 + Config!$B$10)</f>
        <v>8469.939843</v>
      </c>
      <c r="K91" s="6" t="str">
        <f t="shared" si="2"/>
        <v>0g 57s 60c</v>
      </c>
      <c r="L91" s="8" t="str">
        <f t="shared" si="3"/>
        <v>0g 67s 76c</v>
      </c>
      <c r="M91" s="6" t="str">
        <f t="shared" si="4"/>
        <v>0g 84s 70c</v>
      </c>
      <c r="N91" s="6" t="str">
        <f t="shared" si="5"/>
        <v>Swift Starfire Diamond</v>
      </c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6">
        <f>IF(C92=0, Config!$B$15*Config!$B$20*Config!$B$50, 
IF(C92=1, Config!$B$15*Config!$B$21*Config!$B$51, 
IF(C92=2, Config!$B$15*Config!$B$22*Config!$B$52, 
IF(C92=3, Config!$B$15*Config!$B$23*Config!$B$53, 
IF(C92=4, Config!$B$15*Config!$B$24*Config!$B$54, 
IF(C92=5, Config!$B$15*Config!$B$25*Config!$B$55, 
IF(C92=6, Config!$B$15*Config!$B$26*Config!$B$56, 
IF(C92=7, Config!$B$15*Config!$B$27*Config!$B$57, ""))))))))</f>
        <v>1.89</v>
      </c>
      <c r="C92" s="9">
        <v>4.0</v>
      </c>
      <c r="D92" s="6" t="s">
        <v>186</v>
      </c>
      <c r="E92" s="9">
        <v>30000.0</v>
      </c>
      <c r="F92" s="9">
        <v>70.0</v>
      </c>
      <c r="G92" s="9">
        <f>IF(E92 &lt; Config!$B$4, Config!$B$4, E92)</f>
        <v>30000</v>
      </c>
      <c r="H92" s="9">
        <f t="shared" si="1"/>
        <v>198243.7932</v>
      </c>
      <c r="I92" s="9">
        <f>H92 * (1 - Config!$B$9)</f>
        <v>168507.2242</v>
      </c>
      <c r="J92" s="9">
        <f>H92 * (1 + Config!$B$10)</f>
        <v>247804.7415</v>
      </c>
      <c r="K92" s="6" t="str">
        <f t="shared" si="2"/>
        <v>16g 85s 7c</v>
      </c>
      <c r="L92" s="8" t="str">
        <f t="shared" si="3"/>
        <v>19g 82s 44c</v>
      </c>
      <c r="M92" s="6" t="str">
        <f t="shared" si="4"/>
        <v>24g 78s 5c</v>
      </c>
      <c r="N92" s="6" t="str">
        <f t="shared" si="5"/>
        <v>Sovereign Tanzanite</v>
      </c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6">
        <f>IF(C93=0, Config!$B$15*Config!$B$20*Config!$B$50, 
IF(C93=1, Config!$B$15*Config!$B$21*Config!$B$51, 
IF(C93=2, Config!$B$15*Config!$B$22*Config!$B$52, 
IF(C93=3, Config!$B$15*Config!$B$23*Config!$B$53, 
IF(C93=4, Config!$B$15*Config!$B$24*Config!$B$54, 
IF(C93=5, Config!$B$15*Config!$B$25*Config!$B$55, 
IF(C93=6, Config!$B$15*Config!$B$26*Config!$B$56, 
IF(C93=7, Config!$B$15*Config!$B$27*Config!$B$57, ""))))))))</f>
        <v>1.89</v>
      </c>
      <c r="C93" s="9">
        <v>4.0</v>
      </c>
      <c r="D93" s="6" t="s">
        <v>187</v>
      </c>
      <c r="E93" s="9">
        <v>30000.0</v>
      </c>
      <c r="F93" s="9">
        <v>70.0</v>
      </c>
      <c r="G93" s="9">
        <f>IF(E93 &lt; Config!$B$4, Config!$B$4, E93)</f>
        <v>30000</v>
      </c>
      <c r="H93" s="9">
        <f t="shared" si="1"/>
        <v>198243.7932</v>
      </c>
      <c r="I93" s="9">
        <f>H93 * (1 - Config!$B$9)</f>
        <v>168507.2242</v>
      </c>
      <c r="J93" s="9">
        <f>H93 * (1 + Config!$B$10)</f>
        <v>247804.7415</v>
      </c>
      <c r="K93" s="6" t="str">
        <f t="shared" si="2"/>
        <v>16g 85s 7c</v>
      </c>
      <c r="L93" s="8" t="str">
        <f t="shared" si="3"/>
        <v>19g 82s 44c</v>
      </c>
      <c r="M93" s="6" t="str">
        <f t="shared" si="4"/>
        <v>24g 78s 5c</v>
      </c>
      <c r="N93" s="6" t="str">
        <f t="shared" si="5"/>
        <v>Luminous Fire Opal</v>
      </c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6">
        <f>IF(C94=0, Config!$B$15*Config!$B$20*Config!$B$50, 
IF(C94=1, Config!$B$15*Config!$B$21*Config!$B$51, 
IF(C94=2, Config!$B$15*Config!$B$22*Config!$B$52, 
IF(C94=3, Config!$B$15*Config!$B$23*Config!$B$53, 
IF(C94=4, Config!$B$15*Config!$B$24*Config!$B$54, 
IF(C94=5, Config!$B$15*Config!$B$25*Config!$B$55, 
IF(C94=6, Config!$B$15*Config!$B$26*Config!$B$56, 
IF(C94=7, Config!$B$15*Config!$B$27*Config!$B$57, ""))))))))</f>
        <v>1.89</v>
      </c>
      <c r="C94" s="9">
        <v>4.0</v>
      </c>
      <c r="D94" s="6" t="s">
        <v>188</v>
      </c>
      <c r="E94" s="9">
        <v>30000.0</v>
      </c>
      <c r="F94" s="9">
        <v>70.0</v>
      </c>
      <c r="G94" s="9">
        <f>IF(E94 &lt; Config!$B$4, Config!$B$4, E94)</f>
        <v>30000</v>
      </c>
      <c r="H94" s="9">
        <f t="shared" si="1"/>
        <v>198243.7932</v>
      </c>
      <c r="I94" s="9">
        <f>H94 * (1 - Config!$B$9)</f>
        <v>168507.2242</v>
      </c>
      <c r="J94" s="9">
        <f>H94 * (1 + Config!$B$10)</f>
        <v>247804.7415</v>
      </c>
      <c r="K94" s="6" t="str">
        <f t="shared" si="2"/>
        <v>16g 85s 7c</v>
      </c>
      <c r="L94" s="8" t="str">
        <f t="shared" si="3"/>
        <v>19g 82s 44c</v>
      </c>
      <c r="M94" s="6" t="str">
        <f t="shared" si="4"/>
        <v>24g 78s 5c</v>
      </c>
      <c r="N94" s="6" t="str">
        <f t="shared" si="5"/>
        <v>Polished Chrysoprase</v>
      </c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6">
        <f>IF(C95=0, Config!$B$15*Config!$B$20*Config!$B$50, 
IF(C95=1, Config!$B$15*Config!$B$21*Config!$B$51, 
IF(C95=2, Config!$B$15*Config!$B$22*Config!$B$52, 
IF(C95=3, Config!$B$15*Config!$B$23*Config!$B$53, 
IF(C95=4, Config!$B$15*Config!$B$24*Config!$B$54, 
IF(C95=5, Config!$B$15*Config!$B$25*Config!$B$55, 
IF(C95=6, Config!$B$15*Config!$B$26*Config!$B$56, 
IF(C95=7, Config!$B$15*Config!$B$27*Config!$B$57, ""))))))))</f>
        <v>1.89</v>
      </c>
      <c r="C95" s="9">
        <v>4.0</v>
      </c>
      <c r="D95" s="6" t="s">
        <v>189</v>
      </c>
      <c r="E95" s="9">
        <v>30000.0</v>
      </c>
      <c r="F95" s="9">
        <v>70.0</v>
      </c>
      <c r="G95" s="9">
        <f>IF(E95 &lt; Config!$B$4, Config!$B$4, E95)</f>
        <v>30000</v>
      </c>
      <c r="H95" s="9">
        <f t="shared" si="1"/>
        <v>198243.7932</v>
      </c>
      <c r="I95" s="9">
        <f>H95 * (1 - Config!$B$9)</f>
        <v>168507.2242</v>
      </c>
      <c r="J95" s="9">
        <f>H95 * (1 + Config!$B$10)</f>
        <v>247804.7415</v>
      </c>
      <c r="K95" s="6" t="str">
        <f t="shared" si="2"/>
        <v>16g 85s 7c</v>
      </c>
      <c r="L95" s="8" t="str">
        <f t="shared" si="3"/>
        <v>19g 82s 44c</v>
      </c>
      <c r="M95" s="6" t="str">
        <f t="shared" si="4"/>
        <v>24g 78s 5c</v>
      </c>
      <c r="N95" s="6" t="str">
        <f t="shared" si="5"/>
        <v>Shifting Tanzanite</v>
      </c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6">
        <f>IF(C96=0, Config!$B$15*Config!$B$20*Config!$B$50, 
IF(C96=1, Config!$B$15*Config!$B$21*Config!$B$51, 
IF(C96=2, Config!$B$15*Config!$B$22*Config!$B$52, 
IF(C96=3, Config!$B$15*Config!$B$23*Config!$B$53, 
IF(C96=4, Config!$B$15*Config!$B$24*Config!$B$54, 
IF(C96=5, Config!$B$15*Config!$B$25*Config!$B$55, 
IF(C96=6, Config!$B$15*Config!$B$26*Config!$B$56, 
IF(C96=7, Config!$B$15*Config!$B$27*Config!$B$57, ""))))))))</f>
        <v>1.89</v>
      </c>
      <c r="C96" s="9">
        <v>4.0</v>
      </c>
      <c r="D96" s="6" t="s">
        <v>190</v>
      </c>
      <c r="E96" s="9">
        <v>30000.0</v>
      </c>
      <c r="F96" s="9">
        <v>70.0</v>
      </c>
      <c r="G96" s="9">
        <f>IF(E96 &lt; Config!$B$4, Config!$B$4, E96)</f>
        <v>30000</v>
      </c>
      <c r="H96" s="9">
        <f t="shared" si="1"/>
        <v>198243.7932</v>
      </c>
      <c r="I96" s="9">
        <f>H96 * (1 - Config!$B$9)</f>
        <v>168507.2242</v>
      </c>
      <c r="J96" s="9">
        <f>H96 * (1 + Config!$B$10)</f>
        <v>247804.7415</v>
      </c>
      <c r="K96" s="6" t="str">
        <f t="shared" si="2"/>
        <v>16g 85s 7c</v>
      </c>
      <c r="L96" s="8" t="str">
        <f t="shared" si="3"/>
        <v>19g 82s 44c</v>
      </c>
      <c r="M96" s="6" t="str">
        <f t="shared" si="4"/>
        <v>24g 78s 5c</v>
      </c>
      <c r="N96" s="6" t="str">
        <f t="shared" si="5"/>
        <v>Sundered Chrysoprase</v>
      </c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6">
        <f>IF(C97=0, Config!$B$15*Config!$B$20*Config!$B$50, 
IF(C97=1, Config!$B$15*Config!$B$21*Config!$B$51, 
IF(C97=2, Config!$B$15*Config!$B$22*Config!$B$52, 
IF(C97=3, Config!$B$15*Config!$B$23*Config!$B$53, 
IF(C97=4, Config!$B$15*Config!$B$24*Config!$B$54, 
IF(C97=5, Config!$B$15*Config!$B$25*Config!$B$55, 
IF(C97=6, Config!$B$15*Config!$B$26*Config!$B$56, 
IF(C97=7, Config!$B$15*Config!$B$27*Config!$B$57, ""))))))))</f>
        <v>1.89</v>
      </c>
      <c r="C97" s="9">
        <v>4.0</v>
      </c>
      <c r="D97" s="6" t="s">
        <v>191</v>
      </c>
      <c r="E97" s="9">
        <v>30000.0</v>
      </c>
      <c r="F97" s="9">
        <v>70.0</v>
      </c>
      <c r="G97" s="9">
        <f>IF(E97 &lt; Config!$B$4, Config!$B$4, E97)</f>
        <v>30000</v>
      </c>
      <c r="H97" s="9">
        <f t="shared" si="1"/>
        <v>198243.7932</v>
      </c>
      <c r="I97" s="9">
        <f>H97 * (1 - Config!$B$9)</f>
        <v>168507.2242</v>
      </c>
      <c r="J97" s="9">
        <f>H97 * (1 + Config!$B$10)</f>
        <v>247804.7415</v>
      </c>
      <c r="K97" s="6" t="str">
        <f t="shared" si="2"/>
        <v>16g 85s 7c</v>
      </c>
      <c r="L97" s="8" t="str">
        <f t="shared" si="3"/>
        <v>19g 82s 44c</v>
      </c>
      <c r="M97" s="6" t="str">
        <f t="shared" si="4"/>
        <v>24g 78s 5c</v>
      </c>
      <c r="N97" s="6" t="str">
        <f t="shared" si="5"/>
        <v>Infused Fire Opal</v>
      </c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6">
        <f>IF(C98=0, Config!$B$15*Config!$B$20*Config!$B$50, 
IF(C98=1, Config!$B$15*Config!$B$21*Config!$B$51, 
IF(C98=2, Config!$B$15*Config!$B$22*Config!$B$52, 
IF(C98=3, Config!$B$15*Config!$B$23*Config!$B$53, 
IF(C98=4, Config!$B$15*Config!$B$24*Config!$B$54, 
IF(C98=5, Config!$B$15*Config!$B$25*Config!$B$55, 
IF(C98=6, Config!$B$15*Config!$B$26*Config!$B$56, 
IF(C98=7, Config!$B$15*Config!$B$27*Config!$B$57, ""))))))))</f>
        <v>1.89</v>
      </c>
      <c r="C98" s="9">
        <v>4.0</v>
      </c>
      <c r="D98" s="6" t="s">
        <v>192</v>
      </c>
      <c r="E98" s="9">
        <v>30000.0</v>
      </c>
      <c r="F98" s="9">
        <v>70.0</v>
      </c>
      <c r="G98" s="9">
        <f>IF(E98 &lt; Config!$B$4, Config!$B$4, E98)</f>
        <v>30000</v>
      </c>
      <c r="H98" s="9">
        <f t="shared" si="1"/>
        <v>198243.7932</v>
      </c>
      <c r="I98" s="9">
        <f>H98 * (1 - Config!$B$9)</f>
        <v>168507.2242</v>
      </c>
      <c r="J98" s="9">
        <f>H98 * (1 + Config!$B$10)</f>
        <v>247804.7415</v>
      </c>
      <c r="K98" s="6" t="str">
        <f t="shared" si="2"/>
        <v>16g 85s 7c</v>
      </c>
      <c r="L98" s="8" t="str">
        <f t="shared" si="3"/>
        <v>19g 82s 44c</v>
      </c>
      <c r="M98" s="6" t="str">
        <f t="shared" si="4"/>
        <v>24g 78s 5c</v>
      </c>
      <c r="N98" s="6" t="str">
        <f t="shared" si="5"/>
        <v>Blessed Tanzanite</v>
      </c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6">
        <f>IF(C99=0, Config!$B$15*Config!$B$20*Config!$B$50, 
IF(C99=1, Config!$B$15*Config!$B$21*Config!$B$51, 
IF(C99=2, Config!$B$15*Config!$B$22*Config!$B$52, 
IF(C99=3, Config!$B$15*Config!$B$23*Config!$B$53, 
IF(C99=4, Config!$B$15*Config!$B$24*Config!$B$54, 
IF(C99=5, Config!$B$15*Config!$B$25*Config!$B$55, 
IF(C99=6, Config!$B$15*Config!$B$26*Config!$B$56, 
IF(C99=7, Config!$B$15*Config!$B$27*Config!$B$57, ""))))))))</f>
        <v>1.89</v>
      </c>
      <c r="C99" s="9">
        <v>4.0</v>
      </c>
      <c r="D99" s="6" t="s">
        <v>193</v>
      </c>
      <c r="E99" s="9">
        <v>30000.0</v>
      </c>
      <c r="F99" s="9">
        <v>70.0</v>
      </c>
      <c r="G99" s="9">
        <f>IF(E99 &lt; Config!$B$4, Config!$B$4, E99)</f>
        <v>30000</v>
      </c>
      <c r="H99" s="9">
        <f t="shared" si="1"/>
        <v>198243.7932</v>
      </c>
      <c r="I99" s="9">
        <f>H99 * (1 - Config!$B$9)</f>
        <v>168507.2242</v>
      </c>
      <c r="J99" s="9">
        <f>H99 * (1 + Config!$B$10)</f>
        <v>247804.7415</v>
      </c>
      <c r="K99" s="6" t="str">
        <f t="shared" si="2"/>
        <v>16g 85s 7c</v>
      </c>
      <c r="L99" s="8" t="str">
        <f t="shared" si="3"/>
        <v>19g 82s 44c</v>
      </c>
      <c r="M99" s="6" t="str">
        <f t="shared" si="4"/>
        <v>24g 78s 5c</v>
      </c>
      <c r="N99" s="6" t="str">
        <f t="shared" si="5"/>
        <v>Pristine Fire Opal</v>
      </c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6">
        <f>IF(C100=0, Config!$B$15*Config!$B$20*Config!$B$50, 
IF(C100=1, Config!$B$15*Config!$B$21*Config!$B$51, 
IF(C100=2, Config!$B$15*Config!$B$22*Config!$B$52, 
IF(C100=3, Config!$B$15*Config!$B$23*Config!$B$53, 
IF(C100=4, Config!$B$15*Config!$B$24*Config!$B$54, 
IF(C100=5, Config!$B$15*Config!$B$25*Config!$B$55, 
IF(C100=6, Config!$B$15*Config!$B$26*Config!$B$56, 
IF(C100=7, Config!$B$15*Config!$B$27*Config!$B$57, ""))))))))</f>
        <v>1.89</v>
      </c>
      <c r="C100" s="9">
        <v>4.0</v>
      </c>
      <c r="D100" s="6" t="s">
        <v>194</v>
      </c>
      <c r="E100" s="9">
        <v>30000.0</v>
      </c>
      <c r="F100" s="9">
        <v>70.0</v>
      </c>
      <c r="G100" s="9">
        <f>IF(E100 &lt; Config!$B$4, Config!$B$4, E100)</f>
        <v>30000</v>
      </c>
      <c r="H100" s="9">
        <f t="shared" si="1"/>
        <v>198243.7932</v>
      </c>
      <c r="I100" s="9">
        <f>H100 * (1 - Config!$B$9)</f>
        <v>168507.2242</v>
      </c>
      <c r="J100" s="9">
        <f>H100 * (1 + Config!$B$10)</f>
        <v>247804.7415</v>
      </c>
      <c r="K100" s="6" t="str">
        <f t="shared" si="2"/>
        <v>16g 85s 7c</v>
      </c>
      <c r="L100" s="8" t="str">
        <f t="shared" si="3"/>
        <v>19g 82s 44c</v>
      </c>
      <c r="M100" s="6" t="str">
        <f t="shared" si="4"/>
        <v>24g 78s 5c</v>
      </c>
      <c r="N100" s="6" t="str">
        <f t="shared" si="5"/>
        <v>Stalwart Fire Opal</v>
      </c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6">
        <f>IF(C101=0, Config!$B$15*Config!$B$20*Config!$B$50, 
IF(C101=1, Config!$B$15*Config!$B$21*Config!$B$51, 
IF(C101=2, Config!$B$15*Config!$B$22*Config!$B$52, 
IF(C101=3, Config!$B$15*Config!$B$23*Config!$B$53, 
IF(C101=4, Config!$B$15*Config!$B$24*Config!$B$54, 
IF(C101=5, Config!$B$15*Config!$B$25*Config!$B$55, 
IF(C101=6, Config!$B$15*Config!$B$26*Config!$B$56, 
IF(C101=7, Config!$B$15*Config!$B$27*Config!$B$57, ""))))))))</f>
        <v>1.89</v>
      </c>
      <c r="C101" s="9">
        <v>4.0</v>
      </c>
      <c r="D101" s="6" t="s">
        <v>195</v>
      </c>
      <c r="E101" s="9">
        <v>30000.0</v>
      </c>
      <c r="F101" s="9">
        <v>70.0</v>
      </c>
      <c r="G101" s="9">
        <f>IF(E101 &lt; Config!$B$4, Config!$B$4, E101)</f>
        <v>30000</v>
      </c>
      <c r="H101" s="9">
        <f t="shared" si="1"/>
        <v>198243.7932</v>
      </c>
      <c r="I101" s="9">
        <f>H101 * (1 - Config!$B$9)</f>
        <v>168507.2242</v>
      </c>
      <c r="J101" s="9">
        <f>H101 * (1 + Config!$B$10)</f>
        <v>247804.7415</v>
      </c>
      <c r="K101" s="6" t="str">
        <f t="shared" si="2"/>
        <v>16g 85s 7c</v>
      </c>
      <c r="L101" s="8" t="str">
        <f t="shared" si="3"/>
        <v>19g 82s 44c</v>
      </c>
      <c r="M101" s="6" t="str">
        <f t="shared" si="4"/>
        <v>24g 78s 5c</v>
      </c>
      <c r="N101" s="6" t="str">
        <f t="shared" si="5"/>
        <v>Glowing Tanzanite</v>
      </c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6">
        <f>IF(C102=0, Config!$B$15*Config!$B$20*Config!$B$50, 
IF(C102=1, Config!$B$15*Config!$B$21*Config!$B$51, 
IF(C102=2, Config!$B$15*Config!$B$22*Config!$B$52, 
IF(C102=3, Config!$B$15*Config!$B$23*Config!$B$53, 
IF(C102=4, Config!$B$15*Config!$B$24*Config!$B$54, 
IF(C102=5, Config!$B$15*Config!$B$25*Config!$B$55, 
IF(C102=6, Config!$B$15*Config!$B$26*Config!$B$56, 
IF(C102=7, Config!$B$15*Config!$B$27*Config!$B$57, ""))))))))</f>
        <v>1.89</v>
      </c>
      <c r="C102" s="9">
        <v>4.0</v>
      </c>
      <c r="D102" s="6" t="s">
        <v>196</v>
      </c>
      <c r="E102" s="9">
        <v>30000.0</v>
      </c>
      <c r="F102" s="9">
        <v>70.0</v>
      </c>
      <c r="G102" s="9">
        <f>IF(E102 &lt; Config!$B$4, Config!$B$4, E102)</f>
        <v>30000</v>
      </c>
      <c r="H102" s="9">
        <f t="shared" si="1"/>
        <v>198243.7932</v>
      </c>
      <c r="I102" s="9">
        <f>H102 * (1 - Config!$B$9)</f>
        <v>168507.2242</v>
      </c>
      <c r="J102" s="9">
        <f>H102 * (1 + Config!$B$10)</f>
        <v>247804.7415</v>
      </c>
      <c r="K102" s="6" t="str">
        <f t="shared" si="2"/>
        <v>16g 85s 7c</v>
      </c>
      <c r="L102" s="8" t="str">
        <f t="shared" si="3"/>
        <v>19g 82s 44c</v>
      </c>
      <c r="M102" s="6" t="str">
        <f t="shared" si="4"/>
        <v>24g 78s 5c</v>
      </c>
      <c r="N102" s="6" t="str">
        <f t="shared" si="5"/>
        <v>Glinting Fire Opal</v>
      </c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6">
        <f>IF(C103=0, Config!$B$15*Config!$B$20*Config!$B$50, 
IF(C103=1, Config!$B$15*Config!$B$21*Config!$B$51, 
IF(C103=2, Config!$B$15*Config!$B$22*Config!$B$52, 
IF(C103=3, Config!$B$15*Config!$B$23*Config!$B$53, 
IF(C103=4, Config!$B$15*Config!$B$24*Config!$B$54, 
IF(C103=5, Config!$B$15*Config!$B$25*Config!$B$55, 
IF(C103=6, Config!$B$15*Config!$B$26*Config!$B$56, 
IF(C103=7, Config!$B$15*Config!$B$27*Config!$B$57, ""))))))))</f>
        <v>1.89</v>
      </c>
      <c r="C103" s="9">
        <v>4.0</v>
      </c>
      <c r="D103" s="6" t="s">
        <v>197</v>
      </c>
      <c r="E103" s="9">
        <v>30000.0</v>
      </c>
      <c r="F103" s="9">
        <v>70.0</v>
      </c>
      <c r="G103" s="9">
        <f>IF(E103 &lt; Config!$B$4, Config!$B$4, E103)</f>
        <v>30000</v>
      </c>
      <c r="H103" s="9">
        <f t="shared" si="1"/>
        <v>198243.7932</v>
      </c>
      <c r="I103" s="9">
        <f>H103 * (1 - Config!$B$9)</f>
        <v>168507.2242</v>
      </c>
      <c r="J103" s="9">
        <f>H103 * (1 + Config!$B$10)</f>
        <v>247804.7415</v>
      </c>
      <c r="K103" s="6" t="str">
        <f t="shared" si="2"/>
        <v>16g 85s 7c</v>
      </c>
      <c r="L103" s="8" t="str">
        <f t="shared" si="3"/>
        <v>19g 82s 44c</v>
      </c>
      <c r="M103" s="6" t="str">
        <f t="shared" si="4"/>
        <v>24g 78s 5c</v>
      </c>
      <c r="N103" s="6" t="str">
        <f t="shared" si="5"/>
        <v>Glimmering Fire Opal</v>
      </c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6">
        <f>IF(C104=0, Config!$B$15*Config!$B$20*Config!$B$50, 
IF(C104=1, Config!$B$15*Config!$B$21*Config!$B$51, 
IF(C104=2, Config!$B$15*Config!$B$22*Config!$B$52, 
IF(C104=3, Config!$B$15*Config!$B$23*Config!$B$53, 
IF(C104=4, Config!$B$15*Config!$B$24*Config!$B$54, 
IF(C104=5, Config!$B$15*Config!$B$25*Config!$B$55, 
IF(C104=6, Config!$B$15*Config!$B$26*Config!$B$56, 
IF(C104=7, Config!$B$15*Config!$B$27*Config!$B$57, ""))))))))</f>
        <v>1.89</v>
      </c>
      <c r="C104" s="9">
        <v>4.0</v>
      </c>
      <c r="D104" s="6" t="s">
        <v>198</v>
      </c>
      <c r="E104" s="9">
        <v>30000.0</v>
      </c>
      <c r="F104" s="9">
        <v>70.0</v>
      </c>
      <c r="G104" s="9">
        <f>IF(E104 &lt; Config!$B$4, Config!$B$4, E104)</f>
        <v>30000</v>
      </c>
      <c r="H104" s="9">
        <f t="shared" si="1"/>
        <v>198243.7932</v>
      </c>
      <c r="I104" s="9">
        <f>H104 * (1 - Config!$B$9)</f>
        <v>168507.2242</v>
      </c>
      <c r="J104" s="9">
        <f>H104 * (1 + Config!$B$10)</f>
        <v>247804.7415</v>
      </c>
      <c r="K104" s="6" t="str">
        <f t="shared" si="2"/>
        <v>16g 85s 7c</v>
      </c>
      <c r="L104" s="8" t="str">
        <f t="shared" si="3"/>
        <v>19g 82s 44c</v>
      </c>
      <c r="M104" s="6" t="str">
        <f t="shared" si="4"/>
        <v>24g 78s 5c</v>
      </c>
      <c r="N104" s="6" t="str">
        <f t="shared" si="5"/>
        <v>Etched Fire Opal</v>
      </c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6">
        <f>IF(C105=0, Config!$B$15*Config!$B$20*Config!$B$50, 
IF(C105=1, Config!$B$15*Config!$B$21*Config!$B$51, 
IF(C105=2, Config!$B$15*Config!$B$22*Config!$B$52, 
IF(C105=3, Config!$B$15*Config!$B$23*Config!$B$53, 
IF(C105=4, Config!$B$15*Config!$B$24*Config!$B$54, 
IF(C105=5, Config!$B$15*Config!$B$25*Config!$B$55, 
IF(C105=6, Config!$B$15*Config!$B$26*Config!$B$56, 
IF(C105=7, Config!$B$15*Config!$B$27*Config!$B$57, ""))))))))</f>
        <v>1.89</v>
      </c>
      <c r="C105" s="9">
        <v>4.0</v>
      </c>
      <c r="D105" s="6" t="s">
        <v>199</v>
      </c>
      <c r="E105" s="9">
        <v>30000.0</v>
      </c>
      <c r="F105" s="9">
        <v>70.0</v>
      </c>
      <c r="G105" s="9">
        <f>IF(E105 &lt; Config!$B$4, Config!$B$4, E105)</f>
        <v>30000</v>
      </c>
      <c r="H105" s="9">
        <f t="shared" si="1"/>
        <v>198243.7932</v>
      </c>
      <c r="I105" s="9">
        <f>H105 * (1 - Config!$B$9)</f>
        <v>168507.2242</v>
      </c>
      <c r="J105" s="9">
        <f>H105 * (1 + Config!$B$10)</f>
        <v>247804.7415</v>
      </c>
      <c r="K105" s="6" t="str">
        <f t="shared" si="2"/>
        <v>16g 85s 7c</v>
      </c>
      <c r="L105" s="8" t="str">
        <f t="shared" si="3"/>
        <v>19g 82s 44c</v>
      </c>
      <c r="M105" s="6" t="str">
        <f t="shared" si="4"/>
        <v>24g 78s 5c</v>
      </c>
      <c r="N105" s="6" t="str">
        <f t="shared" si="5"/>
        <v>Rune Covered Chrysoprase</v>
      </c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6">
        <f>IF(C106=0, Config!$B$15*Config!$B$20*Config!$B$50, 
IF(C106=1, Config!$B$15*Config!$B$21*Config!$B$51, 
IF(C106=2, Config!$B$15*Config!$B$22*Config!$B$52, 
IF(C106=3, Config!$B$15*Config!$B$23*Config!$B$53, 
IF(C106=4, Config!$B$15*Config!$B$24*Config!$B$54, 
IF(C106=5, Config!$B$15*Config!$B$25*Config!$B$55, 
IF(C106=6, Config!$B$15*Config!$B$26*Config!$B$56, 
IF(C106=7, Config!$B$15*Config!$B$27*Config!$B$57, ""))))))))</f>
        <v>1.89</v>
      </c>
      <c r="C106" s="9">
        <v>4.0</v>
      </c>
      <c r="D106" s="6" t="s">
        <v>200</v>
      </c>
      <c r="E106" s="9">
        <v>30000.0</v>
      </c>
      <c r="F106" s="9">
        <v>70.0</v>
      </c>
      <c r="G106" s="9">
        <f>IF(E106 &lt; Config!$B$4, Config!$B$4, E106)</f>
        <v>30000</v>
      </c>
      <c r="H106" s="9">
        <f t="shared" si="1"/>
        <v>198243.7932</v>
      </c>
      <c r="I106" s="9">
        <f>H106 * (1 - Config!$B$9)</f>
        <v>168507.2242</v>
      </c>
      <c r="J106" s="9">
        <f>H106 * (1 + Config!$B$10)</f>
        <v>247804.7415</v>
      </c>
      <c r="K106" s="6" t="str">
        <f t="shared" si="2"/>
        <v>16g 85s 7c</v>
      </c>
      <c r="L106" s="8" t="str">
        <f t="shared" si="3"/>
        <v>19g 82s 44c</v>
      </c>
      <c r="M106" s="6" t="str">
        <f t="shared" si="4"/>
        <v>24g 78s 5c</v>
      </c>
      <c r="N106" s="6" t="str">
        <f t="shared" si="5"/>
        <v>Regal Tanzanite</v>
      </c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6">
        <f>IF(C107=0, Config!$B$15*Config!$B$20*Config!$B$50, 
IF(C107=1, Config!$B$15*Config!$B$21*Config!$B$51, 
IF(C107=2, Config!$B$15*Config!$B$22*Config!$B$52, 
IF(C107=3, Config!$B$15*Config!$B$23*Config!$B$53, 
IF(C107=4, Config!$B$15*Config!$B$24*Config!$B$54, 
IF(C107=5, Config!$B$15*Config!$B$25*Config!$B$55, 
IF(C107=6, Config!$B$15*Config!$B$26*Config!$B$56, 
IF(C107=7, Config!$B$15*Config!$B$27*Config!$B$57, ""))))))))</f>
        <v>1.89</v>
      </c>
      <c r="C107" s="9">
        <v>4.0</v>
      </c>
      <c r="D107" s="6" t="s">
        <v>201</v>
      </c>
      <c r="E107" s="9">
        <v>30000.0</v>
      </c>
      <c r="F107" s="9">
        <v>70.0</v>
      </c>
      <c r="G107" s="9">
        <f>IF(E107 &lt; Config!$B$4, Config!$B$4, E107)</f>
        <v>30000</v>
      </c>
      <c r="H107" s="9">
        <f t="shared" si="1"/>
        <v>198243.7932</v>
      </c>
      <c r="I107" s="9">
        <f>H107 * (1 - Config!$B$9)</f>
        <v>168507.2242</v>
      </c>
      <c r="J107" s="9">
        <f>H107 * (1 + Config!$B$10)</f>
        <v>247804.7415</v>
      </c>
      <c r="K107" s="6" t="str">
        <f t="shared" si="2"/>
        <v>16g 85s 7c</v>
      </c>
      <c r="L107" s="8" t="str">
        <f t="shared" si="3"/>
        <v>19g 82s 44c</v>
      </c>
      <c r="M107" s="6" t="str">
        <f t="shared" si="4"/>
        <v>24g 78s 5c</v>
      </c>
      <c r="N107" s="6" t="str">
        <f t="shared" si="5"/>
        <v>Shining Fire Opal</v>
      </c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6">
        <f>IF(C108=0, Config!$B$15*Config!$B$20*Config!$B$50, 
IF(C108=1, Config!$B$15*Config!$B$21*Config!$B$51, 
IF(C108=2, Config!$B$15*Config!$B$22*Config!$B$52, 
IF(C108=3, Config!$B$15*Config!$B$23*Config!$B$53, 
IF(C108=4, Config!$B$15*Config!$B$24*Config!$B$54, 
IF(C108=5, Config!$B$15*Config!$B$25*Config!$B$55, 
IF(C108=6, Config!$B$15*Config!$B$26*Config!$B$56, 
IF(C108=7, Config!$B$15*Config!$B$27*Config!$B$57, ""))))))))</f>
        <v>1.89</v>
      </c>
      <c r="C108" s="9">
        <v>4.0</v>
      </c>
      <c r="D108" s="6" t="s">
        <v>202</v>
      </c>
      <c r="E108" s="9">
        <v>30000.0</v>
      </c>
      <c r="F108" s="9">
        <v>70.0</v>
      </c>
      <c r="G108" s="9">
        <f>IF(E108 &lt; Config!$B$4, Config!$B$4, E108)</f>
        <v>30000</v>
      </c>
      <c r="H108" s="9">
        <f t="shared" si="1"/>
        <v>198243.7932</v>
      </c>
      <c r="I108" s="9">
        <f>H108 * (1 - Config!$B$9)</f>
        <v>168507.2242</v>
      </c>
      <c r="J108" s="9">
        <f>H108 * (1 + Config!$B$10)</f>
        <v>247804.7415</v>
      </c>
      <c r="K108" s="6" t="str">
        <f t="shared" si="2"/>
        <v>16g 85s 7c</v>
      </c>
      <c r="L108" s="8" t="str">
        <f t="shared" si="3"/>
        <v>19g 82s 44c</v>
      </c>
      <c r="M108" s="6" t="str">
        <f t="shared" si="4"/>
        <v>24g 78s 5c</v>
      </c>
      <c r="N108" s="6" t="str">
        <f t="shared" si="5"/>
        <v>Assassin's Fire Opal</v>
      </c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6">
        <f>IF(C109=0, Config!$B$15*Config!$B$20*Config!$B$50, 
IF(C109=1, Config!$B$15*Config!$B$21*Config!$B$51, 
IF(C109=2, Config!$B$15*Config!$B$22*Config!$B$52, 
IF(C109=3, Config!$B$15*Config!$B$23*Config!$B$53, 
IF(C109=4, Config!$B$15*Config!$B$24*Config!$B$54, 
IF(C109=5, Config!$B$15*Config!$B$25*Config!$B$55, 
IF(C109=6, Config!$B$15*Config!$B$26*Config!$B$56, 
IF(C109=7, Config!$B$15*Config!$B$27*Config!$B$57, ""))))))))</f>
        <v>1.89</v>
      </c>
      <c r="C109" s="9">
        <v>4.0</v>
      </c>
      <c r="D109" s="6" t="s">
        <v>203</v>
      </c>
      <c r="E109" s="9">
        <v>30000.0</v>
      </c>
      <c r="F109" s="9">
        <v>70.0</v>
      </c>
      <c r="G109" s="9">
        <f>IF(E109 &lt; Config!$B$4, Config!$B$4, E109)</f>
        <v>30000</v>
      </c>
      <c r="H109" s="9">
        <f t="shared" si="1"/>
        <v>198243.7932</v>
      </c>
      <c r="I109" s="9">
        <f>H109 * (1 - Config!$B$9)</f>
        <v>168507.2242</v>
      </c>
      <c r="J109" s="9">
        <f>H109 * (1 + Config!$B$10)</f>
        <v>247804.7415</v>
      </c>
      <c r="K109" s="6" t="str">
        <f t="shared" si="2"/>
        <v>16g 85s 7c</v>
      </c>
      <c r="L109" s="8" t="str">
        <f t="shared" si="3"/>
        <v>19g 82s 44c</v>
      </c>
      <c r="M109" s="6" t="str">
        <f t="shared" si="4"/>
        <v>24g 78s 5c</v>
      </c>
      <c r="N109" s="6" t="str">
        <f t="shared" si="5"/>
        <v>Defender's Tanzanite</v>
      </c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6">
        <f>IF(C110=0, Config!$B$15*Config!$B$20*Config!$B$50, 
IF(C110=1, Config!$B$15*Config!$B$21*Config!$B$51, 
IF(C110=2, Config!$B$15*Config!$B$22*Config!$B$52, 
IF(C110=3, Config!$B$15*Config!$B$23*Config!$B$53, 
IF(C110=4, Config!$B$15*Config!$B$24*Config!$B$54, 
IF(C110=5, Config!$B$15*Config!$B$25*Config!$B$55, 
IF(C110=6, Config!$B$15*Config!$B$26*Config!$B$56, 
IF(C110=7, Config!$B$15*Config!$B$27*Config!$B$57, ""))))))))</f>
        <v>1.89</v>
      </c>
      <c r="C110" s="9">
        <v>4.0</v>
      </c>
      <c r="D110" s="6" t="s">
        <v>204</v>
      </c>
      <c r="E110" s="9">
        <v>30000.0</v>
      </c>
      <c r="F110" s="9">
        <v>70.0</v>
      </c>
      <c r="G110" s="9">
        <f>IF(E110 &lt; Config!$B$4, Config!$B$4, E110)</f>
        <v>30000</v>
      </c>
      <c r="H110" s="9">
        <f t="shared" si="1"/>
        <v>198243.7932</v>
      </c>
      <c r="I110" s="9">
        <f>H110 * (1 - Config!$B$9)</f>
        <v>168507.2242</v>
      </c>
      <c r="J110" s="9">
        <f>H110 * (1 + Config!$B$10)</f>
        <v>247804.7415</v>
      </c>
      <c r="K110" s="6" t="str">
        <f t="shared" si="2"/>
        <v>16g 85s 7c</v>
      </c>
      <c r="L110" s="8" t="str">
        <f t="shared" si="3"/>
        <v>19g 82s 44c</v>
      </c>
      <c r="M110" s="6" t="str">
        <f t="shared" si="4"/>
        <v>24g 78s 5c</v>
      </c>
      <c r="N110" s="6" t="str">
        <f t="shared" si="5"/>
        <v>Imperial Tanzanite</v>
      </c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6">
        <f>IF(C111=0, Config!$B$15*Config!$B$20*Config!$B$50, 
IF(C111=1, Config!$B$15*Config!$B$21*Config!$B$51, 
IF(C111=2, Config!$B$15*Config!$B$22*Config!$B$52, 
IF(C111=3, Config!$B$15*Config!$B$23*Config!$B$53, 
IF(C111=4, Config!$B$15*Config!$B$24*Config!$B$54, 
IF(C111=5, Config!$B$15*Config!$B$25*Config!$B$55, 
IF(C111=6, Config!$B$15*Config!$B$26*Config!$B$56, 
IF(C111=7, Config!$B$15*Config!$B$27*Config!$B$57, ""))))))))</f>
        <v>1.89</v>
      </c>
      <c r="C111" s="9">
        <v>4.0</v>
      </c>
      <c r="D111" s="6" t="s">
        <v>205</v>
      </c>
      <c r="E111" s="9">
        <v>30000.0</v>
      </c>
      <c r="F111" s="9">
        <v>70.0</v>
      </c>
      <c r="G111" s="9">
        <f>IF(E111 &lt; Config!$B$4, Config!$B$4, E111)</f>
        <v>30000</v>
      </c>
      <c r="H111" s="9">
        <f t="shared" si="1"/>
        <v>198243.7932</v>
      </c>
      <c r="I111" s="9">
        <f>H111 * (1 - Config!$B$9)</f>
        <v>168507.2242</v>
      </c>
      <c r="J111" s="9">
        <f>H111 * (1 + Config!$B$10)</f>
        <v>247804.7415</v>
      </c>
      <c r="K111" s="6" t="str">
        <f t="shared" si="2"/>
        <v>16g 85s 7c</v>
      </c>
      <c r="L111" s="8" t="str">
        <f t="shared" si="3"/>
        <v>19g 82s 44c</v>
      </c>
      <c r="M111" s="6" t="str">
        <f t="shared" si="4"/>
        <v>24g 78s 5c</v>
      </c>
      <c r="N111" s="6" t="str">
        <f t="shared" si="5"/>
        <v>Mysterious Fire Opal</v>
      </c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6">
        <f>IF(C112=0, Config!$B$15*Config!$B$20*Config!$B$50, 
IF(C112=1, Config!$B$15*Config!$B$21*Config!$B$51, 
IF(C112=2, Config!$B$15*Config!$B$22*Config!$B$52, 
IF(C112=3, Config!$B$15*Config!$B$23*Config!$B$53, 
IF(C112=4, Config!$B$15*Config!$B$24*Config!$B$54, 
IF(C112=5, Config!$B$15*Config!$B$25*Config!$B$55, 
IF(C112=6, Config!$B$15*Config!$B$26*Config!$B$56, 
IF(C112=7, Config!$B$15*Config!$B$27*Config!$B$57, ""))))))))</f>
        <v>1.89</v>
      </c>
      <c r="C112" s="9">
        <v>4.0</v>
      </c>
      <c r="D112" s="6" t="s">
        <v>206</v>
      </c>
      <c r="E112" s="9">
        <v>30000.0</v>
      </c>
      <c r="F112" s="9">
        <v>70.0</v>
      </c>
      <c r="G112" s="9">
        <f>IF(E112 &lt; Config!$B$4, Config!$B$4, E112)</f>
        <v>30000</v>
      </c>
      <c r="H112" s="9">
        <f t="shared" si="1"/>
        <v>198243.7932</v>
      </c>
      <c r="I112" s="9">
        <f>H112 * (1 - Config!$B$9)</f>
        <v>168507.2242</v>
      </c>
      <c r="J112" s="9">
        <f>H112 * (1 + Config!$B$10)</f>
        <v>247804.7415</v>
      </c>
      <c r="K112" s="6" t="str">
        <f t="shared" si="2"/>
        <v>16g 85s 7c</v>
      </c>
      <c r="L112" s="8" t="str">
        <f t="shared" si="3"/>
        <v>19g 82s 44c</v>
      </c>
      <c r="M112" s="6" t="str">
        <f t="shared" si="4"/>
        <v>24g 78s 5c</v>
      </c>
      <c r="N112" s="6" t="str">
        <f t="shared" si="5"/>
        <v>Brutal Tanzanite</v>
      </c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6">
        <f>IF(C113=0, Config!$B$15*Config!$B$20*Config!$B$50, 
IF(C113=1, Config!$B$15*Config!$B$21*Config!$B$51, 
IF(C113=2, Config!$B$15*Config!$B$22*Config!$B$52, 
IF(C113=3, Config!$B$15*Config!$B$23*Config!$B$53, 
IF(C113=4, Config!$B$15*Config!$B$24*Config!$B$54, 
IF(C113=5, Config!$B$15*Config!$B$25*Config!$B$55, 
IF(C113=6, Config!$B$15*Config!$B$26*Config!$B$56, 
IF(C113=7, Config!$B$15*Config!$B$27*Config!$B$57, ""))))))))</f>
        <v>1.89</v>
      </c>
      <c r="C113" s="9">
        <v>4.0</v>
      </c>
      <c r="D113" s="6" t="s">
        <v>207</v>
      </c>
      <c r="E113" s="9">
        <v>30000.0</v>
      </c>
      <c r="F113" s="9">
        <v>70.0</v>
      </c>
      <c r="G113" s="9">
        <f>IF(E113 &lt; Config!$B$4, Config!$B$4, E113)</f>
        <v>30000</v>
      </c>
      <c r="H113" s="9">
        <f t="shared" si="1"/>
        <v>198243.7932</v>
      </c>
      <c r="I113" s="9">
        <f>H113 * (1 - Config!$B$9)</f>
        <v>168507.2242</v>
      </c>
      <c r="J113" s="9">
        <f>H113 * (1 + Config!$B$10)</f>
        <v>247804.7415</v>
      </c>
      <c r="K113" s="6" t="str">
        <f t="shared" si="2"/>
        <v>16g 85s 7c</v>
      </c>
      <c r="L113" s="8" t="str">
        <f t="shared" si="3"/>
        <v>19g 82s 44c</v>
      </c>
      <c r="M113" s="6" t="str">
        <f t="shared" si="4"/>
        <v>24g 78s 5c</v>
      </c>
      <c r="N113" s="6" t="str">
        <f t="shared" si="5"/>
        <v>Nimble Fire Opal</v>
      </c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6">
        <f>IF(C114=0, Config!$B$15*Config!$B$20*Config!$B$50, 
IF(C114=1, Config!$B$15*Config!$B$21*Config!$B$51, 
IF(C114=2, Config!$B$15*Config!$B$22*Config!$B$52, 
IF(C114=3, Config!$B$15*Config!$B$23*Config!$B$53, 
IF(C114=4, Config!$B$15*Config!$B$24*Config!$B$54, 
IF(C114=5, Config!$B$15*Config!$B$25*Config!$B$55, 
IF(C114=6, Config!$B$15*Config!$B$26*Config!$B$56, 
IF(C114=7, Config!$B$15*Config!$B$27*Config!$B$57, ""))))))))</f>
        <v>1.89</v>
      </c>
      <c r="C114" s="9">
        <v>4.0</v>
      </c>
      <c r="D114" s="6" t="s">
        <v>208</v>
      </c>
      <c r="E114" s="9">
        <v>30000.0</v>
      </c>
      <c r="F114" s="9">
        <v>70.0</v>
      </c>
      <c r="G114" s="9">
        <f>IF(E114 &lt; Config!$B$4, Config!$B$4, E114)</f>
        <v>30000</v>
      </c>
      <c r="H114" s="9">
        <f t="shared" si="1"/>
        <v>198243.7932</v>
      </c>
      <c r="I114" s="9">
        <f>H114 * (1 - Config!$B$9)</f>
        <v>168507.2242</v>
      </c>
      <c r="J114" s="9">
        <f>H114 * (1 + Config!$B$10)</f>
        <v>247804.7415</v>
      </c>
      <c r="K114" s="6" t="str">
        <f t="shared" si="2"/>
        <v>16g 85s 7c</v>
      </c>
      <c r="L114" s="8" t="str">
        <f t="shared" si="3"/>
        <v>19g 82s 44c</v>
      </c>
      <c r="M114" s="6" t="str">
        <f t="shared" si="4"/>
        <v>24g 78s 5c</v>
      </c>
      <c r="N114" s="6" t="str">
        <f t="shared" si="5"/>
        <v>Durable Fire Opal</v>
      </c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6">
        <f>IF(C115=0, Config!$B$15*Config!$B$20*Config!$B$50, 
IF(C115=1, Config!$B$15*Config!$B$21*Config!$B$51, 
IF(C115=2, Config!$B$15*Config!$B$22*Config!$B$52, 
IF(C115=3, Config!$B$15*Config!$B$23*Config!$B$53, 
IF(C115=4, Config!$B$15*Config!$B$24*Config!$B$54, 
IF(C115=5, Config!$B$15*Config!$B$25*Config!$B$55, 
IF(C115=6, Config!$B$15*Config!$B$26*Config!$B$56, 
IF(C115=7, Config!$B$15*Config!$B$27*Config!$B$57, ""))))))))</f>
        <v>1.89</v>
      </c>
      <c r="C115" s="9">
        <v>4.0</v>
      </c>
      <c r="D115" s="6" t="s">
        <v>209</v>
      </c>
      <c r="E115" s="9">
        <v>30000.0</v>
      </c>
      <c r="F115" s="9">
        <v>70.0</v>
      </c>
      <c r="G115" s="9">
        <f>IF(E115 &lt; Config!$B$4, Config!$B$4, E115)</f>
        <v>30000</v>
      </c>
      <c r="H115" s="9">
        <f t="shared" si="1"/>
        <v>198243.7932</v>
      </c>
      <c r="I115" s="9">
        <f>H115 * (1 - Config!$B$9)</f>
        <v>168507.2242</v>
      </c>
      <c r="J115" s="9">
        <f>H115 * (1 + Config!$B$10)</f>
        <v>247804.7415</v>
      </c>
      <c r="K115" s="6" t="str">
        <f t="shared" si="2"/>
        <v>16g 85s 7c</v>
      </c>
      <c r="L115" s="8" t="str">
        <f t="shared" si="3"/>
        <v>19g 82s 44c</v>
      </c>
      <c r="M115" s="6" t="str">
        <f t="shared" si="4"/>
        <v>24g 78s 5c</v>
      </c>
      <c r="N115" s="6" t="str">
        <f t="shared" si="5"/>
        <v>Deadly Fire Opal</v>
      </c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6">
        <f>IF(C116=0, Config!$B$15*Config!$B$20*Config!$B$50, 
IF(C116=1, Config!$B$15*Config!$B$21*Config!$B$51, 
IF(C116=2, Config!$B$15*Config!$B$22*Config!$B$52, 
IF(C116=3, Config!$B$15*Config!$B$23*Config!$B$53, 
IF(C116=4, Config!$B$15*Config!$B$24*Config!$B$54, 
IF(C116=5, Config!$B$15*Config!$B$25*Config!$B$55, 
IF(C116=6, Config!$B$15*Config!$B$26*Config!$B$56, 
IF(C116=7, Config!$B$15*Config!$B$27*Config!$B$57, ""))))))))</f>
        <v>1.89</v>
      </c>
      <c r="C116" s="9">
        <v>4.0</v>
      </c>
      <c r="D116" s="6" t="s">
        <v>210</v>
      </c>
      <c r="E116" s="9">
        <v>30000.0</v>
      </c>
      <c r="F116" s="9">
        <v>70.0</v>
      </c>
      <c r="G116" s="9">
        <f>IF(E116 &lt; Config!$B$4, Config!$B$4, E116)</f>
        <v>30000</v>
      </c>
      <c r="H116" s="9">
        <f t="shared" si="1"/>
        <v>198243.7932</v>
      </c>
      <c r="I116" s="9">
        <f>H116 * (1 - Config!$B$9)</f>
        <v>168507.2242</v>
      </c>
      <c r="J116" s="9">
        <f>H116 * (1 + Config!$B$10)</f>
        <v>247804.7415</v>
      </c>
      <c r="K116" s="6" t="str">
        <f t="shared" si="2"/>
        <v>16g 85s 7c</v>
      </c>
      <c r="L116" s="8" t="str">
        <f t="shared" si="3"/>
        <v>19g 82s 44c</v>
      </c>
      <c r="M116" s="6" t="str">
        <f t="shared" si="4"/>
        <v>24g 78s 5c</v>
      </c>
      <c r="N116" s="6" t="str">
        <f t="shared" si="5"/>
        <v>Timeless Chrysoprase</v>
      </c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6">
        <f>IF(C117=0, Config!$B$15*Config!$B$20*Config!$B$50, 
IF(C117=1, Config!$B$15*Config!$B$21*Config!$B$51, 
IF(C117=2, Config!$B$15*Config!$B$22*Config!$B$52, 
IF(C117=3, Config!$B$15*Config!$B$23*Config!$B$53, 
IF(C117=4, Config!$B$15*Config!$B$24*Config!$B$54, 
IF(C117=5, Config!$B$15*Config!$B$25*Config!$B$55, 
IF(C117=6, Config!$B$15*Config!$B$26*Config!$B$56, 
IF(C117=7, Config!$B$15*Config!$B$27*Config!$B$57, ""))))))))</f>
        <v>1.89</v>
      </c>
      <c r="C117" s="9">
        <v>4.0</v>
      </c>
      <c r="D117" s="6" t="s">
        <v>211</v>
      </c>
      <c r="E117" s="9">
        <v>30000.0</v>
      </c>
      <c r="F117" s="9">
        <v>70.0</v>
      </c>
      <c r="G117" s="9">
        <f>IF(E117 &lt; Config!$B$4, Config!$B$4, E117)</f>
        <v>30000</v>
      </c>
      <c r="H117" s="9">
        <f t="shared" si="1"/>
        <v>198243.7932</v>
      </c>
      <c r="I117" s="9">
        <f>H117 * (1 - Config!$B$9)</f>
        <v>168507.2242</v>
      </c>
      <c r="J117" s="9">
        <f>H117 * (1 + Config!$B$10)</f>
        <v>247804.7415</v>
      </c>
      <c r="K117" s="6" t="str">
        <f t="shared" si="2"/>
        <v>16g 85s 7c</v>
      </c>
      <c r="L117" s="8" t="str">
        <f t="shared" si="3"/>
        <v>19g 82s 44c</v>
      </c>
      <c r="M117" s="6" t="str">
        <f t="shared" si="4"/>
        <v>24g 78s 5c</v>
      </c>
      <c r="N117" s="6" t="str">
        <f t="shared" si="5"/>
        <v>Enscribed Fire Opal</v>
      </c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6">
        <f>IF(C118=0, Config!$B$15*Config!$B$20*Config!$B$50, 
IF(C118=1, Config!$B$15*Config!$B$21*Config!$B$51, 
IF(C118=2, Config!$B$15*Config!$B$22*Config!$B$52, 
IF(C118=3, Config!$B$15*Config!$B$23*Config!$B$53, 
IF(C118=4, Config!$B$15*Config!$B$24*Config!$B$54, 
IF(C118=5, Config!$B$15*Config!$B$25*Config!$B$55, 
IF(C118=6, Config!$B$15*Config!$B$26*Config!$B$56, 
IF(C118=7, Config!$B$15*Config!$B$27*Config!$B$57, ""))))))))</f>
        <v>1.89</v>
      </c>
      <c r="C118" s="9">
        <v>4.0</v>
      </c>
      <c r="D118" s="6" t="s">
        <v>212</v>
      </c>
      <c r="E118" s="9">
        <v>30000.0</v>
      </c>
      <c r="F118" s="9">
        <v>70.0</v>
      </c>
      <c r="G118" s="9">
        <f>IF(E118 &lt; Config!$B$4, Config!$B$4, E118)</f>
        <v>30000</v>
      </c>
      <c r="H118" s="9">
        <f t="shared" si="1"/>
        <v>198243.7932</v>
      </c>
      <c r="I118" s="9">
        <f>H118 * (1 - Config!$B$9)</f>
        <v>168507.2242</v>
      </c>
      <c r="J118" s="9">
        <f>H118 * (1 + Config!$B$10)</f>
        <v>247804.7415</v>
      </c>
      <c r="K118" s="6" t="str">
        <f t="shared" si="2"/>
        <v>16g 85s 7c</v>
      </c>
      <c r="L118" s="8" t="str">
        <f t="shared" si="3"/>
        <v>19g 82s 44c</v>
      </c>
      <c r="M118" s="6" t="str">
        <f t="shared" si="4"/>
        <v>24g 78s 5c</v>
      </c>
      <c r="N118" s="6" t="str">
        <f t="shared" si="5"/>
        <v>Glistening Fire Opal</v>
      </c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6">
        <f>IF(C119=0, Config!$B$15*Config!$B$20*Config!$B$50, 
IF(C119=1, Config!$B$15*Config!$B$21*Config!$B$51, 
IF(C119=2, Config!$B$15*Config!$B$22*Config!$B$52, 
IF(C119=3, Config!$B$15*Config!$B$23*Config!$B$53, 
IF(C119=4, Config!$B$15*Config!$B$24*Config!$B$54, 
IF(C119=5, Config!$B$15*Config!$B$25*Config!$B$55, 
IF(C119=6, Config!$B$15*Config!$B$26*Config!$B$56, 
IF(C119=7, Config!$B$15*Config!$B$27*Config!$B$57, ""))))))))</f>
        <v>1.89</v>
      </c>
      <c r="C119" s="9">
        <v>4.0</v>
      </c>
      <c r="D119" s="6" t="s">
        <v>213</v>
      </c>
      <c r="E119" s="9">
        <v>30000.0</v>
      </c>
      <c r="F119" s="9">
        <v>70.0</v>
      </c>
      <c r="G119" s="9">
        <f>IF(E119 &lt; Config!$B$4, Config!$B$4, E119)</f>
        <v>30000</v>
      </c>
      <c r="H119" s="9">
        <f t="shared" si="1"/>
        <v>198243.7932</v>
      </c>
      <c r="I119" s="9">
        <f>H119 * (1 - Config!$B$9)</f>
        <v>168507.2242</v>
      </c>
      <c r="J119" s="9">
        <f>H119 * (1 + Config!$B$10)</f>
        <v>247804.7415</v>
      </c>
      <c r="K119" s="6" t="str">
        <f t="shared" si="2"/>
        <v>16g 85s 7c</v>
      </c>
      <c r="L119" s="8" t="str">
        <f t="shared" si="3"/>
        <v>19g 82s 44c</v>
      </c>
      <c r="M119" s="6" t="str">
        <f t="shared" si="4"/>
        <v>24g 78s 5c</v>
      </c>
      <c r="N119" s="6" t="str">
        <f t="shared" si="5"/>
        <v>Seer's Chrysoprase</v>
      </c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6">
        <f>IF(C120=0, Config!$B$15*Config!$B$20*Config!$B$50, 
IF(C120=1, Config!$B$15*Config!$B$21*Config!$B$51, 
IF(C120=2, Config!$B$15*Config!$B$22*Config!$B$52, 
IF(C120=3, Config!$B$15*Config!$B$23*Config!$B$53, 
IF(C120=4, Config!$B$15*Config!$B$24*Config!$B$54, 
IF(C120=5, Config!$B$15*Config!$B$25*Config!$B$55, 
IF(C120=6, Config!$B$15*Config!$B$26*Config!$B$56, 
IF(C120=7, Config!$B$15*Config!$B$27*Config!$B$57, ""))))))))</f>
        <v>1.89</v>
      </c>
      <c r="C120" s="9">
        <v>4.0</v>
      </c>
      <c r="D120" s="6" t="s">
        <v>214</v>
      </c>
      <c r="E120" s="9">
        <v>30000.0</v>
      </c>
      <c r="F120" s="9">
        <v>70.0</v>
      </c>
      <c r="G120" s="9">
        <f>IF(E120 &lt; Config!$B$4, Config!$B$4, E120)</f>
        <v>30000</v>
      </c>
      <c r="H120" s="9">
        <f t="shared" si="1"/>
        <v>198243.7932</v>
      </c>
      <c r="I120" s="9">
        <f>H120 * (1 - Config!$B$9)</f>
        <v>168507.2242</v>
      </c>
      <c r="J120" s="9">
        <f>H120 * (1 + Config!$B$10)</f>
        <v>247804.7415</v>
      </c>
      <c r="K120" s="6" t="str">
        <f t="shared" si="2"/>
        <v>16g 85s 7c</v>
      </c>
      <c r="L120" s="8" t="str">
        <f t="shared" si="3"/>
        <v>19g 82s 44c</v>
      </c>
      <c r="M120" s="6" t="str">
        <f t="shared" si="4"/>
        <v>24g 78s 5c</v>
      </c>
      <c r="N120" s="6" t="str">
        <f t="shared" si="5"/>
        <v>Champion's Fire Opal</v>
      </c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6">
        <f>IF(C121=0, Config!$B$15*Config!$B$20*Config!$B$50, 
IF(C121=1, Config!$B$15*Config!$B$21*Config!$B$51, 
IF(C121=2, Config!$B$15*Config!$B$22*Config!$B$52, 
IF(C121=3, Config!$B$15*Config!$B$23*Config!$B$53, 
IF(C121=4, Config!$B$15*Config!$B$24*Config!$B$54, 
IF(C121=5, Config!$B$15*Config!$B$25*Config!$B$55, 
IF(C121=6, Config!$B$15*Config!$B$26*Config!$B$56, 
IF(C121=7, Config!$B$15*Config!$B$27*Config!$B$57, ""))))))))</f>
        <v>1.89</v>
      </c>
      <c r="C121" s="9">
        <v>4.0</v>
      </c>
      <c r="D121" s="6" t="s">
        <v>215</v>
      </c>
      <c r="E121" s="9">
        <v>30000.0</v>
      </c>
      <c r="F121" s="9">
        <v>70.0</v>
      </c>
      <c r="G121" s="9">
        <f>IF(E121 &lt; Config!$B$4, Config!$B$4, E121)</f>
        <v>30000</v>
      </c>
      <c r="H121" s="9">
        <f t="shared" si="1"/>
        <v>198243.7932</v>
      </c>
      <c r="I121" s="9">
        <f>H121 * (1 - Config!$B$9)</f>
        <v>168507.2242</v>
      </c>
      <c r="J121" s="9">
        <f>H121 * (1 + Config!$B$10)</f>
        <v>247804.7415</v>
      </c>
      <c r="K121" s="6" t="str">
        <f t="shared" si="2"/>
        <v>16g 85s 7c</v>
      </c>
      <c r="L121" s="8" t="str">
        <f t="shared" si="3"/>
        <v>19g 82s 44c</v>
      </c>
      <c r="M121" s="6" t="str">
        <f t="shared" si="4"/>
        <v>24g 78s 5c</v>
      </c>
      <c r="N121" s="6" t="str">
        <f t="shared" si="5"/>
        <v>Potent Fire Opal</v>
      </c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6">
        <f>IF(C122=0, Config!$B$15*Config!$B$20*Config!$B$50, 
IF(C122=1, Config!$B$15*Config!$B$21*Config!$B$51, 
IF(C122=2, Config!$B$15*Config!$B$22*Config!$B$52, 
IF(C122=3, Config!$B$15*Config!$B$23*Config!$B$53, 
IF(C122=4, Config!$B$15*Config!$B$24*Config!$B$54, 
IF(C122=5, Config!$B$15*Config!$B$25*Config!$B$55, 
IF(C122=6, Config!$B$15*Config!$B$26*Config!$B$56, 
IF(C122=7, Config!$B$15*Config!$B$27*Config!$B$57, ""))))))))</f>
        <v>1.89</v>
      </c>
      <c r="C122" s="9">
        <v>4.0</v>
      </c>
      <c r="D122" s="6" t="s">
        <v>216</v>
      </c>
      <c r="E122" s="9">
        <v>30000.0</v>
      </c>
      <c r="F122" s="9">
        <v>70.0</v>
      </c>
      <c r="G122" s="9">
        <f>IF(E122 &lt; Config!$B$4, Config!$B$4, E122)</f>
        <v>30000</v>
      </c>
      <c r="H122" s="9">
        <f t="shared" si="1"/>
        <v>198243.7932</v>
      </c>
      <c r="I122" s="9">
        <f>H122 * (1 - Config!$B$9)</f>
        <v>168507.2242</v>
      </c>
      <c r="J122" s="9">
        <f>H122 * (1 + Config!$B$10)</f>
        <v>247804.7415</v>
      </c>
      <c r="K122" s="6" t="str">
        <f t="shared" si="2"/>
        <v>16g 85s 7c</v>
      </c>
      <c r="L122" s="8" t="str">
        <f t="shared" si="3"/>
        <v>19g 82s 44c</v>
      </c>
      <c r="M122" s="6" t="str">
        <f t="shared" si="4"/>
        <v>24g 78s 5c</v>
      </c>
      <c r="N122" s="6" t="str">
        <f t="shared" si="5"/>
        <v>Dazzling Chrysoprase</v>
      </c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6">
        <f>IF(C123=0, Config!$B$15*Config!$B$20*Config!$B$50, 
IF(C123=1, Config!$B$15*Config!$B$21*Config!$B$51, 
IF(C123=2, Config!$B$15*Config!$B$22*Config!$B$52, 
IF(C123=3, Config!$B$15*Config!$B$23*Config!$B$53, 
IF(C123=4, Config!$B$15*Config!$B$24*Config!$B$54, 
IF(C123=5, Config!$B$15*Config!$B$25*Config!$B$55, 
IF(C123=6, Config!$B$15*Config!$B$26*Config!$B$56, 
IF(C123=7, Config!$B$15*Config!$B$27*Config!$B$57, ""))))))))</f>
        <v>1.89</v>
      </c>
      <c r="C123" s="9">
        <v>4.0</v>
      </c>
      <c r="D123" s="6" t="s">
        <v>217</v>
      </c>
      <c r="E123" s="9">
        <v>30000.0</v>
      </c>
      <c r="F123" s="9">
        <v>70.0</v>
      </c>
      <c r="G123" s="9">
        <f>IF(E123 &lt; Config!$B$4, Config!$B$4, E123)</f>
        <v>30000</v>
      </c>
      <c r="H123" s="9">
        <f t="shared" si="1"/>
        <v>198243.7932</v>
      </c>
      <c r="I123" s="9">
        <f>H123 * (1 - Config!$B$9)</f>
        <v>168507.2242</v>
      </c>
      <c r="J123" s="9">
        <f>H123 * (1 + Config!$B$10)</f>
        <v>247804.7415</v>
      </c>
      <c r="K123" s="6" t="str">
        <f t="shared" si="2"/>
        <v>16g 85s 7c</v>
      </c>
      <c r="L123" s="8" t="str">
        <f t="shared" si="3"/>
        <v>19g 82s 44c</v>
      </c>
      <c r="M123" s="6" t="str">
        <f t="shared" si="4"/>
        <v>24g 78s 5c</v>
      </c>
      <c r="N123" s="6" t="str">
        <f t="shared" si="5"/>
        <v>Enduring Chrysoprase</v>
      </c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6">
        <f>IF(C124=0, Config!$B$15*Config!$B$20*Config!$B$50, 
IF(C124=1, Config!$B$15*Config!$B$21*Config!$B$51, 
IF(C124=2, Config!$B$15*Config!$B$22*Config!$B$52, 
IF(C124=3, Config!$B$15*Config!$B$23*Config!$B$53, 
IF(C124=4, Config!$B$15*Config!$B$24*Config!$B$54, 
IF(C124=5, Config!$B$15*Config!$B$25*Config!$B$55, 
IF(C124=6, Config!$B$15*Config!$B$26*Config!$B$56, 
IF(C124=7, Config!$B$15*Config!$B$27*Config!$B$57, ""))))))))</f>
        <v>1.89</v>
      </c>
      <c r="C124" s="9">
        <v>4.0</v>
      </c>
      <c r="D124" s="6" t="s">
        <v>218</v>
      </c>
      <c r="E124" s="9">
        <v>30000.0</v>
      </c>
      <c r="F124" s="9">
        <v>70.0</v>
      </c>
      <c r="G124" s="9">
        <f>IF(E124 &lt; Config!$B$4, Config!$B$4, E124)</f>
        <v>30000</v>
      </c>
      <c r="H124" s="9">
        <f t="shared" si="1"/>
        <v>198243.7932</v>
      </c>
      <c r="I124" s="9">
        <f>H124 * (1 - Config!$B$9)</f>
        <v>168507.2242</v>
      </c>
      <c r="J124" s="9">
        <f>H124 * (1 + Config!$B$10)</f>
        <v>247804.7415</v>
      </c>
      <c r="K124" s="6" t="str">
        <f t="shared" si="2"/>
        <v>16g 85s 7c</v>
      </c>
      <c r="L124" s="8" t="str">
        <f t="shared" si="3"/>
        <v>19g 82s 44c</v>
      </c>
      <c r="M124" s="6" t="str">
        <f t="shared" si="4"/>
        <v>24g 78s 5c</v>
      </c>
      <c r="N124" s="6" t="str">
        <f t="shared" si="5"/>
        <v>Empowered Fire Opal</v>
      </c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6">
        <f>IF(C125=0, Config!$B$15*Config!$B$20*Config!$B$50, 
IF(C125=1, Config!$B$15*Config!$B$21*Config!$B$51, 
IF(C125=2, Config!$B$15*Config!$B$22*Config!$B$52, 
IF(C125=3, Config!$B$15*Config!$B$23*Config!$B$53, 
IF(C125=4, Config!$B$15*Config!$B$24*Config!$B$54, 
IF(C125=5, Config!$B$15*Config!$B$25*Config!$B$55, 
IF(C125=6, Config!$B$15*Config!$B$26*Config!$B$56, 
IF(C125=7, Config!$B$15*Config!$B$27*Config!$B$57, ""))))))))</f>
        <v>1.89</v>
      </c>
      <c r="C125" s="9">
        <v>4.0</v>
      </c>
      <c r="D125" s="6" t="s">
        <v>219</v>
      </c>
      <c r="E125" s="9">
        <v>30000.0</v>
      </c>
      <c r="F125" s="9">
        <v>70.0</v>
      </c>
      <c r="G125" s="9">
        <f>IF(E125 &lt; Config!$B$4, Config!$B$4, E125)</f>
        <v>30000</v>
      </c>
      <c r="H125" s="9">
        <f t="shared" si="1"/>
        <v>198243.7932</v>
      </c>
      <c r="I125" s="9">
        <f>H125 * (1 - Config!$B$9)</f>
        <v>168507.2242</v>
      </c>
      <c r="J125" s="9">
        <f>H125 * (1 + Config!$B$10)</f>
        <v>247804.7415</v>
      </c>
      <c r="K125" s="6" t="str">
        <f t="shared" si="2"/>
        <v>16g 85s 7c</v>
      </c>
      <c r="L125" s="8" t="str">
        <f t="shared" si="3"/>
        <v>19g 82s 44c</v>
      </c>
      <c r="M125" s="6" t="str">
        <f t="shared" si="4"/>
        <v>24g 78s 5c</v>
      </c>
      <c r="N125" s="6" t="str">
        <f t="shared" si="5"/>
        <v>Steady Chrysoprase</v>
      </c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6">
        <f>IF(C126=0, Config!$B$15*Config!$B$20*Config!$B$50, 
IF(C126=1, Config!$B$15*Config!$B$21*Config!$B$51, 
IF(C126=2, Config!$B$15*Config!$B$22*Config!$B$52, 
IF(C126=3, Config!$B$15*Config!$B$23*Config!$B$53, 
IF(C126=4, Config!$B$15*Config!$B$24*Config!$B$54, 
IF(C126=5, Config!$B$15*Config!$B$25*Config!$B$55, 
IF(C126=6, Config!$B$15*Config!$B$26*Config!$B$56, 
IF(C126=7, Config!$B$15*Config!$B$27*Config!$B$57, ""))))))))</f>
        <v>1.89</v>
      </c>
      <c r="C126" s="9">
        <v>4.0</v>
      </c>
      <c r="D126" s="6" t="s">
        <v>220</v>
      </c>
      <c r="E126" s="9">
        <v>30000.0</v>
      </c>
      <c r="F126" s="9">
        <v>70.0</v>
      </c>
      <c r="G126" s="9">
        <f>IF(E126 &lt; Config!$B$4, Config!$B$4, E126)</f>
        <v>30000</v>
      </c>
      <c r="H126" s="9">
        <f t="shared" si="1"/>
        <v>198243.7932</v>
      </c>
      <c r="I126" s="9">
        <f>H126 * (1 - Config!$B$9)</f>
        <v>168507.2242</v>
      </c>
      <c r="J126" s="9">
        <f>H126 * (1 + Config!$B$10)</f>
        <v>247804.7415</v>
      </c>
      <c r="K126" s="6" t="str">
        <f t="shared" si="2"/>
        <v>16g 85s 7c</v>
      </c>
      <c r="L126" s="8" t="str">
        <f t="shared" si="3"/>
        <v>19g 82s 44c</v>
      </c>
      <c r="M126" s="6" t="str">
        <f t="shared" si="4"/>
        <v>24g 78s 5c</v>
      </c>
      <c r="N126" s="6" t="str">
        <f t="shared" si="5"/>
        <v>Iridescent Fire Opal</v>
      </c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6">
        <f>IF(C127=0, Config!$B$15*Config!$B$20*Config!$B$50, 
IF(C127=1, Config!$B$15*Config!$B$21*Config!$B$51, 
IF(C127=2, Config!$B$15*Config!$B$22*Config!$B$52, 
IF(C127=3, Config!$B$15*Config!$B$23*Config!$B$53, 
IF(C127=4, Config!$B$15*Config!$B$24*Config!$B$54, 
IF(C127=5, Config!$B$15*Config!$B$25*Config!$B$55, 
IF(C127=6, Config!$B$15*Config!$B$26*Config!$B$56, 
IF(C127=7, Config!$B$15*Config!$B$27*Config!$B$57, ""))))))))</f>
        <v>1.89</v>
      </c>
      <c r="C127" s="9">
        <v>4.0</v>
      </c>
      <c r="D127" s="6" t="s">
        <v>221</v>
      </c>
      <c r="E127" s="9">
        <v>30000.0</v>
      </c>
      <c r="F127" s="9">
        <v>70.0</v>
      </c>
      <c r="G127" s="9">
        <f>IF(E127 &lt; Config!$B$4, Config!$B$4, E127)</f>
        <v>30000</v>
      </c>
      <c r="H127" s="9">
        <f t="shared" si="1"/>
        <v>198243.7932</v>
      </c>
      <c r="I127" s="9">
        <f>H127 * (1 - Config!$B$9)</f>
        <v>168507.2242</v>
      </c>
      <c r="J127" s="9">
        <f>H127 * (1 + Config!$B$10)</f>
        <v>247804.7415</v>
      </c>
      <c r="K127" s="6" t="str">
        <f t="shared" si="2"/>
        <v>16g 85s 7c</v>
      </c>
      <c r="L127" s="8" t="str">
        <f t="shared" si="3"/>
        <v>19g 82s 44c</v>
      </c>
      <c r="M127" s="6" t="str">
        <f t="shared" si="4"/>
        <v>24g 78s 5c</v>
      </c>
      <c r="N127" s="6" t="str">
        <f t="shared" si="5"/>
        <v>Effulgent Chrysoprase</v>
      </c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6">
        <f>IF(C128=0, Config!$B$15*Config!$B$20*Config!$B$50, 
IF(C128=1, Config!$B$15*Config!$B$21*Config!$B$51, 
IF(C128=2, Config!$B$15*Config!$B$22*Config!$B$52, 
IF(C128=3, Config!$B$15*Config!$B$23*Config!$B$53, 
IF(C128=4, Config!$B$15*Config!$B$24*Config!$B$54, 
IF(C128=5, Config!$B$15*Config!$B$25*Config!$B$55, 
IF(C128=6, Config!$B$15*Config!$B$26*Config!$B$56, 
IF(C128=7, Config!$B$15*Config!$B$27*Config!$B$57, ""))))))))</f>
        <v>1.89</v>
      </c>
      <c r="C128" s="9">
        <v>4.0</v>
      </c>
      <c r="D128" s="6" t="s">
        <v>222</v>
      </c>
      <c r="E128" s="9">
        <v>30000.0</v>
      </c>
      <c r="F128" s="9">
        <v>70.0</v>
      </c>
      <c r="G128" s="9">
        <f>IF(E128 &lt; Config!$B$4, Config!$B$4, E128)</f>
        <v>30000</v>
      </c>
      <c r="H128" s="9">
        <f t="shared" si="1"/>
        <v>198243.7932</v>
      </c>
      <c r="I128" s="9">
        <f>H128 * (1 - Config!$B$9)</f>
        <v>168507.2242</v>
      </c>
      <c r="J128" s="9">
        <f>H128 * (1 + Config!$B$10)</f>
        <v>247804.7415</v>
      </c>
      <c r="K128" s="6" t="str">
        <f t="shared" si="2"/>
        <v>16g 85s 7c</v>
      </c>
      <c r="L128" s="8" t="str">
        <f t="shared" si="3"/>
        <v>19g 82s 44c</v>
      </c>
      <c r="M128" s="6" t="str">
        <f t="shared" si="4"/>
        <v>24g 78s 5c</v>
      </c>
      <c r="N128" s="6" t="str">
        <f t="shared" si="5"/>
        <v>Fluorescent Tanzanite</v>
      </c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6">
        <f>IF(C129=0, Config!$B$15*Config!$B$20*Config!$B$50, 
IF(C129=1, Config!$B$15*Config!$B$21*Config!$B$51, 
IF(C129=2, Config!$B$15*Config!$B$22*Config!$B$52, 
IF(C129=3, Config!$B$15*Config!$B$23*Config!$B$53, 
IF(C129=4, Config!$B$15*Config!$B$24*Config!$B$54, 
IF(C129=5, Config!$B$15*Config!$B$25*Config!$B$55, 
IF(C129=6, Config!$B$15*Config!$B$26*Config!$B$56, 
IF(C129=7, Config!$B$15*Config!$B$27*Config!$B$57, ""))))))))</f>
        <v>1.89</v>
      </c>
      <c r="C129" s="9">
        <v>4.0</v>
      </c>
      <c r="D129" s="6" t="s">
        <v>223</v>
      </c>
      <c r="E129" s="9">
        <v>30000.0</v>
      </c>
      <c r="F129" s="9">
        <v>70.0</v>
      </c>
      <c r="G129" s="9">
        <f>IF(E129 &lt; Config!$B$4, Config!$B$4, E129)</f>
        <v>30000</v>
      </c>
      <c r="H129" s="9">
        <f t="shared" si="1"/>
        <v>198243.7932</v>
      </c>
      <c r="I129" s="9">
        <f>H129 * (1 - Config!$B$9)</f>
        <v>168507.2242</v>
      </c>
      <c r="J129" s="9">
        <f>H129 * (1 + Config!$B$10)</f>
        <v>247804.7415</v>
      </c>
      <c r="K129" s="6" t="str">
        <f t="shared" si="2"/>
        <v>16g 85s 7c</v>
      </c>
      <c r="L129" s="8" t="str">
        <f t="shared" si="3"/>
        <v>19g 82s 44c</v>
      </c>
      <c r="M129" s="6" t="str">
        <f t="shared" si="4"/>
        <v>24g 78s 5c</v>
      </c>
      <c r="N129" s="6" t="str">
        <f t="shared" si="5"/>
        <v>Beaming Fire Opal</v>
      </c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6">
        <f>IF(C130=0, Config!$B$15*Config!$B$20*Config!$B$50, 
IF(C130=1, Config!$B$15*Config!$B$21*Config!$B$51, 
IF(C130=2, Config!$B$15*Config!$B$22*Config!$B$52, 
IF(C130=3, Config!$B$15*Config!$B$23*Config!$B$53, 
IF(C130=4, Config!$B$15*Config!$B$24*Config!$B$54, 
IF(C130=5, Config!$B$15*Config!$B$25*Config!$B$55, 
IF(C130=6, Config!$B$15*Config!$B$26*Config!$B$56, 
IF(C130=7, Config!$B$15*Config!$B$27*Config!$B$57, ""))))))))</f>
        <v>1.89</v>
      </c>
      <c r="C130" s="9">
        <v>4.0</v>
      </c>
      <c r="D130" s="6" t="s">
        <v>224</v>
      </c>
      <c r="E130" s="9">
        <v>30000.0</v>
      </c>
      <c r="F130" s="9">
        <v>70.0</v>
      </c>
      <c r="G130" s="9">
        <f>IF(E130 &lt; Config!$B$4, Config!$B$4, E130)</f>
        <v>30000</v>
      </c>
      <c r="H130" s="9">
        <f t="shared" si="1"/>
        <v>198243.7932</v>
      </c>
      <c r="I130" s="9">
        <f>H130 * (1 - Config!$B$9)</f>
        <v>168507.2242</v>
      </c>
      <c r="J130" s="9">
        <f>H130 * (1 + Config!$B$10)</f>
        <v>247804.7415</v>
      </c>
      <c r="K130" s="6" t="str">
        <f t="shared" si="2"/>
        <v>16g 85s 7c</v>
      </c>
      <c r="L130" s="8" t="str">
        <f t="shared" si="3"/>
        <v>19g 82s 44c</v>
      </c>
      <c r="M130" s="6" t="str">
        <f t="shared" si="4"/>
        <v>24g 78s 5c</v>
      </c>
      <c r="N130" s="6" t="str">
        <f t="shared" si="5"/>
        <v>Jagged Chrysoprase</v>
      </c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6">
        <f>IF(C131=0, Config!$B$15*Config!$B$20*Config!$B$50, 
IF(C131=1, Config!$B$15*Config!$B$21*Config!$B$51, 
IF(C131=2, Config!$B$15*Config!$B$22*Config!$B$52, 
IF(C131=3, Config!$B$15*Config!$B$23*Config!$B$53, 
IF(C131=4, Config!$B$15*Config!$B$24*Config!$B$54, 
IF(C131=5, Config!$B$15*Config!$B$25*Config!$B$55, 
IF(C131=6, Config!$B$15*Config!$B$26*Config!$B$56, 
IF(C131=7, Config!$B$15*Config!$B$27*Config!$B$57, ""))))))))</f>
        <v>1.89</v>
      </c>
      <c r="C131" s="9">
        <v>4.0</v>
      </c>
      <c r="D131" s="6" t="s">
        <v>225</v>
      </c>
      <c r="E131" s="9">
        <v>30000.0</v>
      </c>
      <c r="F131" s="9">
        <v>70.0</v>
      </c>
      <c r="G131" s="9">
        <f>IF(E131 &lt; Config!$B$4, Config!$B$4, E131)</f>
        <v>30000</v>
      </c>
      <c r="H131" s="9">
        <f t="shared" si="1"/>
        <v>198243.7932</v>
      </c>
      <c r="I131" s="9">
        <f>H131 * (1 - Config!$B$9)</f>
        <v>168507.2242</v>
      </c>
      <c r="J131" s="9">
        <f>H131 * (1 + Config!$B$10)</f>
        <v>247804.7415</v>
      </c>
      <c r="K131" s="6" t="str">
        <f t="shared" si="2"/>
        <v>16g 85s 7c</v>
      </c>
      <c r="L131" s="8" t="str">
        <f t="shared" si="3"/>
        <v>19g 82s 44c</v>
      </c>
      <c r="M131" s="6" t="str">
        <f t="shared" si="4"/>
        <v>24g 78s 5c</v>
      </c>
      <c r="N131" s="6" t="str">
        <f t="shared" si="5"/>
        <v>Royal Tanzanite</v>
      </c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6">
        <f>IF(C132=0, Config!$B$15*Config!$B$20*Config!$B$50, 
IF(C132=1, Config!$B$15*Config!$B$21*Config!$B$51, 
IF(C132=2, Config!$B$15*Config!$B$22*Config!$B$52, 
IF(C132=3, Config!$B$15*Config!$B$23*Config!$B$53, 
IF(C132=4, Config!$B$15*Config!$B$24*Config!$B$54, 
IF(C132=5, Config!$B$15*Config!$B$25*Config!$B$55, 
IF(C132=6, Config!$B$15*Config!$B$26*Config!$B$56, 
IF(C132=7, Config!$B$15*Config!$B$27*Config!$B$57, ""))))))))</f>
        <v>1.89</v>
      </c>
      <c r="C132" s="9">
        <v>4.0</v>
      </c>
      <c r="D132" s="6" t="s">
        <v>226</v>
      </c>
      <c r="E132" s="9">
        <v>30000.0</v>
      </c>
      <c r="F132" s="9">
        <v>70.0</v>
      </c>
      <c r="G132" s="9">
        <f>IF(E132 &lt; Config!$B$4, Config!$B$4, E132)</f>
        <v>30000</v>
      </c>
      <c r="H132" s="9">
        <f t="shared" si="1"/>
        <v>198243.7932</v>
      </c>
      <c r="I132" s="9">
        <f>H132 * (1 - Config!$B$9)</f>
        <v>168507.2242</v>
      </c>
      <c r="J132" s="9">
        <f>H132 * (1 + Config!$B$10)</f>
        <v>247804.7415</v>
      </c>
      <c r="K132" s="6" t="str">
        <f t="shared" si="2"/>
        <v>16g 85s 7c</v>
      </c>
      <c r="L132" s="8" t="str">
        <f t="shared" si="3"/>
        <v>19g 82s 44c</v>
      </c>
      <c r="M132" s="6" t="str">
        <f t="shared" si="4"/>
        <v>24g 78s 5c</v>
      </c>
      <c r="N132" s="6" t="str">
        <f t="shared" si="5"/>
        <v>Resplendent Fire Opal</v>
      </c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6">
        <f>IF(C133=0, Config!$B$15*Config!$B$20*Config!$B$50, 
IF(C133=1, Config!$B$15*Config!$B$21*Config!$B$51, 
IF(C133=2, Config!$B$15*Config!$B$22*Config!$B$52, 
IF(C133=3, Config!$B$15*Config!$B$23*Config!$B$53, 
IF(C133=4, Config!$B$15*Config!$B$24*Config!$B$54, 
IF(C133=5, Config!$B$15*Config!$B$25*Config!$B$55, 
IF(C133=6, Config!$B$15*Config!$B$26*Config!$B$56, 
IF(C133=7, Config!$B$15*Config!$B$27*Config!$B$57, ""))))))))</f>
        <v>1.89</v>
      </c>
      <c r="C133" s="9">
        <v>4.0</v>
      </c>
      <c r="D133" s="6" t="s">
        <v>227</v>
      </c>
      <c r="E133" s="9">
        <v>30000.0</v>
      </c>
      <c r="F133" s="9">
        <v>70.0</v>
      </c>
      <c r="G133" s="9">
        <f>IF(E133 &lt; Config!$B$4, Config!$B$4, E133)</f>
        <v>30000</v>
      </c>
      <c r="H133" s="9">
        <f t="shared" si="1"/>
        <v>198243.7932</v>
      </c>
      <c r="I133" s="9">
        <f>H133 * (1 - Config!$B$9)</f>
        <v>168507.2242</v>
      </c>
      <c r="J133" s="9">
        <f>H133 * (1 + Config!$B$10)</f>
        <v>247804.7415</v>
      </c>
      <c r="K133" s="6" t="str">
        <f t="shared" si="2"/>
        <v>16g 85s 7c</v>
      </c>
      <c r="L133" s="8" t="str">
        <f t="shared" si="3"/>
        <v>19g 82s 44c</v>
      </c>
      <c r="M133" s="6" t="str">
        <f t="shared" si="4"/>
        <v>24g 78s 5c</v>
      </c>
      <c r="N133" s="6" t="str">
        <f t="shared" si="5"/>
        <v>Vivid Chrysoprase</v>
      </c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6">
        <f>IF(C134=0, Config!$B$15*Config!$B$20*Config!$B$50, 
IF(C134=1, Config!$B$15*Config!$B$21*Config!$B$51, 
IF(C134=2, Config!$B$15*Config!$B$22*Config!$B$52, 
IF(C134=3, Config!$B$15*Config!$B$23*Config!$B$53, 
IF(C134=4, Config!$B$15*Config!$B$24*Config!$B$54, 
IF(C134=5, Config!$B$15*Config!$B$25*Config!$B$55, 
IF(C134=6, Config!$B$15*Config!$B$26*Config!$B$56, 
IF(C134=7, Config!$B$15*Config!$B$27*Config!$B$57, ""))))))))</f>
        <v>1.89</v>
      </c>
      <c r="C134" s="9">
        <v>4.0</v>
      </c>
      <c r="D134" s="6" t="s">
        <v>228</v>
      </c>
      <c r="E134" s="9">
        <v>30000.0</v>
      </c>
      <c r="F134" s="9">
        <v>70.0</v>
      </c>
      <c r="G134" s="9">
        <f>IF(E134 &lt; Config!$B$4, Config!$B$4, E134)</f>
        <v>30000</v>
      </c>
      <c r="H134" s="9">
        <f t="shared" si="1"/>
        <v>198243.7932</v>
      </c>
      <c r="I134" s="9">
        <f>H134 * (1 - Config!$B$9)</f>
        <v>168507.2242</v>
      </c>
      <c r="J134" s="9">
        <f>H134 * (1 + Config!$B$10)</f>
        <v>247804.7415</v>
      </c>
      <c r="K134" s="6" t="str">
        <f t="shared" si="2"/>
        <v>16g 85s 7c</v>
      </c>
      <c r="L134" s="8" t="str">
        <f t="shared" si="3"/>
        <v>19g 82s 44c</v>
      </c>
      <c r="M134" s="6" t="str">
        <f t="shared" si="4"/>
        <v>24g 78s 5c</v>
      </c>
      <c r="N134" s="6" t="str">
        <f t="shared" si="5"/>
        <v>Lambent Chrysoprase</v>
      </c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6">
        <f>IF(C135=0, Config!$B$15*Config!$B$20*Config!$B$50, 
IF(C135=1, Config!$B$15*Config!$B$21*Config!$B$51, 
IF(C135=2, Config!$B$15*Config!$B$22*Config!$B$52, 
IF(C135=3, Config!$B$15*Config!$B$23*Config!$B$53, 
IF(C135=4, Config!$B$15*Config!$B$24*Config!$B$54, 
IF(C135=5, Config!$B$15*Config!$B$25*Config!$B$55, 
IF(C135=6, Config!$B$15*Config!$B$26*Config!$B$56, 
IF(C135=7, Config!$B$15*Config!$B$27*Config!$B$57, ""))))))))</f>
        <v>1.89</v>
      </c>
      <c r="C135" s="9">
        <v>4.0</v>
      </c>
      <c r="D135" s="6" t="s">
        <v>229</v>
      </c>
      <c r="E135" s="9">
        <v>30000.0</v>
      </c>
      <c r="F135" s="9">
        <v>70.0</v>
      </c>
      <c r="G135" s="9">
        <f>IF(E135 &lt; Config!$B$4, Config!$B$4, E135)</f>
        <v>30000</v>
      </c>
      <c r="H135" s="9">
        <f t="shared" si="1"/>
        <v>198243.7932</v>
      </c>
      <c r="I135" s="9">
        <f>H135 * (1 - Config!$B$9)</f>
        <v>168507.2242</v>
      </c>
      <c r="J135" s="9">
        <f>H135 * (1 + Config!$B$10)</f>
        <v>247804.7415</v>
      </c>
      <c r="K135" s="6" t="str">
        <f t="shared" si="2"/>
        <v>16g 85s 7c</v>
      </c>
      <c r="L135" s="8" t="str">
        <f t="shared" si="3"/>
        <v>19g 82s 44c</v>
      </c>
      <c r="M135" s="6" t="str">
        <f t="shared" si="4"/>
        <v>24g 78s 5c</v>
      </c>
      <c r="N135" s="6" t="str">
        <f t="shared" si="5"/>
        <v>Splendid Fire Opal</v>
      </c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6">
        <f>IF(C136=0, Config!$B$15*Config!$B$20*Config!$B$50, 
IF(C136=1, Config!$B$15*Config!$B$21*Config!$B$51, 
IF(C136=2, Config!$B$15*Config!$B$22*Config!$B$52, 
IF(C136=3, Config!$B$15*Config!$B$23*Config!$B$53, 
IF(C136=4, Config!$B$15*Config!$B$24*Config!$B$54, 
IF(C136=5, Config!$B$15*Config!$B$25*Config!$B$55, 
IF(C136=6, Config!$B$15*Config!$B$26*Config!$B$56, 
IF(C136=7, Config!$B$15*Config!$B$27*Config!$B$57, ""))))))))</f>
        <v>1.89</v>
      </c>
      <c r="C136" s="9">
        <v>4.0</v>
      </c>
      <c r="D136" s="6" t="s">
        <v>230</v>
      </c>
      <c r="E136" s="9">
        <v>30000.0</v>
      </c>
      <c r="F136" s="9">
        <v>70.0</v>
      </c>
      <c r="G136" s="9">
        <f>IF(E136 &lt; Config!$B$4, Config!$B$4, E136)</f>
        <v>30000</v>
      </c>
      <c r="H136" s="9">
        <f t="shared" si="1"/>
        <v>198243.7932</v>
      </c>
      <c r="I136" s="9">
        <f>H136 * (1 - Config!$B$9)</f>
        <v>168507.2242</v>
      </c>
      <c r="J136" s="9">
        <f>H136 * (1 + Config!$B$10)</f>
        <v>247804.7415</v>
      </c>
      <c r="K136" s="6" t="str">
        <f t="shared" si="2"/>
        <v>16g 85s 7c</v>
      </c>
      <c r="L136" s="8" t="str">
        <f t="shared" si="3"/>
        <v>19g 82s 44c</v>
      </c>
      <c r="M136" s="6" t="str">
        <f t="shared" si="4"/>
        <v>24g 78s 5c</v>
      </c>
      <c r="N136" s="6" t="str">
        <f t="shared" si="5"/>
        <v>Radiant Chrysoprase</v>
      </c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6">
        <f>IF(C137=0, Config!$B$15*Config!$B$20*Config!$B$50, 
IF(C137=1, Config!$B$15*Config!$B$21*Config!$B$51, 
IF(C137=2, Config!$B$15*Config!$B$22*Config!$B$52, 
IF(C137=3, Config!$B$15*Config!$B$23*Config!$B$53, 
IF(C137=4, Config!$B$15*Config!$B$24*Config!$B$54, 
IF(C137=5, Config!$B$15*Config!$B$25*Config!$B$55, 
IF(C137=6, Config!$B$15*Config!$B$26*Config!$B$56, 
IF(C137=7, Config!$B$15*Config!$B$27*Config!$B$57, ""))))))))</f>
        <v>1.89</v>
      </c>
      <c r="C137" s="9">
        <v>4.0</v>
      </c>
      <c r="D137" s="6" t="s">
        <v>231</v>
      </c>
      <c r="E137" s="9">
        <v>30000.0</v>
      </c>
      <c r="F137" s="9">
        <v>70.0</v>
      </c>
      <c r="G137" s="9">
        <f>IF(E137 &lt; Config!$B$4, Config!$B$4, E137)</f>
        <v>30000</v>
      </c>
      <c r="H137" s="9">
        <f t="shared" si="1"/>
        <v>198243.7932</v>
      </c>
      <c r="I137" s="9">
        <f>H137 * (1 - Config!$B$9)</f>
        <v>168507.2242</v>
      </c>
      <c r="J137" s="9">
        <f>H137 * (1 + Config!$B$10)</f>
        <v>247804.7415</v>
      </c>
      <c r="K137" s="6" t="str">
        <f t="shared" si="2"/>
        <v>16g 85s 7c</v>
      </c>
      <c r="L137" s="8" t="str">
        <f t="shared" si="3"/>
        <v>19g 82s 44c</v>
      </c>
      <c r="M137" s="6" t="str">
        <f t="shared" si="4"/>
        <v>24g 78s 5c</v>
      </c>
      <c r="N137" s="6" t="str">
        <f t="shared" si="5"/>
        <v>Infused Amethyst</v>
      </c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6">
        <f>IF(C138=0, Config!$B$15*Config!$B$20*Config!$B$50, 
IF(C138=1, Config!$B$15*Config!$B$21*Config!$B$51, 
IF(C138=2, Config!$B$15*Config!$B$22*Config!$B$52, 
IF(C138=3, Config!$B$15*Config!$B$23*Config!$B$53, 
IF(C138=4, Config!$B$15*Config!$B$24*Config!$B$54, 
IF(C138=5, Config!$B$15*Config!$B$25*Config!$B$55, 
IF(C138=6, Config!$B$15*Config!$B$26*Config!$B$56, 
IF(C138=7, Config!$B$15*Config!$B$27*Config!$B$57, ""))))))))</f>
        <v>1.89</v>
      </c>
      <c r="C138" s="9">
        <v>4.0</v>
      </c>
      <c r="D138" s="6" t="s">
        <v>232</v>
      </c>
      <c r="E138" s="9">
        <v>30000.0</v>
      </c>
      <c r="F138" s="9">
        <v>70.0</v>
      </c>
      <c r="G138" s="9">
        <f>IF(E138 &lt; Config!$B$4, Config!$B$4, E138)</f>
        <v>30000</v>
      </c>
      <c r="H138" s="9">
        <f t="shared" si="1"/>
        <v>198243.7932</v>
      </c>
      <c r="I138" s="9">
        <f>H138 * (1 - Config!$B$9)</f>
        <v>168507.2242</v>
      </c>
      <c r="J138" s="9">
        <f>H138 * (1 + Config!$B$10)</f>
        <v>247804.7415</v>
      </c>
      <c r="K138" s="6" t="str">
        <f t="shared" si="2"/>
        <v>16g 85s 7c</v>
      </c>
      <c r="L138" s="8" t="str">
        <f t="shared" si="3"/>
        <v>19g 82s 44c</v>
      </c>
      <c r="M138" s="6" t="str">
        <f t="shared" si="4"/>
        <v>24g 78s 5c</v>
      </c>
      <c r="N138" s="6" t="str">
        <f t="shared" si="5"/>
        <v>Soothing Amethyst</v>
      </c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6">
        <f>IF(C139=0, Config!$B$15*Config!$B$20*Config!$B$50, 
IF(C139=1, Config!$B$15*Config!$B$21*Config!$B$51, 
IF(C139=2, Config!$B$15*Config!$B$22*Config!$B$52, 
IF(C139=3, Config!$B$15*Config!$B$23*Config!$B$53, 
IF(C139=4, Config!$B$15*Config!$B$24*Config!$B$54, 
IF(C139=5, Config!$B$15*Config!$B$25*Config!$B$55, 
IF(C139=6, Config!$B$15*Config!$B$26*Config!$B$56, 
IF(C139=7, Config!$B$15*Config!$B$27*Config!$B$57, ""))))))))</f>
        <v>1.89</v>
      </c>
      <c r="C139" s="9">
        <v>4.0</v>
      </c>
      <c r="D139" s="6" t="s">
        <v>233</v>
      </c>
      <c r="E139" s="9">
        <v>30000.0</v>
      </c>
      <c r="F139" s="9">
        <v>70.0</v>
      </c>
      <c r="G139" s="9">
        <f>IF(E139 &lt; Config!$B$4, Config!$B$4, E139)</f>
        <v>30000</v>
      </c>
      <c r="H139" s="9">
        <f t="shared" si="1"/>
        <v>198243.7932</v>
      </c>
      <c r="I139" s="9">
        <f>H139 * (1 - Config!$B$9)</f>
        <v>168507.2242</v>
      </c>
      <c r="J139" s="9">
        <f>H139 * (1 + Config!$B$10)</f>
        <v>247804.7415</v>
      </c>
      <c r="K139" s="6" t="str">
        <f t="shared" si="2"/>
        <v>16g 85s 7c</v>
      </c>
      <c r="L139" s="8" t="str">
        <f t="shared" si="3"/>
        <v>19g 82s 44c</v>
      </c>
      <c r="M139" s="6" t="str">
        <f t="shared" si="4"/>
        <v>24g 78s 5c</v>
      </c>
      <c r="N139" s="6" t="str">
        <f t="shared" si="5"/>
        <v>Pulsing Amethyst</v>
      </c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6">
        <f>IF(C140=0, Config!$B$15*Config!$B$20*Config!$B$50, 
IF(C140=1, Config!$B$15*Config!$B$21*Config!$B$51, 
IF(C140=2, Config!$B$15*Config!$B$22*Config!$B$52, 
IF(C140=3, Config!$B$15*Config!$B$23*Config!$B$53, 
IF(C140=4, Config!$B$15*Config!$B$24*Config!$B$54, 
IF(C140=5, Config!$B$15*Config!$B$25*Config!$B$55, 
IF(C140=6, Config!$B$15*Config!$B$26*Config!$B$56, 
IF(C140=7, Config!$B$15*Config!$B$27*Config!$B$57, ""))))))))</f>
        <v>2.28</v>
      </c>
      <c r="C140" s="9">
        <v>3.0</v>
      </c>
      <c r="D140" s="6" t="s">
        <v>234</v>
      </c>
      <c r="E140" s="9">
        <v>30000.0</v>
      </c>
      <c r="F140" s="9">
        <v>70.0</v>
      </c>
      <c r="G140" s="9">
        <f>IF(E140 &lt; Config!$B$4, Config!$B$4, E140)</f>
        <v>30000</v>
      </c>
      <c r="H140" s="9">
        <f t="shared" si="1"/>
        <v>239151.2426</v>
      </c>
      <c r="I140" s="9">
        <f>H140 * (1 - Config!$B$9)</f>
        <v>203278.5562</v>
      </c>
      <c r="J140" s="9">
        <f>H140 * (1 + Config!$B$10)</f>
        <v>298939.0533</v>
      </c>
      <c r="K140" s="6" t="str">
        <f t="shared" si="2"/>
        <v>20g 32s 79c</v>
      </c>
      <c r="L140" s="8" t="str">
        <f t="shared" si="3"/>
        <v>23g 91s 51c</v>
      </c>
      <c r="M140" s="6" t="str">
        <f t="shared" si="4"/>
        <v>29g 89s 39c</v>
      </c>
      <c r="N140" s="6" t="str">
        <f t="shared" si="5"/>
        <v>Great Dawnstone</v>
      </c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6">
        <f>IF(C141=0, Config!$B$15*Config!$B$20*Config!$B$50, 
IF(C141=1, Config!$B$15*Config!$B$21*Config!$B$51, 
IF(C141=2, Config!$B$15*Config!$B$22*Config!$B$52, 
IF(C141=3, Config!$B$15*Config!$B$23*Config!$B$53, 
IF(C141=4, Config!$B$15*Config!$B$24*Config!$B$54, 
IF(C141=5, Config!$B$15*Config!$B$25*Config!$B$55, 
IF(C141=6, Config!$B$15*Config!$B$26*Config!$B$56, 
IF(C141=7, Config!$B$15*Config!$B$27*Config!$B$57, ""))))))))</f>
        <v>2.28</v>
      </c>
      <c r="C141" s="9">
        <v>3.0</v>
      </c>
      <c r="D141" s="6" t="s">
        <v>235</v>
      </c>
      <c r="E141" s="9">
        <v>30000.0</v>
      </c>
      <c r="F141" s="9">
        <v>70.0</v>
      </c>
      <c r="G141" s="9">
        <f>IF(E141 &lt; Config!$B$4, Config!$B$4, E141)</f>
        <v>30000</v>
      </c>
      <c r="H141" s="9">
        <f t="shared" si="1"/>
        <v>239151.2426</v>
      </c>
      <c r="I141" s="9">
        <f>H141 * (1 - Config!$B$9)</f>
        <v>203278.5562</v>
      </c>
      <c r="J141" s="9">
        <f>H141 * (1 + Config!$B$10)</f>
        <v>298939.0533</v>
      </c>
      <c r="K141" s="6" t="str">
        <f t="shared" si="2"/>
        <v>20g 32s 79c</v>
      </c>
      <c r="L141" s="8" t="str">
        <f t="shared" si="3"/>
        <v>23g 91s 51c</v>
      </c>
      <c r="M141" s="6" t="str">
        <f t="shared" si="4"/>
        <v>29g 89s 39c</v>
      </c>
      <c r="N141" s="6" t="str">
        <f t="shared" si="5"/>
        <v>Balanced Nightseye</v>
      </c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6">
        <f>IF(C142=0, Config!$B$15*Config!$B$20*Config!$B$50, 
IF(C142=1, Config!$B$15*Config!$B$21*Config!$B$51, 
IF(C142=2, Config!$B$15*Config!$B$22*Config!$B$52, 
IF(C142=3, Config!$B$15*Config!$B$23*Config!$B$53, 
IF(C142=4, Config!$B$15*Config!$B$24*Config!$B$54, 
IF(C142=5, Config!$B$15*Config!$B$25*Config!$B$55, 
IF(C142=6, Config!$B$15*Config!$B$26*Config!$B$56, 
IF(C142=7, Config!$B$15*Config!$B$27*Config!$B$57, ""))))))))</f>
        <v>2.28</v>
      </c>
      <c r="C142" s="9">
        <v>3.0</v>
      </c>
      <c r="D142" s="6" t="s">
        <v>236</v>
      </c>
      <c r="E142" s="9">
        <v>30000.0</v>
      </c>
      <c r="F142" s="9">
        <v>70.0</v>
      </c>
      <c r="G142" s="9">
        <f>IF(E142 &lt; Config!$B$4, Config!$B$4, E142)</f>
        <v>30000</v>
      </c>
      <c r="H142" s="9">
        <f t="shared" si="1"/>
        <v>239151.2426</v>
      </c>
      <c r="I142" s="9">
        <f>H142 * (1 - Config!$B$9)</f>
        <v>203278.5562</v>
      </c>
      <c r="J142" s="9">
        <f>H142 * (1 + Config!$B$10)</f>
        <v>298939.0533</v>
      </c>
      <c r="K142" s="6" t="str">
        <f t="shared" si="2"/>
        <v>20g 32s 79c</v>
      </c>
      <c r="L142" s="8" t="str">
        <f t="shared" si="3"/>
        <v>23g 91s 51c</v>
      </c>
      <c r="M142" s="6" t="str">
        <f t="shared" si="4"/>
        <v>29g 89s 39c</v>
      </c>
      <c r="N142" s="6" t="str">
        <f t="shared" si="5"/>
        <v>Infused Nightseye</v>
      </c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6">
        <f>IF(C143=0, Config!$B$15*Config!$B$20*Config!$B$50, 
IF(C143=1, Config!$B$15*Config!$B$21*Config!$B$51, 
IF(C143=2, Config!$B$15*Config!$B$22*Config!$B$52, 
IF(C143=3, Config!$B$15*Config!$B$23*Config!$B$53, 
IF(C143=4, Config!$B$15*Config!$B$24*Config!$B$54, 
IF(C143=5, Config!$B$15*Config!$B$25*Config!$B$55, 
IF(C143=6, Config!$B$15*Config!$B$26*Config!$B$56, 
IF(C143=7, Config!$B$15*Config!$B$27*Config!$B$57, ""))))))))</f>
        <v>2.28</v>
      </c>
      <c r="C143" s="9">
        <v>3.0</v>
      </c>
      <c r="D143" s="6" t="s">
        <v>237</v>
      </c>
      <c r="E143" s="9">
        <v>30000.0</v>
      </c>
      <c r="F143" s="9">
        <v>70.0</v>
      </c>
      <c r="G143" s="9">
        <f>IF(E143 &lt; Config!$B$4, Config!$B$4, E143)</f>
        <v>30000</v>
      </c>
      <c r="H143" s="9">
        <f t="shared" si="1"/>
        <v>239151.2426</v>
      </c>
      <c r="I143" s="9">
        <f>H143 * (1 - Config!$B$9)</f>
        <v>203278.5562</v>
      </c>
      <c r="J143" s="9">
        <f>H143 * (1 + Config!$B$10)</f>
        <v>298939.0533</v>
      </c>
      <c r="K143" s="6" t="str">
        <f t="shared" si="2"/>
        <v>20g 32s 79c</v>
      </c>
      <c r="L143" s="8" t="str">
        <f t="shared" si="3"/>
        <v>23g 91s 51c</v>
      </c>
      <c r="M143" s="6" t="str">
        <f t="shared" si="4"/>
        <v>29g 89s 39c</v>
      </c>
      <c r="N143" s="6" t="str">
        <f t="shared" si="5"/>
        <v>Veiled Noble Topaz</v>
      </c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6">
        <f>IF(C144=0, Config!$B$15*Config!$B$20*Config!$B$50, 
IF(C144=1, Config!$B$15*Config!$B$21*Config!$B$51, 
IF(C144=2, Config!$B$15*Config!$B$22*Config!$B$52, 
IF(C144=3, Config!$B$15*Config!$B$23*Config!$B$53, 
IF(C144=4, Config!$B$15*Config!$B$24*Config!$B$54, 
IF(C144=5, Config!$B$15*Config!$B$25*Config!$B$55, 
IF(C144=6, Config!$B$15*Config!$B$26*Config!$B$56, 
IF(C144=7, Config!$B$15*Config!$B$27*Config!$B$57, ""))))))))</f>
        <v>2.28</v>
      </c>
      <c r="C144" s="9">
        <v>3.0</v>
      </c>
      <c r="D144" s="6" t="s">
        <v>238</v>
      </c>
      <c r="E144" s="9">
        <v>30000.0</v>
      </c>
      <c r="F144" s="9">
        <v>70.0</v>
      </c>
      <c r="G144" s="9">
        <f>IF(E144 &lt; Config!$B$4, Config!$B$4, E144)</f>
        <v>30000</v>
      </c>
      <c r="H144" s="9">
        <f t="shared" si="1"/>
        <v>239151.2426</v>
      </c>
      <c r="I144" s="9">
        <f>H144 * (1 - Config!$B$9)</f>
        <v>203278.5562</v>
      </c>
      <c r="J144" s="9">
        <f>H144 * (1 + Config!$B$10)</f>
        <v>298939.0533</v>
      </c>
      <c r="K144" s="6" t="str">
        <f t="shared" si="2"/>
        <v>20g 32s 79c</v>
      </c>
      <c r="L144" s="8" t="str">
        <f t="shared" si="3"/>
        <v>23g 91s 51c</v>
      </c>
      <c r="M144" s="6" t="str">
        <f t="shared" si="4"/>
        <v>29g 89s 39c</v>
      </c>
      <c r="N144" s="6" t="str">
        <f t="shared" si="5"/>
        <v>Wicked Noble Topaz</v>
      </c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6">
        <f>IF(C145=0, Config!$B$15*Config!$B$20*Config!$B$50, 
IF(C145=1, Config!$B$15*Config!$B$21*Config!$B$51, 
IF(C145=2, Config!$B$15*Config!$B$22*Config!$B$52, 
IF(C145=3, Config!$B$15*Config!$B$23*Config!$B$53, 
IF(C145=4, Config!$B$15*Config!$B$24*Config!$B$54, 
IF(C145=5, Config!$B$15*Config!$B$25*Config!$B$55, 
IF(C145=6, Config!$B$15*Config!$B$26*Config!$B$56, 
IF(C145=7, Config!$B$15*Config!$B$27*Config!$B$57, ""))))))))</f>
        <v>1.89</v>
      </c>
      <c r="C145" s="9">
        <v>4.0</v>
      </c>
      <c r="D145" s="6" t="s">
        <v>239</v>
      </c>
      <c r="E145" s="9">
        <v>60000.0</v>
      </c>
      <c r="F145" s="9">
        <v>70.0</v>
      </c>
      <c r="G145" s="9">
        <f>IF(E145 &lt; Config!$B$4, Config!$B$4, E145)</f>
        <v>60000</v>
      </c>
      <c r="H145" s="9">
        <f t="shared" si="1"/>
        <v>396487.5864</v>
      </c>
      <c r="I145" s="9">
        <f>H145 * (1 - Config!$B$9)</f>
        <v>337014.4485</v>
      </c>
      <c r="J145" s="9">
        <f>H145 * (1 + Config!$B$10)</f>
        <v>495609.483</v>
      </c>
      <c r="K145" s="6" t="str">
        <f t="shared" si="2"/>
        <v>33g 70s 14c</v>
      </c>
      <c r="L145" s="8" t="str">
        <f t="shared" si="3"/>
        <v>39g 64s 88c</v>
      </c>
      <c r="M145" s="6" t="str">
        <f t="shared" si="4"/>
        <v>49g 56s 9c</v>
      </c>
      <c r="N145" s="6" t="str">
        <f t="shared" si="5"/>
        <v>Bold Crimson Spinel</v>
      </c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6">
        <f>IF(C146=0, Config!$B$15*Config!$B$20*Config!$B$50, 
IF(C146=1, Config!$B$15*Config!$B$21*Config!$B$51, 
IF(C146=2, Config!$B$15*Config!$B$22*Config!$B$52, 
IF(C146=3, Config!$B$15*Config!$B$23*Config!$B$53, 
IF(C146=4, Config!$B$15*Config!$B$24*Config!$B$54, 
IF(C146=5, Config!$B$15*Config!$B$25*Config!$B$55, 
IF(C146=6, Config!$B$15*Config!$B$26*Config!$B$56, 
IF(C146=7, Config!$B$15*Config!$B$27*Config!$B$57, ""))))))))</f>
        <v>1.89</v>
      </c>
      <c r="C146" s="9">
        <v>4.0</v>
      </c>
      <c r="D146" s="6" t="s">
        <v>240</v>
      </c>
      <c r="E146" s="9">
        <v>60000.0</v>
      </c>
      <c r="F146" s="9">
        <v>70.0</v>
      </c>
      <c r="G146" s="9">
        <f>IF(E146 &lt; Config!$B$4, Config!$B$4, E146)</f>
        <v>60000</v>
      </c>
      <c r="H146" s="9">
        <f t="shared" si="1"/>
        <v>396487.5864</v>
      </c>
      <c r="I146" s="9">
        <f>H146 * (1 - Config!$B$9)</f>
        <v>337014.4485</v>
      </c>
      <c r="J146" s="9">
        <f>H146 * (1 + Config!$B$10)</f>
        <v>495609.483</v>
      </c>
      <c r="K146" s="6" t="str">
        <f t="shared" si="2"/>
        <v>33g 70s 14c</v>
      </c>
      <c r="L146" s="8" t="str">
        <f t="shared" si="3"/>
        <v>39g 64s 88c</v>
      </c>
      <c r="M146" s="6" t="str">
        <f t="shared" si="4"/>
        <v>49g 56s 9c</v>
      </c>
      <c r="N146" s="6" t="str">
        <f t="shared" si="5"/>
        <v>Delicate Crimson Spinel</v>
      </c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6">
        <f>IF(C147=0, Config!$B$15*Config!$B$20*Config!$B$50, 
IF(C147=1, Config!$B$15*Config!$B$21*Config!$B$51, 
IF(C147=2, Config!$B$15*Config!$B$22*Config!$B$52, 
IF(C147=3, Config!$B$15*Config!$B$23*Config!$B$53, 
IF(C147=4, Config!$B$15*Config!$B$24*Config!$B$54, 
IF(C147=5, Config!$B$15*Config!$B$25*Config!$B$55, 
IF(C147=6, Config!$B$15*Config!$B$26*Config!$B$56, 
IF(C147=7, Config!$B$15*Config!$B$27*Config!$B$57, ""))))))))</f>
        <v>1.89</v>
      </c>
      <c r="C147" s="9">
        <v>4.0</v>
      </c>
      <c r="D147" s="6" t="s">
        <v>241</v>
      </c>
      <c r="E147" s="9">
        <v>60000.0</v>
      </c>
      <c r="F147" s="9">
        <v>70.0</v>
      </c>
      <c r="G147" s="9">
        <f>IF(E147 &lt; Config!$B$4, Config!$B$4, E147)</f>
        <v>60000</v>
      </c>
      <c r="H147" s="9">
        <f t="shared" si="1"/>
        <v>396487.5864</v>
      </c>
      <c r="I147" s="9">
        <f>H147 * (1 - Config!$B$9)</f>
        <v>337014.4485</v>
      </c>
      <c r="J147" s="9">
        <f>H147 * (1 + Config!$B$10)</f>
        <v>495609.483</v>
      </c>
      <c r="K147" s="6" t="str">
        <f t="shared" si="2"/>
        <v>33g 70s 14c</v>
      </c>
      <c r="L147" s="8" t="str">
        <f t="shared" si="3"/>
        <v>39g 64s 88c</v>
      </c>
      <c r="M147" s="6" t="str">
        <f t="shared" si="4"/>
        <v>49g 56s 9c</v>
      </c>
      <c r="N147" s="6" t="str">
        <f t="shared" si="5"/>
        <v>Teardrop Crimson Spinel</v>
      </c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6">
        <f>IF(C148=0, Config!$B$15*Config!$B$20*Config!$B$50, 
IF(C148=1, Config!$B$15*Config!$B$21*Config!$B$51, 
IF(C148=2, Config!$B$15*Config!$B$22*Config!$B$52, 
IF(C148=3, Config!$B$15*Config!$B$23*Config!$B$53, 
IF(C148=4, Config!$B$15*Config!$B$24*Config!$B$54, 
IF(C148=5, Config!$B$15*Config!$B$25*Config!$B$55, 
IF(C148=6, Config!$B$15*Config!$B$26*Config!$B$56, 
IF(C148=7, Config!$B$15*Config!$B$27*Config!$B$57, ""))))))))</f>
        <v>1.89</v>
      </c>
      <c r="C148" s="9">
        <v>4.0</v>
      </c>
      <c r="D148" s="6" t="s">
        <v>242</v>
      </c>
      <c r="E148" s="9">
        <v>60000.0</v>
      </c>
      <c r="F148" s="9">
        <v>70.0</v>
      </c>
      <c r="G148" s="9">
        <f>IF(E148 &lt; Config!$B$4, Config!$B$4, E148)</f>
        <v>60000</v>
      </c>
      <c r="H148" s="9">
        <f t="shared" si="1"/>
        <v>396487.5864</v>
      </c>
      <c r="I148" s="9">
        <f>H148 * (1 - Config!$B$9)</f>
        <v>337014.4485</v>
      </c>
      <c r="J148" s="9">
        <f>H148 * (1 + Config!$B$10)</f>
        <v>495609.483</v>
      </c>
      <c r="K148" s="6" t="str">
        <f t="shared" si="2"/>
        <v>33g 70s 14c</v>
      </c>
      <c r="L148" s="8" t="str">
        <f t="shared" si="3"/>
        <v>39g 64s 88c</v>
      </c>
      <c r="M148" s="6" t="str">
        <f t="shared" si="4"/>
        <v>49g 56s 9c</v>
      </c>
      <c r="N148" s="6" t="str">
        <f t="shared" si="5"/>
        <v>Runed Crimson Spinel</v>
      </c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6">
        <f>IF(C149=0, Config!$B$15*Config!$B$20*Config!$B$50, 
IF(C149=1, Config!$B$15*Config!$B$21*Config!$B$51, 
IF(C149=2, Config!$B$15*Config!$B$22*Config!$B$52, 
IF(C149=3, Config!$B$15*Config!$B$23*Config!$B$53, 
IF(C149=4, Config!$B$15*Config!$B$24*Config!$B$54, 
IF(C149=5, Config!$B$15*Config!$B$25*Config!$B$55, 
IF(C149=6, Config!$B$15*Config!$B$26*Config!$B$56, 
IF(C149=7, Config!$B$15*Config!$B$27*Config!$B$57, ""))))))))</f>
        <v>1.89</v>
      </c>
      <c r="C149" s="9">
        <v>4.0</v>
      </c>
      <c r="D149" s="6" t="s">
        <v>243</v>
      </c>
      <c r="E149" s="9">
        <v>60000.0</v>
      </c>
      <c r="F149" s="9">
        <v>70.0</v>
      </c>
      <c r="G149" s="9">
        <f>IF(E149 &lt; Config!$B$4, Config!$B$4, E149)</f>
        <v>60000</v>
      </c>
      <c r="H149" s="9">
        <f t="shared" si="1"/>
        <v>396487.5864</v>
      </c>
      <c r="I149" s="9">
        <f>H149 * (1 - Config!$B$9)</f>
        <v>337014.4485</v>
      </c>
      <c r="J149" s="9">
        <f>H149 * (1 + Config!$B$10)</f>
        <v>495609.483</v>
      </c>
      <c r="K149" s="6" t="str">
        <f t="shared" si="2"/>
        <v>33g 70s 14c</v>
      </c>
      <c r="L149" s="8" t="str">
        <f t="shared" si="3"/>
        <v>39g 64s 88c</v>
      </c>
      <c r="M149" s="6" t="str">
        <f t="shared" si="4"/>
        <v>49g 56s 9c</v>
      </c>
      <c r="N149" s="6" t="str">
        <f t="shared" si="5"/>
        <v>Bright Crimson Spinel</v>
      </c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6">
        <f>IF(C150=0, Config!$B$15*Config!$B$20*Config!$B$50, 
IF(C150=1, Config!$B$15*Config!$B$21*Config!$B$51, 
IF(C150=2, Config!$B$15*Config!$B$22*Config!$B$52, 
IF(C150=3, Config!$B$15*Config!$B$23*Config!$B$53, 
IF(C150=4, Config!$B$15*Config!$B$24*Config!$B$54, 
IF(C150=5, Config!$B$15*Config!$B$25*Config!$B$55, 
IF(C150=6, Config!$B$15*Config!$B$26*Config!$B$56, 
IF(C150=7, Config!$B$15*Config!$B$27*Config!$B$57, ""))))))))</f>
        <v>1.89</v>
      </c>
      <c r="C150" s="9">
        <v>4.0</v>
      </c>
      <c r="D150" s="6" t="s">
        <v>244</v>
      </c>
      <c r="E150" s="9">
        <v>60000.0</v>
      </c>
      <c r="F150" s="9">
        <v>70.0</v>
      </c>
      <c r="G150" s="9">
        <f>IF(E150 &lt; Config!$B$4, Config!$B$4, E150)</f>
        <v>60000</v>
      </c>
      <c r="H150" s="9">
        <f t="shared" si="1"/>
        <v>396487.5864</v>
      </c>
      <c r="I150" s="9">
        <f>H150 * (1 - Config!$B$9)</f>
        <v>337014.4485</v>
      </c>
      <c r="J150" s="9">
        <f>H150 * (1 + Config!$B$10)</f>
        <v>495609.483</v>
      </c>
      <c r="K150" s="6" t="str">
        <f t="shared" si="2"/>
        <v>33g 70s 14c</v>
      </c>
      <c r="L150" s="8" t="str">
        <f t="shared" si="3"/>
        <v>39g 64s 88c</v>
      </c>
      <c r="M150" s="6" t="str">
        <f t="shared" si="4"/>
        <v>49g 56s 9c</v>
      </c>
      <c r="N150" s="6" t="str">
        <f t="shared" si="5"/>
        <v>Subtle Crimson Spinel</v>
      </c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6">
        <f>IF(C151=0, Config!$B$15*Config!$B$20*Config!$B$50, 
IF(C151=1, Config!$B$15*Config!$B$21*Config!$B$51, 
IF(C151=2, Config!$B$15*Config!$B$22*Config!$B$52, 
IF(C151=3, Config!$B$15*Config!$B$23*Config!$B$53, 
IF(C151=4, Config!$B$15*Config!$B$24*Config!$B$54, 
IF(C151=5, Config!$B$15*Config!$B$25*Config!$B$55, 
IF(C151=6, Config!$B$15*Config!$B$26*Config!$B$56, 
IF(C151=7, Config!$B$15*Config!$B$27*Config!$B$57, ""))))))))</f>
        <v>1.89</v>
      </c>
      <c r="C151" s="9">
        <v>4.0</v>
      </c>
      <c r="D151" s="6" t="s">
        <v>245</v>
      </c>
      <c r="E151" s="9">
        <v>60000.0</v>
      </c>
      <c r="F151" s="9">
        <v>70.0</v>
      </c>
      <c r="G151" s="9">
        <f>IF(E151 &lt; Config!$B$4, Config!$B$4, E151)</f>
        <v>60000</v>
      </c>
      <c r="H151" s="9">
        <f t="shared" si="1"/>
        <v>396487.5864</v>
      </c>
      <c r="I151" s="9">
        <f>H151 * (1 - Config!$B$9)</f>
        <v>337014.4485</v>
      </c>
      <c r="J151" s="9">
        <f>H151 * (1 + Config!$B$10)</f>
        <v>495609.483</v>
      </c>
      <c r="K151" s="6" t="str">
        <f t="shared" si="2"/>
        <v>33g 70s 14c</v>
      </c>
      <c r="L151" s="8" t="str">
        <f t="shared" si="3"/>
        <v>39g 64s 88c</v>
      </c>
      <c r="M151" s="6" t="str">
        <f t="shared" si="4"/>
        <v>49g 56s 9c</v>
      </c>
      <c r="N151" s="6" t="str">
        <f t="shared" si="5"/>
        <v>Flashing Crimson Spinel</v>
      </c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6">
        <f>IF(C152=0, Config!$B$15*Config!$B$20*Config!$B$50, 
IF(C152=1, Config!$B$15*Config!$B$21*Config!$B$51, 
IF(C152=2, Config!$B$15*Config!$B$22*Config!$B$52, 
IF(C152=3, Config!$B$15*Config!$B$23*Config!$B$53, 
IF(C152=4, Config!$B$15*Config!$B$24*Config!$B$54, 
IF(C152=5, Config!$B$15*Config!$B$25*Config!$B$55, 
IF(C152=6, Config!$B$15*Config!$B$26*Config!$B$56, 
IF(C152=7, Config!$B$15*Config!$B$27*Config!$B$57, ""))))))))</f>
        <v>1.89</v>
      </c>
      <c r="C152" s="9">
        <v>4.0</v>
      </c>
      <c r="D152" s="6" t="s">
        <v>246</v>
      </c>
      <c r="E152" s="9">
        <v>60000.0</v>
      </c>
      <c r="F152" s="9">
        <v>70.0</v>
      </c>
      <c r="G152" s="9">
        <f>IF(E152 &lt; Config!$B$4, Config!$B$4, E152)</f>
        <v>60000</v>
      </c>
      <c r="H152" s="9">
        <f t="shared" si="1"/>
        <v>396487.5864</v>
      </c>
      <c r="I152" s="9">
        <f>H152 * (1 - Config!$B$9)</f>
        <v>337014.4485</v>
      </c>
      <c r="J152" s="9">
        <f>H152 * (1 + Config!$B$10)</f>
        <v>495609.483</v>
      </c>
      <c r="K152" s="6" t="str">
        <f t="shared" si="2"/>
        <v>33g 70s 14c</v>
      </c>
      <c r="L152" s="8" t="str">
        <f t="shared" si="3"/>
        <v>39g 64s 88c</v>
      </c>
      <c r="M152" s="6" t="str">
        <f t="shared" si="4"/>
        <v>49g 56s 9c</v>
      </c>
      <c r="N152" s="6" t="str">
        <f t="shared" si="5"/>
        <v>Solid Empyrean Sapphire</v>
      </c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6">
        <f>IF(C153=0, Config!$B$15*Config!$B$20*Config!$B$50, 
IF(C153=1, Config!$B$15*Config!$B$21*Config!$B$51, 
IF(C153=2, Config!$B$15*Config!$B$22*Config!$B$52, 
IF(C153=3, Config!$B$15*Config!$B$23*Config!$B$53, 
IF(C153=4, Config!$B$15*Config!$B$24*Config!$B$54, 
IF(C153=5, Config!$B$15*Config!$B$25*Config!$B$55, 
IF(C153=6, Config!$B$15*Config!$B$26*Config!$B$56, 
IF(C153=7, Config!$B$15*Config!$B$27*Config!$B$57, ""))))))))</f>
        <v>1.89</v>
      </c>
      <c r="C153" s="9">
        <v>4.0</v>
      </c>
      <c r="D153" s="6" t="s">
        <v>247</v>
      </c>
      <c r="E153" s="9">
        <v>60000.0</v>
      </c>
      <c r="F153" s="9">
        <v>70.0</v>
      </c>
      <c r="G153" s="9">
        <f>IF(E153 &lt; Config!$B$4, Config!$B$4, E153)</f>
        <v>60000</v>
      </c>
      <c r="H153" s="9">
        <f t="shared" si="1"/>
        <v>396487.5864</v>
      </c>
      <c r="I153" s="9">
        <f>H153 * (1 - Config!$B$9)</f>
        <v>337014.4485</v>
      </c>
      <c r="J153" s="9">
        <f>H153 * (1 + Config!$B$10)</f>
        <v>495609.483</v>
      </c>
      <c r="K153" s="6" t="str">
        <f t="shared" si="2"/>
        <v>33g 70s 14c</v>
      </c>
      <c r="L153" s="8" t="str">
        <f t="shared" si="3"/>
        <v>39g 64s 88c</v>
      </c>
      <c r="M153" s="6" t="str">
        <f t="shared" si="4"/>
        <v>49g 56s 9c</v>
      </c>
      <c r="N153" s="6" t="str">
        <f t="shared" si="5"/>
        <v>Sparkling Empyrean Sapphire</v>
      </c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6">
        <f>IF(C154=0, Config!$B$15*Config!$B$20*Config!$B$50, 
IF(C154=1, Config!$B$15*Config!$B$21*Config!$B$51, 
IF(C154=2, Config!$B$15*Config!$B$22*Config!$B$52, 
IF(C154=3, Config!$B$15*Config!$B$23*Config!$B$53, 
IF(C154=4, Config!$B$15*Config!$B$24*Config!$B$54, 
IF(C154=5, Config!$B$15*Config!$B$25*Config!$B$55, 
IF(C154=6, Config!$B$15*Config!$B$26*Config!$B$56, 
IF(C154=7, Config!$B$15*Config!$B$27*Config!$B$57, ""))))))))</f>
        <v>1.89</v>
      </c>
      <c r="C154" s="9">
        <v>4.0</v>
      </c>
      <c r="D154" s="6" t="s">
        <v>248</v>
      </c>
      <c r="E154" s="9">
        <v>60000.0</v>
      </c>
      <c r="F154" s="9">
        <v>70.0</v>
      </c>
      <c r="G154" s="9">
        <f>IF(E154 &lt; Config!$B$4, Config!$B$4, E154)</f>
        <v>60000</v>
      </c>
      <c r="H154" s="9">
        <f t="shared" si="1"/>
        <v>396487.5864</v>
      </c>
      <c r="I154" s="9">
        <f>H154 * (1 - Config!$B$9)</f>
        <v>337014.4485</v>
      </c>
      <c r="J154" s="9">
        <f>H154 * (1 + Config!$B$10)</f>
        <v>495609.483</v>
      </c>
      <c r="K154" s="6" t="str">
        <f t="shared" si="2"/>
        <v>33g 70s 14c</v>
      </c>
      <c r="L154" s="8" t="str">
        <f t="shared" si="3"/>
        <v>39g 64s 88c</v>
      </c>
      <c r="M154" s="6" t="str">
        <f t="shared" si="4"/>
        <v>49g 56s 9c</v>
      </c>
      <c r="N154" s="6" t="str">
        <f t="shared" si="5"/>
        <v>Lustrous Empyrean Sapphire</v>
      </c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6">
        <f>IF(C155=0, Config!$B$15*Config!$B$20*Config!$B$50, 
IF(C155=1, Config!$B$15*Config!$B$21*Config!$B$51, 
IF(C155=2, Config!$B$15*Config!$B$22*Config!$B$52, 
IF(C155=3, Config!$B$15*Config!$B$23*Config!$B$53, 
IF(C155=4, Config!$B$15*Config!$B$24*Config!$B$54, 
IF(C155=5, Config!$B$15*Config!$B$25*Config!$B$55, 
IF(C155=6, Config!$B$15*Config!$B$26*Config!$B$56, 
IF(C155=7, Config!$B$15*Config!$B$27*Config!$B$57, ""))))))))</f>
        <v>1.89</v>
      </c>
      <c r="C155" s="9">
        <v>4.0</v>
      </c>
      <c r="D155" s="6" t="s">
        <v>249</v>
      </c>
      <c r="E155" s="9">
        <v>60000.0</v>
      </c>
      <c r="F155" s="9">
        <v>70.0</v>
      </c>
      <c r="G155" s="9">
        <f>IF(E155 &lt; Config!$B$4, Config!$B$4, E155)</f>
        <v>60000</v>
      </c>
      <c r="H155" s="9">
        <f t="shared" si="1"/>
        <v>396487.5864</v>
      </c>
      <c r="I155" s="9">
        <f>H155 * (1 - Config!$B$9)</f>
        <v>337014.4485</v>
      </c>
      <c r="J155" s="9">
        <f>H155 * (1 + Config!$B$10)</f>
        <v>495609.483</v>
      </c>
      <c r="K155" s="6" t="str">
        <f t="shared" si="2"/>
        <v>33g 70s 14c</v>
      </c>
      <c r="L155" s="8" t="str">
        <f t="shared" si="3"/>
        <v>39g 64s 88c</v>
      </c>
      <c r="M155" s="6" t="str">
        <f t="shared" si="4"/>
        <v>49g 56s 9c</v>
      </c>
      <c r="N155" s="6" t="str">
        <f t="shared" si="5"/>
        <v>Stormy Empyrean Sapphire</v>
      </c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6">
        <f>IF(C156=0, Config!$B$15*Config!$B$20*Config!$B$50, 
IF(C156=1, Config!$B$15*Config!$B$21*Config!$B$51, 
IF(C156=2, Config!$B$15*Config!$B$22*Config!$B$52, 
IF(C156=3, Config!$B$15*Config!$B$23*Config!$B$53, 
IF(C156=4, Config!$B$15*Config!$B$24*Config!$B$54, 
IF(C156=5, Config!$B$15*Config!$B$25*Config!$B$55, 
IF(C156=6, Config!$B$15*Config!$B$26*Config!$B$56, 
IF(C156=7, Config!$B$15*Config!$B$27*Config!$B$57, ""))))))))</f>
        <v>1.89</v>
      </c>
      <c r="C156" s="9">
        <v>4.0</v>
      </c>
      <c r="D156" s="6" t="s">
        <v>250</v>
      </c>
      <c r="E156" s="9">
        <v>60000.0</v>
      </c>
      <c r="F156" s="9">
        <v>70.0</v>
      </c>
      <c r="G156" s="9">
        <f>IF(E156 &lt; Config!$B$4, Config!$B$4, E156)</f>
        <v>60000</v>
      </c>
      <c r="H156" s="9">
        <f t="shared" si="1"/>
        <v>396487.5864</v>
      </c>
      <c r="I156" s="9">
        <f>H156 * (1 - Config!$B$9)</f>
        <v>337014.4485</v>
      </c>
      <c r="J156" s="9">
        <f>H156 * (1 + Config!$B$10)</f>
        <v>495609.483</v>
      </c>
      <c r="K156" s="6" t="str">
        <f t="shared" si="2"/>
        <v>33g 70s 14c</v>
      </c>
      <c r="L156" s="8" t="str">
        <f t="shared" si="3"/>
        <v>39g 64s 88c</v>
      </c>
      <c r="M156" s="6" t="str">
        <f t="shared" si="4"/>
        <v>49g 56s 9c</v>
      </c>
      <c r="N156" s="6" t="str">
        <f t="shared" si="5"/>
        <v>Brilliant Lionseye</v>
      </c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6">
        <f>IF(C157=0, Config!$B$15*Config!$B$20*Config!$B$50, 
IF(C157=1, Config!$B$15*Config!$B$21*Config!$B$51, 
IF(C157=2, Config!$B$15*Config!$B$22*Config!$B$52, 
IF(C157=3, Config!$B$15*Config!$B$23*Config!$B$53, 
IF(C157=4, Config!$B$15*Config!$B$24*Config!$B$54, 
IF(C157=5, Config!$B$15*Config!$B$25*Config!$B$55, 
IF(C157=6, Config!$B$15*Config!$B$26*Config!$B$56, 
IF(C157=7, Config!$B$15*Config!$B$27*Config!$B$57, ""))))))))</f>
        <v>1.89</v>
      </c>
      <c r="C157" s="9">
        <v>4.0</v>
      </c>
      <c r="D157" s="6" t="s">
        <v>251</v>
      </c>
      <c r="E157" s="9">
        <v>60000.0</v>
      </c>
      <c r="F157" s="9">
        <v>70.0</v>
      </c>
      <c r="G157" s="9">
        <f>IF(E157 &lt; Config!$B$4, Config!$B$4, E157)</f>
        <v>60000</v>
      </c>
      <c r="H157" s="9">
        <f t="shared" si="1"/>
        <v>396487.5864</v>
      </c>
      <c r="I157" s="9">
        <f>H157 * (1 - Config!$B$9)</f>
        <v>337014.4485</v>
      </c>
      <c r="J157" s="9">
        <f>H157 * (1 + Config!$B$10)</f>
        <v>495609.483</v>
      </c>
      <c r="K157" s="6" t="str">
        <f t="shared" si="2"/>
        <v>33g 70s 14c</v>
      </c>
      <c r="L157" s="8" t="str">
        <f t="shared" si="3"/>
        <v>39g 64s 88c</v>
      </c>
      <c r="M157" s="6" t="str">
        <f t="shared" si="4"/>
        <v>49g 56s 9c</v>
      </c>
      <c r="N157" s="6" t="str">
        <f t="shared" si="5"/>
        <v>Smooth Lionseye</v>
      </c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6">
        <f>IF(C158=0, Config!$B$15*Config!$B$20*Config!$B$50, 
IF(C158=1, Config!$B$15*Config!$B$21*Config!$B$51, 
IF(C158=2, Config!$B$15*Config!$B$22*Config!$B$52, 
IF(C158=3, Config!$B$15*Config!$B$23*Config!$B$53, 
IF(C158=4, Config!$B$15*Config!$B$24*Config!$B$54, 
IF(C158=5, Config!$B$15*Config!$B$25*Config!$B$55, 
IF(C158=6, Config!$B$15*Config!$B$26*Config!$B$56, 
IF(C158=7, Config!$B$15*Config!$B$27*Config!$B$57, ""))))))))</f>
        <v>1.89</v>
      </c>
      <c r="C158" s="9">
        <v>4.0</v>
      </c>
      <c r="D158" s="6" t="s">
        <v>252</v>
      </c>
      <c r="E158" s="9">
        <v>60000.0</v>
      </c>
      <c r="F158" s="9">
        <v>70.0</v>
      </c>
      <c r="G158" s="9">
        <f>IF(E158 &lt; Config!$B$4, Config!$B$4, E158)</f>
        <v>60000</v>
      </c>
      <c r="H158" s="9">
        <f t="shared" si="1"/>
        <v>396487.5864</v>
      </c>
      <c r="I158" s="9">
        <f>H158 * (1 - Config!$B$9)</f>
        <v>337014.4485</v>
      </c>
      <c r="J158" s="9">
        <f>H158 * (1 + Config!$B$10)</f>
        <v>495609.483</v>
      </c>
      <c r="K158" s="6" t="str">
        <f t="shared" si="2"/>
        <v>33g 70s 14c</v>
      </c>
      <c r="L158" s="8" t="str">
        <f t="shared" si="3"/>
        <v>39g 64s 88c</v>
      </c>
      <c r="M158" s="6" t="str">
        <f t="shared" si="4"/>
        <v>49g 56s 9c</v>
      </c>
      <c r="N158" s="6" t="str">
        <f t="shared" si="5"/>
        <v>Rigid Lionseye</v>
      </c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6">
        <f>IF(C159=0, Config!$B$15*Config!$B$20*Config!$B$50, 
IF(C159=1, Config!$B$15*Config!$B$21*Config!$B$51, 
IF(C159=2, Config!$B$15*Config!$B$22*Config!$B$52, 
IF(C159=3, Config!$B$15*Config!$B$23*Config!$B$53, 
IF(C159=4, Config!$B$15*Config!$B$24*Config!$B$54, 
IF(C159=5, Config!$B$15*Config!$B$25*Config!$B$55, 
IF(C159=6, Config!$B$15*Config!$B$26*Config!$B$56, 
IF(C159=7, Config!$B$15*Config!$B$27*Config!$B$57, ""))))))))</f>
        <v>1.89</v>
      </c>
      <c r="C159" s="9">
        <v>4.0</v>
      </c>
      <c r="D159" s="6" t="s">
        <v>253</v>
      </c>
      <c r="E159" s="9">
        <v>60000.0</v>
      </c>
      <c r="F159" s="9">
        <v>70.0</v>
      </c>
      <c r="G159" s="9">
        <f>IF(E159 &lt; Config!$B$4, Config!$B$4, E159)</f>
        <v>60000</v>
      </c>
      <c r="H159" s="9">
        <f t="shared" si="1"/>
        <v>396487.5864</v>
      </c>
      <c r="I159" s="9">
        <f>H159 * (1 - Config!$B$9)</f>
        <v>337014.4485</v>
      </c>
      <c r="J159" s="9">
        <f>H159 * (1 + Config!$B$10)</f>
        <v>495609.483</v>
      </c>
      <c r="K159" s="6" t="str">
        <f t="shared" si="2"/>
        <v>33g 70s 14c</v>
      </c>
      <c r="L159" s="8" t="str">
        <f t="shared" si="3"/>
        <v>39g 64s 88c</v>
      </c>
      <c r="M159" s="6" t="str">
        <f t="shared" si="4"/>
        <v>49g 56s 9c</v>
      </c>
      <c r="N159" s="6" t="str">
        <f t="shared" si="5"/>
        <v>Gleaming Lionseye</v>
      </c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6">
        <f>IF(C160=0, Config!$B$15*Config!$B$20*Config!$B$50, 
IF(C160=1, Config!$B$15*Config!$B$21*Config!$B$51, 
IF(C160=2, Config!$B$15*Config!$B$22*Config!$B$52, 
IF(C160=3, Config!$B$15*Config!$B$23*Config!$B$53, 
IF(C160=4, Config!$B$15*Config!$B$24*Config!$B$54, 
IF(C160=5, Config!$B$15*Config!$B$25*Config!$B$55, 
IF(C160=6, Config!$B$15*Config!$B$26*Config!$B$56, 
IF(C160=7, Config!$B$15*Config!$B$27*Config!$B$57, ""))))))))</f>
        <v>1.89</v>
      </c>
      <c r="C160" s="9">
        <v>4.0</v>
      </c>
      <c r="D160" s="6" t="s">
        <v>254</v>
      </c>
      <c r="E160" s="9">
        <v>60000.0</v>
      </c>
      <c r="F160" s="9">
        <v>70.0</v>
      </c>
      <c r="G160" s="9">
        <f>IF(E160 &lt; Config!$B$4, Config!$B$4, E160)</f>
        <v>60000</v>
      </c>
      <c r="H160" s="9">
        <f t="shared" si="1"/>
        <v>396487.5864</v>
      </c>
      <c r="I160" s="9">
        <f>H160 * (1 - Config!$B$9)</f>
        <v>337014.4485</v>
      </c>
      <c r="J160" s="9">
        <f>H160 * (1 + Config!$B$10)</f>
        <v>495609.483</v>
      </c>
      <c r="K160" s="6" t="str">
        <f t="shared" si="2"/>
        <v>33g 70s 14c</v>
      </c>
      <c r="L160" s="8" t="str">
        <f t="shared" si="3"/>
        <v>39g 64s 88c</v>
      </c>
      <c r="M160" s="6" t="str">
        <f t="shared" si="4"/>
        <v>49g 56s 9c</v>
      </c>
      <c r="N160" s="6" t="str">
        <f t="shared" si="5"/>
        <v>Thick Lionseye</v>
      </c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6">
        <f>IF(C161=0, Config!$B$15*Config!$B$20*Config!$B$50, 
IF(C161=1, Config!$B$15*Config!$B$21*Config!$B$51, 
IF(C161=2, Config!$B$15*Config!$B$22*Config!$B$52, 
IF(C161=3, Config!$B$15*Config!$B$23*Config!$B$53, 
IF(C161=4, Config!$B$15*Config!$B$24*Config!$B$54, 
IF(C161=5, Config!$B$15*Config!$B$25*Config!$B$55, 
IF(C161=6, Config!$B$15*Config!$B$26*Config!$B$56, 
IF(C161=7, Config!$B$15*Config!$B$27*Config!$B$57, ""))))))))</f>
        <v>1.89</v>
      </c>
      <c r="C161" s="9">
        <v>4.0</v>
      </c>
      <c r="D161" s="6" t="s">
        <v>255</v>
      </c>
      <c r="E161" s="9">
        <v>60000.0</v>
      </c>
      <c r="F161" s="9">
        <v>70.0</v>
      </c>
      <c r="G161" s="9">
        <f>IF(E161 &lt; Config!$B$4, Config!$B$4, E161)</f>
        <v>60000</v>
      </c>
      <c r="H161" s="9">
        <f t="shared" si="1"/>
        <v>396487.5864</v>
      </c>
      <c r="I161" s="9">
        <f>H161 * (1 - Config!$B$9)</f>
        <v>337014.4485</v>
      </c>
      <c r="J161" s="9">
        <f>H161 * (1 + Config!$B$10)</f>
        <v>495609.483</v>
      </c>
      <c r="K161" s="6" t="str">
        <f t="shared" si="2"/>
        <v>33g 70s 14c</v>
      </c>
      <c r="L161" s="8" t="str">
        <f t="shared" si="3"/>
        <v>39g 64s 88c</v>
      </c>
      <c r="M161" s="6" t="str">
        <f t="shared" si="4"/>
        <v>49g 56s 9c</v>
      </c>
      <c r="N161" s="6" t="str">
        <f t="shared" si="5"/>
        <v>Mystic Lionseye</v>
      </c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6">
        <f>IF(C162=0, Config!$B$15*Config!$B$20*Config!$B$50, 
IF(C162=1, Config!$B$15*Config!$B$21*Config!$B$51, 
IF(C162=2, Config!$B$15*Config!$B$22*Config!$B$52, 
IF(C162=3, Config!$B$15*Config!$B$23*Config!$B$53, 
IF(C162=4, Config!$B$15*Config!$B$24*Config!$B$54, 
IF(C162=5, Config!$B$15*Config!$B$25*Config!$B$55, 
IF(C162=6, Config!$B$15*Config!$B$26*Config!$B$56, 
IF(C162=7, Config!$B$15*Config!$B$27*Config!$B$57, ""))))))))</f>
        <v>1.89</v>
      </c>
      <c r="C162" s="9">
        <v>4.0</v>
      </c>
      <c r="D162" s="6" t="s">
        <v>256</v>
      </c>
      <c r="E162" s="9">
        <v>60000.0</v>
      </c>
      <c r="F162" s="9">
        <v>70.0</v>
      </c>
      <c r="G162" s="9">
        <f>IF(E162 &lt; Config!$B$4, Config!$B$4, E162)</f>
        <v>60000</v>
      </c>
      <c r="H162" s="9">
        <f t="shared" si="1"/>
        <v>396487.5864</v>
      </c>
      <c r="I162" s="9">
        <f>H162 * (1 - Config!$B$9)</f>
        <v>337014.4485</v>
      </c>
      <c r="J162" s="9">
        <f>H162 * (1 + Config!$B$10)</f>
        <v>495609.483</v>
      </c>
      <c r="K162" s="6" t="str">
        <f t="shared" si="2"/>
        <v>33g 70s 14c</v>
      </c>
      <c r="L162" s="8" t="str">
        <f t="shared" si="3"/>
        <v>39g 64s 88c</v>
      </c>
      <c r="M162" s="6" t="str">
        <f t="shared" si="4"/>
        <v>49g 56s 9c</v>
      </c>
      <c r="N162" s="6" t="str">
        <f t="shared" si="5"/>
        <v>Great Lionseye</v>
      </c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6">
        <f>IF(C163=0, Config!$B$15*Config!$B$20*Config!$B$50, 
IF(C163=1, Config!$B$15*Config!$B$21*Config!$B$51, 
IF(C163=2, Config!$B$15*Config!$B$22*Config!$B$52, 
IF(C163=3, Config!$B$15*Config!$B$23*Config!$B$53, 
IF(C163=4, Config!$B$15*Config!$B$24*Config!$B$54, 
IF(C163=5, Config!$B$15*Config!$B$25*Config!$B$55, 
IF(C163=6, Config!$B$15*Config!$B$26*Config!$B$56, 
IF(C163=7, Config!$B$15*Config!$B$27*Config!$B$57, ""))))))))</f>
        <v>1.89</v>
      </c>
      <c r="C163" s="9">
        <v>4.0</v>
      </c>
      <c r="D163" s="6" t="s">
        <v>257</v>
      </c>
      <c r="E163" s="9">
        <v>60000.0</v>
      </c>
      <c r="F163" s="9">
        <v>70.0</v>
      </c>
      <c r="G163" s="9">
        <f>IF(E163 &lt; Config!$B$4, Config!$B$4, E163)</f>
        <v>60000</v>
      </c>
      <c r="H163" s="9">
        <f t="shared" si="1"/>
        <v>396487.5864</v>
      </c>
      <c r="I163" s="9">
        <f>H163 * (1 - Config!$B$9)</f>
        <v>337014.4485</v>
      </c>
      <c r="J163" s="9">
        <f>H163 * (1 + Config!$B$10)</f>
        <v>495609.483</v>
      </c>
      <c r="K163" s="6" t="str">
        <f t="shared" si="2"/>
        <v>33g 70s 14c</v>
      </c>
      <c r="L163" s="8" t="str">
        <f t="shared" si="3"/>
        <v>39g 64s 88c</v>
      </c>
      <c r="M163" s="6" t="str">
        <f t="shared" si="4"/>
        <v>49g 56s 9c</v>
      </c>
      <c r="N163" s="6" t="str">
        <f t="shared" si="5"/>
        <v>Sovereign Shadowsong Amethyst</v>
      </c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6">
        <f>IF(C164=0, Config!$B$15*Config!$B$20*Config!$B$50, 
IF(C164=1, Config!$B$15*Config!$B$21*Config!$B$51, 
IF(C164=2, Config!$B$15*Config!$B$22*Config!$B$52, 
IF(C164=3, Config!$B$15*Config!$B$23*Config!$B$53, 
IF(C164=4, Config!$B$15*Config!$B$24*Config!$B$54, 
IF(C164=5, Config!$B$15*Config!$B$25*Config!$B$55, 
IF(C164=6, Config!$B$15*Config!$B$26*Config!$B$56, 
IF(C164=7, Config!$B$15*Config!$B$27*Config!$B$57, ""))))))))</f>
        <v>1.89</v>
      </c>
      <c r="C164" s="9">
        <v>4.0</v>
      </c>
      <c r="D164" s="6" t="s">
        <v>258</v>
      </c>
      <c r="E164" s="9">
        <v>60000.0</v>
      </c>
      <c r="F164" s="9">
        <v>70.0</v>
      </c>
      <c r="G164" s="9">
        <f>IF(E164 &lt; Config!$B$4, Config!$B$4, E164)</f>
        <v>60000</v>
      </c>
      <c r="H164" s="9">
        <f t="shared" si="1"/>
        <v>396487.5864</v>
      </c>
      <c r="I164" s="9">
        <f>H164 * (1 - Config!$B$9)</f>
        <v>337014.4485</v>
      </c>
      <c r="J164" s="9">
        <f>H164 * (1 + Config!$B$10)</f>
        <v>495609.483</v>
      </c>
      <c r="K164" s="6" t="str">
        <f t="shared" si="2"/>
        <v>33g 70s 14c</v>
      </c>
      <c r="L164" s="8" t="str">
        <f t="shared" si="3"/>
        <v>39g 64s 88c</v>
      </c>
      <c r="M164" s="6" t="str">
        <f t="shared" si="4"/>
        <v>49g 56s 9c</v>
      </c>
      <c r="N164" s="6" t="str">
        <f t="shared" si="5"/>
        <v>Shifting Shadowsong Amethyst</v>
      </c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6">
        <f>IF(C165=0, Config!$B$15*Config!$B$20*Config!$B$50, 
IF(C165=1, Config!$B$15*Config!$B$21*Config!$B$51, 
IF(C165=2, Config!$B$15*Config!$B$22*Config!$B$52, 
IF(C165=3, Config!$B$15*Config!$B$23*Config!$B$53, 
IF(C165=4, Config!$B$15*Config!$B$24*Config!$B$54, 
IF(C165=5, Config!$B$15*Config!$B$25*Config!$B$55, 
IF(C165=6, Config!$B$15*Config!$B$26*Config!$B$56, 
IF(C165=7, Config!$B$15*Config!$B$27*Config!$B$57, ""))))))))</f>
        <v>1.89</v>
      </c>
      <c r="C165" s="9">
        <v>4.0</v>
      </c>
      <c r="D165" s="6" t="s">
        <v>259</v>
      </c>
      <c r="E165" s="9">
        <v>60000.0</v>
      </c>
      <c r="F165" s="9">
        <v>70.0</v>
      </c>
      <c r="G165" s="9">
        <f>IF(E165 &lt; Config!$B$4, Config!$B$4, E165)</f>
        <v>60000</v>
      </c>
      <c r="H165" s="9">
        <f t="shared" si="1"/>
        <v>396487.5864</v>
      </c>
      <c r="I165" s="9">
        <f>H165 * (1 - Config!$B$9)</f>
        <v>337014.4485</v>
      </c>
      <c r="J165" s="9">
        <f>H165 * (1 + Config!$B$10)</f>
        <v>495609.483</v>
      </c>
      <c r="K165" s="6" t="str">
        <f t="shared" si="2"/>
        <v>33g 70s 14c</v>
      </c>
      <c r="L165" s="8" t="str">
        <f t="shared" si="3"/>
        <v>39g 64s 88c</v>
      </c>
      <c r="M165" s="6" t="str">
        <f t="shared" si="4"/>
        <v>49g 56s 9c</v>
      </c>
      <c r="N165" s="6" t="str">
        <f t="shared" si="5"/>
        <v>Balanced Shadowsong Amethyst</v>
      </c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6">
        <f>IF(C166=0, Config!$B$15*Config!$B$20*Config!$B$50, 
IF(C166=1, Config!$B$15*Config!$B$21*Config!$B$51, 
IF(C166=2, Config!$B$15*Config!$B$22*Config!$B$52, 
IF(C166=3, Config!$B$15*Config!$B$23*Config!$B$53, 
IF(C166=4, Config!$B$15*Config!$B$24*Config!$B$54, 
IF(C166=5, Config!$B$15*Config!$B$25*Config!$B$55, 
IF(C166=6, Config!$B$15*Config!$B$26*Config!$B$56, 
IF(C166=7, Config!$B$15*Config!$B$27*Config!$B$57, ""))))))))</f>
        <v>1.89</v>
      </c>
      <c r="C166" s="9">
        <v>4.0</v>
      </c>
      <c r="D166" s="6" t="s">
        <v>260</v>
      </c>
      <c r="E166" s="9">
        <v>60000.0</v>
      </c>
      <c r="F166" s="9">
        <v>70.0</v>
      </c>
      <c r="G166" s="9">
        <f>IF(E166 &lt; Config!$B$4, Config!$B$4, E166)</f>
        <v>60000</v>
      </c>
      <c r="H166" s="9">
        <f t="shared" si="1"/>
        <v>396487.5864</v>
      </c>
      <c r="I166" s="9">
        <f>H166 * (1 - Config!$B$9)</f>
        <v>337014.4485</v>
      </c>
      <c r="J166" s="9">
        <f>H166 * (1 + Config!$B$10)</f>
        <v>495609.483</v>
      </c>
      <c r="K166" s="6" t="str">
        <f t="shared" si="2"/>
        <v>33g 70s 14c</v>
      </c>
      <c r="L166" s="8" t="str">
        <f t="shared" si="3"/>
        <v>39g 64s 88c</v>
      </c>
      <c r="M166" s="6" t="str">
        <f t="shared" si="4"/>
        <v>49g 56s 9c</v>
      </c>
      <c r="N166" s="6" t="str">
        <f t="shared" si="5"/>
        <v>Infused Shadowsong Amethyst</v>
      </c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6">
        <f>IF(C167=0, Config!$B$15*Config!$B$20*Config!$B$50, 
IF(C167=1, Config!$B$15*Config!$B$21*Config!$B$51, 
IF(C167=2, Config!$B$15*Config!$B$22*Config!$B$52, 
IF(C167=3, Config!$B$15*Config!$B$23*Config!$B$53, 
IF(C167=4, Config!$B$15*Config!$B$24*Config!$B$54, 
IF(C167=5, Config!$B$15*Config!$B$25*Config!$B$55, 
IF(C167=6, Config!$B$15*Config!$B$26*Config!$B$56, 
IF(C167=7, Config!$B$15*Config!$B$27*Config!$B$57, ""))))))))</f>
        <v>1.89</v>
      </c>
      <c r="C167" s="9">
        <v>4.0</v>
      </c>
      <c r="D167" s="6" t="s">
        <v>261</v>
      </c>
      <c r="E167" s="9">
        <v>60000.0</v>
      </c>
      <c r="F167" s="9">
        <v>70.0</v>
      </c>
      <c r="G167" s="9">
        <f>IF(E167 &lt; Config!$B$4, Config!$B$4, E167)</f>
        <v>60000</v>
      </c>
      <c r="H167" s="9">
        <f t="shared" si="1"/>
        <v>396487.5864</v>
      </c>
      <c r="I167" s="9">
        <f>H167 * (1 - Config!$B$9)</f>
        <v>337014.4485</v>
      </c>
      <c r="J167" s="9">
        <f>H167 * (1 + Config!$B$10)</f>
        <v>495609.483</v>
      </c>
      <c r="K167" s="6" t="str">
        <f t="shared" si="2"/>
        <v>33g 70s 14c</v>
      </c>
      <c r="L167" s="8" t="str">
        <f t="shared" si="3"/>
        <v>39g 64s 88c</v>
      </c>
      <c r="M167" s="6" t="str">
        <f t="shared" si="4"/>
        <v>49g 56s 9c</v>
      </c>
      <c r="N167" s="6" t="str">
        <f t="shared" si="5"/>
        <v>Glowing Shadowsong Amethyst</v>
      </c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6">
        <f>IF(C168=0, Config!$B$15*Config!$B$20*Config!$B$50, 
IF(C168=1, Config!$B$15*Config!$B$21*Config!$B$51, 
IF(C168=2, Config!$B$15*Config!$B$22*Config!$B$52, 
IF(C168=3, Config!$B$15*Config!$B$23*Config!$B$53, 
IF(C168=4, Config!$B$15*Config!$B$24*Config!$B$54, 
IF(C168=5, Config!$B$15*Config!$B$25*Config!$B$55, 
IF(C168=6, Config!$B$15*Config!$B$26*Config!$B$56, 
IF(C168=7, Config!$B$15*Config!$B$27*Config!$B$57, ""))))))))</f>
        <v>1.89</v>
      </c>
      <c r="C168" s="9">
        <v>4.0</v>
      </c>
      <c r="D168" s="6" t="s">
        <v>262</v>
      </c>
      <c r="E168" s="9">
        <v>60000.0</v>
      </c>
      <c r="F168" s="9">
        <v>70.0</v>
      </c>
      <c r="G168" s="9">
        <f>IF(E168 &lt; Config!$B$4, Config!$B$4, E168)</f>
        <v>60000</v>
      </c>
      <c r="H168" s="9">
        <f t="shared" si="1"/>
        <v>396487.5864</v>
      </c>
      <c r="I168" s="9">
        <f>H168 * (1 - Config!$B$9)</f>
        <v>337014.4485</v>
      </c>
      <c r="J168" s="9">
        <f>H168 * (1 + Config!$B$10)</f>
        <v>495609.483</v>
      </c>
      <c r="K168" s="6" t="str">
        <f t="shared" si="2"/>
        <v>33g 70s 14c</v>
      </c>
      <c r="L168" s="8" t="str">
        <f t="shared" si="3"/>
        <v>39g 64s 88c</v>
      </c>
      <c r="M168" s="6" t="str">
        <f t="shared" si="4"/>
        <v>49g 56s 9c</v>
      </c>
      <c r="N168" s="6" t="str">
        <f t="shared" si="5"/>
        <v>Royal Shadowsong Amethyst</v>
      </c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6">
        <f>IF(C169=0, Config!$B$15*Config!$B$20*Config!$B$50, 
IF(C169=1, Config!$B$15*Config!$B$21*Config!$B$51, 
IF(C169=2, Config!$B$15*Config!$B$22*Config!$B$52, 
IF(C169=3, Config!$B$15*Config!$B$23*Config!$B$53, 
IF(C169=4, Config!$B$15*Config!$B$24*Config!$B$54, 
IF(C169=5, Config!$B$15*Config!$B$25*Config!$B$55, 
IF(C169=6, Config!$B$15*Config!$B$26*Config!$B$56, 
IF(C169=7, Config!$B$15*Config!$B$27*Config!$B$57, ""))))))))</f>
        <v>1.89</v>
      </c>
      <c r="C169" s="9">
        <v>4.0</v>
      </c>
      <c r="D169" s="6" t="s">
        <v>263</v>
      </c>
      <c r="E169" s="9">
        <v>60000.0</v>
      </c>
      <c r="F169" s="9">
        <v>70.0</v>
      </c>
      <c r="G169" s="9">
        <f>IF(E169 &lt; Config!$B$4, Config!$B$4, E169)</f>
        <v>60000</v>
      </c>
      <c r="H169" s="9">
        <f t="shared" si="1"/>
        <v>396487.5864</v>
      </c>
      <c r="I169" s="9">
        <f>H169 * (1 - Config!$B$9)</f>
        <v>337014.4485</v>
      </c>
      <c r="J169" s="9">
        <f>H169 * (1 + Config!$B$10)</f>
        <v>495609.483</v>
      </c>
      <c r="K169" s="6" t="str">
        <f t="shared" si="2"/>
        <v>33g 70s 14c</v>
      </c>
      <c r="L169" s="8" t="str">
        <f t="shared" si="3"/>
        <v>39g 64s 88c</v>
      </c>
      <c r="M169" s="6" t="str">
        <f t="shared" si="4"/>
        <v>49g 56s 9c</v>
      </c>
      <c r="N169" s="6" t="str">
        <f t="shared" si="5"/>
        <v>Inscribed Pyrestone</v>
      </c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6">
        <f>IF(C170=0, Config!$B$15*Config!$B$20*Config!$B$50, 
IF(C170=1, Config!$B$15*Config!$B$21*Config!$B$51, 
IF(C170=2, Config!$B$15*Config!$B$22*Config!$B$52, 
IF(C170=3, Config!$B$15*Config!$B$23*Config!$B$53, 
IF(C170=4, Config!$B$15*Config!$B$24*Config!$B$54, 
IF(C170=5, Config!$B$15*Config!$B$25*Config!$B$55, 
IF(C170=6, Config!$B$15*Config!$B$26*Config!$B$56, 
IF(C170=7, Config!$B$15*Config!$B$27*Config!$B$57, ""))))))))</f>
        <v>1.89</v>
      </c>
      <c r="C170" s="9">
        <v>4.0</v>
      </c>
      <c r="D170" s="6" t="s">
        <v>264</v>
      </c>
      <c r="E170" s="9">
        <v>60000.0</v>
      </c>
      <c r="F170" s="9">
        <v>70.0</v>
      </c>
      <c r="G170" s="9">
        <f>IF(E170 &lt; Config!$B$4, Config!$B$4, E170)</f>
        <v>60000</v>
      </c>
      <c r="H170" s="9">
        <f t="shared" si="1"/>
        <v>396487.5864</v>
      </c>
      <c r="I170" s="9">
        <f>H170 * (1 - Config!$B$9)</f>
        <v>337014.4485</v>
      </c>
      <c r="J170" s="9">
        <f>H170 * (1 + Config!$B$10)</f>
        <v>495609.483</v>
      </c>
      <c r="K170" s="6" t="str">
        <f t="shared" si="2"/>
        <v>33g 70s 14c</v>
      </c>
      <c r="L170" s="8" t="str">
        <f t="shared" si="3"/>
        <v>39g 64s 88c</v>
      </c>
      <c r="M170" s="6" t="str">
        <f t="shared" si="4"/>
        <v>49g 56s 9c</v>
      </c>
      <c r="N170" s="6" t="str">
        <f t="shared" si="5"/>
        <v>Potent Pyrestone</v>
      </c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6">
        <f>IF(C171=0, Config!$B$15*Config!$B$20*Config!$B$50, 
IF(C171=1, Config!$B$15*Config!$B$21*Config!$B$51, 
IF(C171=2, Config!$B$15*Config!$B$22*Config!$B$52, 
IF(C171=3, Config!$B$15*Config!$B$23*Config!$B$53, 
IF(C171=4, Config!$B$15*Config!$B$24*Config!$B$54, 
IF(C171=5, Config!$B$15*Config!$B$25*Config!$B$55, 
IF(C171=6, Config!$B$15*Config!$B$26*Config!$B$56, 
IF(C171=7, Config!$B$15*Config!$B$27*Config!$B$57, ""))))))))</f>
        <v>1.89</v>
      </c>
      <c r="C171" s="9">
        <v>4.0</v>
      </c>
      <c r="D171" s="6" t="s">
        <v>265</v>
      </c>
      <c r="E171" s="9">
        <v>60000.0</v>
      </c>
      <c r="F171" s="9">
        <v>70.0</v>
      </c>
      <c r="G171" s="9">
        <f>IF(E171 &lt; Config!$B$4, Config!$B$4, E171)</f>
        <v>60000</v>
      </c>
      <c r="H171" s="9">
        <f t="shared" si="1"/>
        <v>396487.5864</v>
      </c>
      <c r="I171" s="9">
        <f>H171 * (1 - Config!$B$9)</f>
        <v>337014.4485</v>
      </c>
      <c r="J171" s="9">
        <f>H171 * (1 + Config!$B$10)</f>
        <v>495609.483</v>
      </c>
      <c r="K171" s="6" t="str">
        <f t="shared" si="2"/>
        <v>33g 70s 14c</v>
      </c>
      <c r="L171" s="8" t="str">
        <f t="shared" si="3"/>
        <v>39g 64s 88c</v>
      </c>
      <c r="M171" s="6" t="str">
        <f t="shared" si="4"/>
        <v>49g 56s 9c</v>
      </c>
      <c r="N171" s="6" t="str">
        <f t="shared" si="5"/>
        <v>Luminous Pyrestone</v>
      </c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6">
        <f>IF(C172=0, Config!$B$15*Config!$B$20*Config!$B$50, 
IF(C172=1, Config!$B$15*Config!$B$21*Config!$B$51, 
IF(C172=2, Config!$B$15*Config!$B$22*Config!$B$52, 
IF(C172=3, Config!$B$15*Config!$B$23*Config!$B$53, 
IF(C172=4, Config!$B$15*Config!$B$24*Config!$B$54, 
IF(C172=5, Config!$B$15*Config!$B$25*Config!$B$55, 
IF(C172=6, Config!$B$15*Config!$B$26*Config!$B$56, 
IF(C172=7, Config!$B$15*Config!$B$27*Config!$B$57, ""))))))))</f>
        <v>1.89</v>
      </c>
      <c r="C172" s="9">
        <v>4.0</v>
      </c>
      <c r="D172" s="6" t="s">
        <v>266</v>
      </c>
      <c r="E172" s="9">
        <v>60000.0</v>
      </c>
      <c r="F172" s="9">
        <v>70.0</v>
      </c>
      <c r="G172" s="9">
        <f>IF(E172 &lt; Config!$B$4, Config!$B$4, E172)</f>
        <v>60000</v>
      </c>
      <c r="H172" s="9">
        <f t="shared" si="1"/>
        <v>396487.5864</v>
      </c>
      <c r="I172" s="9">
        <f>H172 * (1 - Config!$B$9)</f>
        <v>337014.4485</v>
      </c>
      <c r="J172" s="9">
        <f>H172 * (1 + Config!$B$10)</f>
        <v>495609.483</v>
      </c>
      <c r="K172" s="6" t="str">
        <f t="shared" si="2"/>
        <v>33g 70s 14c</v>
      </c>
      <c r="L172" s="8" t="str">
        <f t="shared" si="3"/>
        <v>39g 64s 88c</v>
      </c>
      <c r="M172" s="6" t="str">
        <f t="shared" si="4"/>
        <v>49g 56s 9c</v>
      </c>
      <c r="N172" s="6" t="str">
        <f t="shared" si="5"/>
        <v>Glinting Pyrestone</v>
      </c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6">
        <f>IF(C173=0, Config!$B$15*Config!$B$20*Config!$B$50, 
IF(C173=1, Config!$B$15*Config!$B$21*Config!$B$51, 
IF(C173=2, Config!$B$15*Config!$B$22*Config!$B$52, 
IF(C173=3, Config!$B$15*Config!$B$23*Config!$B$53, 
IF(C173=4, Config!$B$15*Config!$B$24*Config!$B$54, 
IF(C173=5, Config!$B$15*Config!$B$25*Config!$B$55, 
IF(C173=6, Config!$B$15*Config!$B$26*Config!$B$56, 
IF(C173=7, Config!$B$15*Config!$B$27*Config!$B$57, ""))))))))</f>
        <v>1.89</v>
      </c>
      <c r="C173" s="9">
        <v>4.0</v>
      </c>
      <c r="D173" s="6" t="s">
        <v>267</v>
      </c>
      <c r="E173" s="9">
        <v>60000.0</v>
      </c>
      <c r="F173" s="9">
        <v>70.0</v>
      </c>
      <c r="G173" s="9">
        <f>IF(E173 &lt; Config!$B$4, Config!$B$4, E173)</f>
        <v>60000</v>
      </c>
      <c r="H173" s="9">
        <f t="shared" si="1"/>
        <v>396487.5864</v>
      </c>
      <c r="I173" s="9">
        <f>H173 * (1 - Config!$B$9)</f>
        <v>337014.4485</v>
      </c>
      <c r="J173" s="9">
        <f>H173 * (1 + Config!$B$10)</f>
        <v>495609.483</v>
      </c>
      <c r="K173" s="6" t="str">
        <f t="shared" si="2"/>
        <v>33g 70s 14c</v>
      </c>
      <c r="L173" s="8" t="str">
        <f t="shared" si="3"/>
        <v>39g 64s 88c</v>
      </c>
      <c r="M173" s="6" t="str">
        <f t="shared" si="4"/>
        <v>49g 56s 9c</v>
      </c>
      <c r="N173" s="6" t="str">
        <f t="shared" si="5"/>
        <v>Veiled Pyrestone</v>
      </c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6">
        <f>IF(C174=0, Config!$B$15*Config!$B$20*Config!$B$50, 
IF(C174=1, Config!$B$15*Config!$B$21*Config!$B$51, 
IF(C174=2, Config!$B$15*Config!$B$22*Config!$B$52, 
IF(C174=3, Config!$B$15*Config!$B$23*Config!$B$53, 
IF(C174=4, Config!$B$15*Config!$B$24*Config!$B$54, 
IF(C174=5, Config!$B$15*Config!$B$25*Config!$B$55, 
IF(C174=6, Config!$B$15*Config!$B$26*Config!$B$56, 
IF(C174=7, Config!$B$15*Config!$B$27*Config!$B$57, ""))))))))</f>
        <v>1.89</v>
      </c>
      <c r="C174" s="9">
        <v>4.0</v>
      </c>
      <c r="D174" s="6" t="s">
        <v>268</v>
      </c>
      <c r="E174" s="9">
        <v>60000.0</v>
      </c>
      <c r="F174" s="9">
        <v>70.0</v>
      </c>
      <c r="G174" s="9">
        <f>IF(E174 &lt; Config!$B$4, Config!$B$4, E174)</f>
        <v>60000</v>
      </c>
      <c r="H174" s="9">
        <f t="shared" si="1"/>
        <v>396487.5864</v>
      </c>
      <c r="I174" s="9">
        <f>H174 * (1 - Config!$B$9)</f>
        <v>337014.4485</v>
      </c>
      <c r="J174" s="9">
        <f>H174 * (1 + Config!$B$10)</f>
        <v>495609.483</v>
      </c>
      <c r="K174" s="6" t="str">
        <f t="shared" si="2"/>
        <v>33g 70s 14c</v>
      </c>
      <c r="L174" s="8" t="str">
        <f t="shared" si="3"/>
        <v>39g 64s 88c</v>
      </c>
      <c r="M174" s="6" t="str">
        <f t="shared" si="4"/>
        <v>49g 56s 9c</v>
      </c>
      <c r="N174" s="6" t="str">
        <f t="shared" si="5"/>
        <v>Wicked Pyrestone</v>
      </c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6">
        <f>IF(C175=0, Config!$B$15*Config!$B$20*Config!$B$50, 
IF(C175=1, Config!$B$15*Config!$B$21*Config!$B$51, 
IF(C175=2, Config!$B$15*Config!$B$22*Config!$B$52, 
IF(C175=3, Config!$B$15*Config!$B$23*Config!$B$53, 
IF(C175=4, Config!$B$15*Config!$B$24*Config!$B$54, 
IF(C175=5, Config!$B$15*Config!$B$25*Config!$B$55, 
IF(C175=6, Config!$B$15*Config!$B$26*Config!$B$56, 
IF(C175=7, Config!$B$15*Config!$B$27*Config!$B$57, ""))))))))</f>
        <v>1.89</v>
      </c>
      <c r="C175" s="9">
        <v>4.0</v>
      </c>
      <c r="D175" s="6" t="s">
        <v>269</v>
      </c>
      <c r="E175" s="9">
        <v>60000.0</v>
      </c>
      <c r="F175" s="9">
        <v>70.0</v>
      </c>
      <c r="G175" s="9">
        <f>IF(E175 &lt; Config!$B$4, Config!$B$4, E175)</f>
        <v>60000</v>
      </c>
      <c r="H175" s="9">
        <f t="shared" si="1"/>
        <v>396487.5864</v>
      </c>
      <c r="I175" s="9">
        <f>H175 * (1 - Config!$B$9)</f>
        <v>337014.4485</v>
      </c>
      <c r="J175" s="9">
        <f>H175 * (1 + Config!$B$10)</f>
        <v>495609.483</v>
      </c>
      <c r="K175" s="6" t="str">
        <f t="shared" si="2"/>
        <v>33g 70s 14c</v>
      </c>
      <c r="L175" s="8" t="str">
        <f t="shared" si="3"/>
        <v>39g 64s 88c</v>
      </c>
      <c r="M175" s="6" t="str">
        <f t="shared" si="4"/>
        <v>49g 56s 9c</v>
      </c>
      <c r="N175" s="6" t="str">
        <f t="shared" si="5"/>
        <v>Enduring Seaspray Emerald</v>
      </c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6">
        <f>IF(C176=0, Config!$B$15*Config!$B$20*Config!$B$50, 
IF(C176=1, Config!$B$15*Config!$B$21*Config!$B$51, 
IF(C176=2, Config!$B$15*Config!$B$22*Config!$B$52, 
IF(C176=3, Config!$B$15*Config!$B$23*Config!$B$53, 
IF(C176=4, Config!$B$15*Config!$B$24*Config!$B$54, 
IF(C176=5, Config!$B$15*Config!$B$25*Config!$B$55, 
IF(C176=6, Config!$B$15*Config!$B$26*Config!$B$56, 
IF(C176=7, Config!$B$15*Config!$B$27*Config!$B$57, ""))))))))</f>
        <v>1.89</v>
      </c>
      <c r="C176" s="9">
        <v>4.0</v>
      </c>
      <c r="D176" s="6" t="s">
        <v>270</v>
      </c>
      <c r="E176" s="9">
        <v>60000.0</v>
      </c>
      <c r="F176" s="9">
        <v>70.0</v>
      </c>
      <c r="G176" s="9">
        <f>IF(E176 &lt; Config!$B$4, Config!$B$4, E176)</f>
        <v>60000</v>
      </c>
      <c r="H176" s="9">
        <f t="shared" si="1"/>
        <v>396487.5864</v>
      </c>
      <c r="I176" s="9">
        <f>H176 * (1 - Config!$B$9)</f>
        <v>337014.4485</v>
      </c>
      <c r="J176" s="9">
        <f>H176 * (1 + Config!$B$10)</f>
        <v>495609.483</v>
      </c>
      <c r="K176" s="6" t="str">
        <f t="shared" si="2"/>
        <v>33g 70s 14c</v>
      </c>
      <c r="L176" s="8" t="str">
        <f t="shared" si="3"/>
        <v>39g 64s 88c</v>
      </c>
      <c r="M176" s="6" t="str">
        <f t="shared" si="4"/>
        <v>49g 56s 9c</v>
      </c>
      <c r="N176" s="6" t="str">
        <f t="shared" si="5"/>
        <v>Radiant Seaspray Emerald</v>
      </c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6">
        <f>IF(C177=0, Config!$B$15*Config!$B$20*Config!$B$50, 
IF(C177=1, Config!$B$15*Config!$B$21*Config!$B$51, 
IF(C177=2, Config!$B$15*Config!$B$22*Config!$B$52, 
IF(C177=3, Config!$B$15*Config!$B$23*Config!$B$53, 
IF(C177=4, Config!$B$15*Config!$B$24*Config!$B$54, 
IF(C177=5, Config!$B$15*Config!$B$25*Config!$B$55, 
IF(C177=6, Config!$B$15*Config!$B$26*Config!$B$56, 
IF(C177=7, Config!$B$15*Config!$B$27*Config!$B$57, ""))))))))</f>
        <v>1.89</v>
      </c>
      <c r="C177" s="9">
        <v>4.0</v>
      </c>
      <c r="D177" s="6" t="s">
        <v>271</v>
      </c>
      <c r="E177" s="9">
        <v>60000.0</v>
      </c>
      <c r="F177" s="9">
        <v>70.0</v>
      </c>
      <c r="G177" s="9">
        <f>IF(E177 &lt; Config!$B$4, Config!$B$4, E177)</f>
        <v>60000</v>
      </c>
      <c r="H177" s="9">
        <f t="shared" si="1"/>
        <v>396487.5864</v>
      </c>
      <c r="I177" s="9">
        <f>H177 * (1 - Config!$B$9)</f>
        <v>337014.4485</v>
      </c>
      <c r="J177" s="9">
        <f>H177 * (1 + Config!$B$10)</f>
        <v>495609.483</v>
      </c>
      <c r="K177" s="6" t="str">
        <f t="shared" si="2"/>
        <v>33g 70s 14c</v>
      </c>
      <c r="L177" s="8" t="str">
        <f t="shared" si="3"/>
        <v>39g 64s 88c</v>
      </c>
      <c r="M177" s="6" t="str">
        <f t="shared" si="4"/>
        <v>49g 56s 9c</v>
      </c>
      <c r="N177" s="6" t="str">
        <f t="shared" si="5"/>
        <v>Dazzling Seaspray Emerald</v>
      </c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6">
        <f>IF(C178=0, Config!$B$15*Config!$B$20*Config!$B$50, 
IF(C178=1, Config!$B$15*Config!$B$21*Config!$B$51, 
IF(C178=2, Config!$B$15*Config!$B$22*Config!$B$52, 
IF(C178=3, Config!$B$15*Config!$B$23*Config!$B$53, 
IF(C178=4, Config!$B$15*Config!$B$24*Config!$B$54, 
IF(C178=5, Config!$B$15*Config!$B$25*Config!$B$55, 
IF(C178=6, Config!$B$15*Config!$B$26*Config!$B$56, 
IF(C178=7, Config!$B$15*Config!$B$27*Config!$B$57, ""))))))))</f>
        <v>1.89</v>
      </c>
      <c r="C178" s="9">
        <v>4.0</v>
      </c>
      <c r="D178" s="6" t="s">
        <v>272</v>
      </c>
      <c r="E178" s="9">
        <v>60000.0</v>
      </c>
      <c r="F178" s="9">
        <v>70.0</v>
      </c>
      <c r="G178" s="9">
        <f>IF(E178 &lt; Config!$B$4, Config!$B$4, E178)</f>
        <v>60000</v>
      </c>
      <c r="H178" s="9">
        <f t="shared" si="1"/>
        <v>396487.5864</v>
      </c>
      <c r="I178" s="9">
        <f>H178 * (1 - Config!$B$9)</f>
        <v>337014.4485</v>
      </c>
      <c r="J178" s="9">
        <f>H178 * (1 + Config!$B$10)</f>
        <v>495609.483</v>
      </c>
      <c r="K178" s="6" t="str">
        <f t="shared" si="2"/>
        <v>33g 70s 14c</v>
      </c>
      <c r="L178" s="8" t="str">
        <f t="shared" si="3"/>
        <v>39g 64s 88c</v>
      </c>
      <c r="M178" s="6" t="str">
        <f t="shared" si="4"/>
        <v>49g 56s 9c</v>
      </c>
      <c r="N178" s="6" t="str">
        <f t="shared" si="5"/>
        <v>Jagged Seaspray Emerald</v>
      </c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6">
        <f>IF(C179=0, Config!$B$15*Config!$B$20*Config!$B$50, 
IF(C179=1, Config!$B$15*Config!$B$21*Config!$B$51, 
IF(C179=2, Config!$B$15*Config!$B$22*Config!$B$52, 
IF(C179=3, Config!$B$15*Config!$B$23*Config!$B$53, 
IF(C179=4, Config!$B$15*Config!$B$24*Config!$B$54, 
IF(C179=5, Config!$B$15*Config!$B$25*Config!$B$55, 
IF(C179=6, Config!$B$15*Config!$B$26*Config!$B$56, 
IF(C179=7, Config!$B$15*Config!$B$27*Config!$B$57, ""))))))))</f>
        <v>1.89</v>
      </c>
      <c r="C179" s="9">
        <v>4.0</v>
      </c>
      <c r="D179" s="6" t="s">
        <v>273</v>
      </c>
      <c r="E179" s="9">
        <v>50000.0</v>
      </c>
      <c r="F179" s="9">
        <v>70.0</v>
      </c>
      <c r="G179" s="9">
        <f>IF(E179 &lt; Config!$B$4, Config!$B$4, E179)</f>
        <v>50000</v>
      </c>
      <c r="H179" s="9">
        <f t="shared" si="1"/>
        <v>330406.322</v>
      </c>
      <c r="I179" s="9">
        <f>H179 * (1 - Config!$B$9)</f>
        <v>280845.3737</v>
      </c>
      <c r="J179" s="9">
        <f>H179 * (1 + Config!$B$10)</f>
        <v>413007.9025</v>
      </c>
      <c r="K179" s="6" t="str">
        <f t="shared" si="2"/>
        <v>28g 8s 45c</v>
      </c>
      <c r="L179" s="8" t="str">
        <f t="shared" si="3"/>
        <v>33g 4s 6c</v>
      </c>
      <c r="M179" s="6" t="str">
        <f t="shared" si="4"/>
        <v>41g 30s 8c</v>
      </c>
      <c r="N179" s="6" t="str">
        <f t="shared" si="5"/>
        <v>Crimson Spinel</v>
      </c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6">
        <f>IF(C180=0, Config!$B$15*Config!$B$20*Config!$B$50, 
IF(C180=1, Config!$B$15*Config!$B$21*Config!$B$51, 
IF(C180=2, Config!$B$15*Config!$B$22*Config!$B$52, 
IF(C180=3, Config!$B$15*Config!$B$23*Config!$B$53, 
IF(C180=4, Config!$B$15*Config!$B$24*Config!$B$54, 
IF(C180=5, Config!$B$15*Config!$B$25*Config!$B$55, 
IF(C180=6, Config!$B$15*Config!$B$26*Config!$B$56, 
IF(C180=7, Config!$B$15*Config!$B$27*Config!$B$57, ""))))))))</f>
        <v>1.89</v>
      </c>
      <c r="C180" s="9">
        <v>4.0</v>
      </c>
      <c r="D180" s="6" t="s">
        <v>274</v>
      </c>
      <c r="E180" s="9">
        <v>50000.0</v>
      </c>
      <c r="F180" s="9">
        <v>70.0</v>
      </c>
      <c r="G180" s="9">
        <f>IF(E180 &lt; Config!$B$4, Config!$B$4, E180)</f>
        <v>50000</v>
      </c>
      <c r="H180" s="9">
        <f t="shared" si="1"/>
        <v>330406.322</v>
      </c>
      <c r="I180" s="9">
        <f>H180 * (1 - Config!$B$9)</f>
        <v>280845.3737</v>
      </c>
      <c r="J180" s="9">
        <f>H180 * (1 + Config!$B$10)</f>
        <v>413007.9025</v>
      </c>
      <c r="K180" s="6" t="str">
        <f t="shared" si="2"/>
        <v>28g 8s 45c</v>
      </c>
      <c r="L180" s="8" t="str">
        <f t="shared" si="3"/>
        <v>33g 4s 6c</v>
      </c>
      <c r="M180" s="6" t="str">
        <f t="shared" si="4"/>
        <v>41g 30s 8c</v>
      </c>
      <c r="N180" s="6" t="str">
        <f t="shared" si="5"/>
        <v>Empyrean Sapphire</v>
      </c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6">
        <f>IF(C181=0, Config!$B$15*Config!$B$20*Config!$B$50, 
IF(C181=1, Config!$B$15*Config!$B$21*Config!$B$51, 
IF(C181=2, Config!$B$15*Config!$B$22*Config!$B$52, 
IF(C181=3, Config!$B$15*Config!$B$23*Config!$B$53, 
IF(C181=4, Config!$B$15*Config!$B$24*Config!$B$54, 
IF(C181=5, Config!$B$15*Config!$B$25*Config!$B$55, 
IF(C181=6, Config!$B$15*Config!$B$26*Config!$B$56, 
IF(C181=7, Config!$B$15*Config!$B$27*Config!$B$57, ""))))))))</f>
        <v>1.89</v>
      </c>
      <c r="C181" s="9">
        <v>4.0</v>
      </c>
      <c r="D181" s="6" t="s">
        <v>275</v>
      </c>
      <c r="E181" s="9">
        <v>50000.0</v>
      </c>
      <c r="F181" s="9">
        <v>70.0</v>
      </c>
      <c r="G181" s="9">
        <f>IF(E181 &lt; Config!$B$4, Config!$B$4, E181)</f>
        <v>50000</v>
      </c>
      <c r="H181" s="9">
        <f t="shared" si="1"/>
        <v>330406.322</v>
      </c>
      <c r="I181" s="9">
        <f>H181 * (1 - Config!$B$9)</f>
        <v>280845.3737</v>
      </c>
      <c r="J181" s="9">
        <f>H181 * (1 + Config!$B$10)</f>
        <v>413007.9025</v>
      </c>
      <c r="K181" s="6" t="str">
        <f t="shared" si="2"/>
        <v>28g 8s 45c</v>
      </c>
      <c r="L181" s="8" t="str">
        <f t="shared" si="3"/>
        <v>33g 4s 6c</v>
      </c>
      <c r="M181" s="6" t="str">
        <f t="shared" si="4"/>
        <v>41g 30s 8c</v>
      </c>
      <c r="N181" s="6" t="str">
        <f t="shared" si="5"/>
        <v>Lionseye</v>
      </c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6">
        <f>IF(C182=0, Config!$B$15*Config!$B$20*Config!$B$50, 
IF(C182=1, Config!$B$15*Config!$B$21*Config!$B$51, 
IF(C182=2, Config!$B$15*Config!$B$22*Config!$B$52, 
IF(C182=3, Config!$B$15*Config!$B$23*Config!$B$53, 
IF(C182=4, Config!$B$15*Config!$B$24*Config!$B$54, 
IF(C182=5, Config!$B$15*Config!$B$25*Config!$B$55, 
IF(C182=6, Config!$B$15*Config!$B$26*Config!$B$56, 
IF(C182=7, Config!$B$15*Config!$B$27*Config!$B$57, ""))))))))</f>
        <v>1.89</v>
      </c>
      <c r="C182" s="9">
        <v>4.0</v>
      </c>
      <c r="D182" s="6" t="s">
        <v>276</v>
      </c>
      <c r="E182" s="9">
        <v>50000.0</v>
      </c>
      <c r="F182" s="9">
        <v>70.0</v>
      </c>
      <c r="G182" s="9">
        <f>IF(E182 &lt; Config!$B$4, Config!$B$4, E182)</f>
        <v>50000</v>
      </c>
      <c r="H182" s="9">
        <f t="shared" si="1"/>
        <v>330406.322</v>
      </c>
      <c r="I182" s="9">
        <f>H182 * (1 - Config!$B$9)</f>
        <v>280845.3737</v>
      </c>
      <c r="J182" s="9">
        <f>H182 * (1 + Config!$B$10)</f>
        <v>413007.9025</v>
      </c>
      <c r="K182" s="6" t="str">
        <f t="shared" si="2"/>
        <v>28g 8s 45c</v>
      </c>
      <c r="L182" s="8" t="str">
        <f t="shared" si="3"/>
        <v>33g 4s 6c</v>
      </c>
      <c r="M182" s="6" t="str">
        <f t="shared" si="4"/>
        <v>41g 30s 8c</v>
      </c>
      <c r="N182" s="6" t="str">
        <f t="shared" si="5"/>
        <v>Shadowsong Amethyst</v>
      </c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6">
        <f>IF(C183=0, Config!$B$15*Config!$B$20*Config!$B$50, 
IF(C183=1, Config!$B$15*Config!$B$21*Config!$B$51, 
IF(C183=2, Config!$B$15*Config!$B$22*Config!$B$52, 
IF(C183=3, Config!$B$15*Config!$B$23*Config!$B$53, 
IF(C183=4, Config!$B$15*Config!$B$24*Config!$B$54, 
IF(C183=5, Config!$B$15*Config!$B$25*Config!$B$55, 
IF(C183=6, Config!$B$15*Config!$B$26*Config!$B$56, 
IF(C183=7, Config!$B$15*Config!$B$27*Config!$B$57, ""))))))))</f>
        <v>1.89</v>
      </c>
      <c r="C183" s="9">
        <v>4.0</v>
      </c>
      <c r="D183" s="6" t="s">
        <v>277</v>
      </c>
      <c r="E183" s="9">
        <v>50000.0</v>
      </c>
      <c r="F183" s="9">
        <v>70.0</v>
      </c>
      <c r="G183" s="9">
        <f>IF(E183 &lt; Config!$B$4, Config!$B$4, E183)</f>
        <v>50000</v>
      </c>
      <c r="H183" s="9">
        <f t="shared" si="1"/>
        <v>330406.322</v>
      </c>
      <c r="I183" s="9">
        <f>H183 * (1 - Config!$B$9)</f>
        <v>280845.3737</v>
      </c>
      <c r="J183" s="9">
        <f>H183 * (1 + Config!$B$10)</f>
        <v>413007.9025</v>
      </c>
      <c r="K183" s="6" t="str">
        <f t="shared" si="2"/>
        <v>28g 8s 45c</v>
      </c>
      <c r="L183" s="8" t="str">
        <f t="shared" si="3"/>
        <v>33g 4s 6c</v>
      </c>
      <c r="M183" s="6" t="str">
        <f t="shared" si="4"/>
        <v>41g 30s 8c</v>
      </c>
      <c r="N183" s="6" t="str">
        <f t="shared" si="5"/>
        <v>Pyrestone</v>
      </c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6">
        <f>IF(C184=0, Config!$B$15*Config!$B$20*Config!$B$50, 
IF(C184=1, Config!$B$15*Config!$B$21*Config!$B$51, 
IF(C184=2, Config!$B$15*Config!$B$22*Config!$B$52, 
IF(C184=3, Config!$B$15*Config!$B$23*Config!$B$53, 
IF(C184=4, Config!$B$15*Config!$B$24*Config!$B$54, 
IF(C184=5, Config!$B$15*Config!$B$25*Config!$B$55, 
IF(C184=6, Config!$B$15*Config!$B$26*Config!$B$56, 
IF(C184=7, Config!$B$15*Config!$B$27*Config!$B$57, ""))))))))</f>
        <v>1.89</v>
      </c>
      <c r="C184" s="9">
        <v>4.0</v>
      </c>
      <c r="D184" s="6" t="s">
        <v>278</v>
      </c>
      <c r="E184" s="9">
        <v>50000.0</v>
      </c>
      <c r="F184" s="9">
        <v>70.0</v>
      </c>
      <c r="G184" s="9">
        <f>IF(E184 &lt; Config!$B$4, Config!$B$4, E184)</f>
        <v>50000</v>
      </c>
      <c r="H184" s="9">
        <f t="shared" si="1"/>
        <v>330406.322</v>
      </c>
      <c r="I184" s="9">
        <f>H184 * (1 - Config!$B$9)</f>
        <v>280845.3737</v>
      </c>
      <c r="J184" s="9">
        <f>H184 * (1 + Config!$B$10)</f>
        <v>413007.9025</v>
      </c>
      <c r="K184" s="6" t="str">
        <f t="shared" si="2"/>
        <v>28g 8s 45c</v>
      </c>
      <c r="L184" s="8" t="str">
        <f t="shared" si="3"/>
        <v>33g 4s 6c</v>
      </c>
      <c r="M184" s="6" t="str">
        <f t="shared" si="4"/>
        <v>41g 30s 8c</v>
      </c>
      <c r="N184" s="6" t="str">
        <f t="shared" si="5"/>
        <v>Seaspray Emerald</v>
      </c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6">
        <f>IF(C185=0, Config!$B$15*Config!$B$20*Config!$B$50, 
IF(C185=1, Config!$B$15*Config!$B$21*Config!$B$51, 
IF(C185=2, Config!$B$15*Config!$B$22*Config!$B$52, 
IF(C185=3, Config!$B$15*Config!$B$23*Config!$B$53, 
IF(C185=4, Config!$B$15*Config!$B$24*Config!$B$54, 
IF(C185=5, Config!$B$15*Config!$B$25*Config!$B$55, 
IF(C185=6, Config!$B$15*Config!$B$26*Config!$B$56, 
IF(C185=7, Config!$B$15*Config!$B$27*Config!$B$57, ""))))))))</f>
        <v>2.28</v>
      </c>
      <c r="C185" s="9">
        <v>3.0</v>
      </c>
      <c r="D185" s="6" t="s">
        <v>279</v>
      </c>
      <c r="E185" s="9">
        <v>30000.0</v>
      </c>
      <c r="F185" s="9">
        <v>70.0</v>
      </c>
      <c r="G185" s="9">
        <f>IF(E185 &lt; Config!$B$4, Config!$B$4, E185)</f>
        <v>30000</v>
      </c>
      <c r="H185" s="9">
        <f t="shared" si="1"/>
        <v>239151.2426</v>
      </c>
      <c r="I185" s="9">
        <f>H185 * (1 - Config!$B$9)</f>
        <v>203278.5562</v>
      </c>
      <c r="J185" s="9">
        <f>H185 * (1 + Config!$B$10)</f>
        <v>298939.0533</v>
      </c>
      <c r="K185" s="6" t="str">
        <f t="shared" si="2"/>
        <v>20g 32s 79c</v>
      </c>
      <c r="L185" s="8" t="str">
        <f t="shared" si="3"/>
        <v>23g 91s 51c</v>
      </c>
      <c r="M185" s="6" t="str">
        <f t="shared" si="4"/>
        <v>29g 89s 39c</v>
      </c>
      <c r="N185" s="6" t="str">
        <f t="shared" si="5"/>
        <v>Relentless Earthstorm Diamond</v>
      </c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6">
        <f>IF(C186=0, Config!$B$15*Config!$B$20*Config!$B$50, 
IF(C186=1, Config!$B$15*Config!$B$21*Config!$B$51, 
IF(C186=2, Config!$B$15*Config!$B$22*Config!$B$52, 
IF(C186=3, Config!$B$15*Config!$B$23*Config!$B$53, 
IF(C186=4, Config!$B$15*Config!$B$24*Config!$B$54, 
IF(C186=5, Config!$B$15*Config!$B$25*Config!$B$55, 
IF(C186=6, Config!$B$15*Config!$B$26*Config!$B$56, 
IF(C186=7, Config!$B$15*Config!$B$27*Config!$B$57, ""))))))))</f>
        <v>2.28</v>
      </c>
      <c r="C186" s="9">
        <v>3.0</v>
      </c>
      <c r="D186" s="6" t="s">
        <v>280</v>
      </c>
      <c r="E186" s="9">
        <v>30000.0</v>
      </c>
      <c r="F186" s="9">
        <v>70.0</v>
      </c>
      <c r="G186" s="9">
        <f>IF(E186 &lt; Config!$B$4, Config!$B$4, E186)</f>
        <v>30000</v>
      </c>
      <c r="H186" s="9">
        <f t="shared" si="1"/>
        <v>239151.2426</v>
      </c>
      <c r="I186" s="9">
        <f>H186 * (1 - Config!$B$9)</f>
        <v>203278.5562</v>
      </c>
      <c r="J186" s="9">
        <f>H186 * (1 + Config!$B$10)</f>
        <v>298939.0533</v>
      </c>
      <c r="K186" s="6" t="str">
        <f t="shared" si="2"/>
        <v>20g 32s 79c</v>
      </c>
      <c r="L186" s="8" t="str">
        <f t="shared" si="3"/>
        <v>23g 91s 51c</v>
      </c>
      <c r="M186" s="6" t="str">
        <f t="shared" si="4"/>
        <v>29g 89s 39c</v>
      </c>
      <c r="N186" s="6" t="str">
        <f t="shared" si="5"/>
        <v>Thundering Skyfire Diamond</v>
      </c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6">
        <f>IF(C187=0, Config!$B$15*Config!$B$20*Config!$B$50, 
IF(C187=1, Config!$B$15*Config!$B$21*Config!$B$51, 
IF(C187=2, Config!$B$15*Config!$B$22*Config!$B$52, 
IF(C187=3, Config!$B$15*Config!$B$23*Config!$B$53, 
IF(C187=4, Config!$B$15*Config!$B$24*Config!$B$54, 
IF(C187=5, Config!$B$15*Config!$B$25*Config!$B$55, 
IF(C187=6, Config!$B$15*Config!$B$26*Config!$B$56, 
IF(C187=7, Config!$B$15*Config!$B$27*Config!$B$57, ""))))))))</f>
        <v>2.28</v>
      </c>
      <c r="C187" s="9">
        <v>3.0</v>
      </c>
      <c r="D187" s="6" t="s">
        <v>281</v>
      </c>
      <c r="E187" s="9">
        <v>9200.0</v>
      </c>
      <c r="F187" s="9">
        <v>70.0</v>
      </c>
      <c r="G187" s="9">
        <f>IF(E187 &lt; Config!$B$4, Config!$B$4, E187)</f>
        <v>9200</v>
      </c>
      <c r="H187" s="9">
        <f t="shared" si="1"/>
        <v>73339.7144</v>
      </c>
      <c r="I187" s="9">
        <f>H187 * (1 - Config!$B$9)</f>
        <v>62338.75724</v>
      </c>
      <c r="J187" s="9">
        <f>H187 * (1 + Config!$B$10)</f>
        <v>91674.643</v>
      </c>
      <c r="K187" s="6" t="str">
        <f t="shared" si="2"/>
        <v>6g 23s 39c</v>
      </c>
      <c r="L187" s="8" t="str">
        <f t="shared" si="3"/>
        <v>7g 33s 40c</v>
      </c>
      <c r="M187" s="6" t="str">
        <f t="shared" si="4"/>
        <v>9g 16s 75c</v>
      </c>
      <c r="N187" s="6" t="str">
        <f t="shared" si="5"/>
        <v>Unstable Amethyst</v>
      </c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6">
        <f>IF(C188=0, Config!$B$15*Config!$B$20*Config!$B$50, 
IF(C188=1, Config!$B$15*Config!$B$21*Config!$B$51, 
IF(C188=2, Config!$B$15*Config!$B$22*Config!$B$52, 
IF(C188=3, Config!$B$15*Config!$B$23*Config!$B$53, 
IF(C188=4, Config!$B$15*Config!$B$24*Config!$B$54, 
IF(C188=5, Config!$B$15*Config!$B$25*Config!$B$55, 
IF(C188=6, Config!$B$15*Config!$B$26*Config!$B$56, 
IF(C188=7, Config!$B$15*Config!$B$27*Config!$B$57, ""))))))))</f>
        <v>2.28</v>
      </c>
      <c r="C188" s="9">
        <v>3.0</v>
      </c>
      <c r="D188" s="6" t="s">
        <v>282</v>
      </c>
      <c r="E188" s="9">
        <v>9200.0</v>
      </c>
      <c r="F188" s="9">
        <v>70.0</v>
      </c>
      <c r="G188" s="9">
        <f>IF(E188 &lt; Config!$B$4, Config!$B$4, E188)</f>
        <v>9200</v>
      </c>
      <c r="H188" s="9">
        <f t="shared" si="1"/>
        <v>73339.7144</v>
      </c>
      <c r="I188" s="9">
        <f>H188 * (1 - Config!$B$9)</f>
        <v>62338.75724</v>
      </c>
      <c r="J188" s="9">
        <f>H188 * (1 + Config!$B$10)</f>
        <v>91674.643</v>
      </c>
      <c r="K188" s="6" t="str">
        <f t="shared" si="2"/>
        <v>6g 23s 39c</v>
      </c>
      <c r="L188" s="8" t="str">
        <f t="shared" si="3"/>
        <v>7g 33s 40c</v>
      </c>
      <c r="M188" s="6" t="str">
        <f t="shared" si="4"/>
        <v>9g 16s 75c</v>
      </c>
      <c r="N188" s="6" t="str">
        <f t="shared" si="5"/>
        <v>Unstable Peridot</v>
      </c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6">
        <f>IF(C189=0, Config!$B$15*Config!$B$20*Config!$B$50, 
IF(C189=1, Config!$B$15*Config!$B$21*Config!$B$51, 
IF(C189=2, Config!$B$15*Config!$B$22*Config!$B$52, 
IF(C189=3, Config!$B$15*Config!$B$23*Config!$B$53, 
IF(C189=4, Config!$B$15*Config!$B$24*Config!$B$54, 
IF(C189=5, Config!$B$15*Config!$B$25*Config!$B$55, 
IF(C189=6, Config!$B$15*Config!$B$26*Config!$B$56, 
IF(C189=7, Config!$B$15*Config!$B$27*Config!$B$57, ""))))))))</f>
        <v>2.28</v>
      </c>
      <c r="C189" s="9">
        <v>3.0</v>
      </c>
      <c r="D189" s="6" t="s">
        <v>283</v>
      </c>
      <c r="E189" s="9">
        <v>9200.0</v>
      </c>
      <c r="F189" s="9">
        <v>70.0</v>
      </c>
      <c r="G189" s="9">
        <f>IF(E189 &lt; Config!$B$4, Config!$B$4, E189)</f>
        <v>9200</v>
      </c>
      <c r="H189" s="9">
        <f t="shared" si="1"/>
        <v>73339.7144</v>
      </c>
      <c r="I189" s="9">
        <f>H189 * (1 - Config!$B$9)</f>
        <v>62338.75724</v>
      </c>
      <c r="J189" s="9">
        <f>H189 * (1 + Config!$B$10)</f>
        <v>91674.643</v>
      </c>
      <c r="K189" s="6" t="str">
        <f t="shared" si="2"/>
        <v>6g 23s 39c</v>
      </c>
      <c r="L189" s="8" t="str">
        <f t="shared" si="3"/>
        <v>7g 33s 40c</v>
      </c>
      <c r="M189" s="6" t="str">
        <f t="shared" si="4"/>
        <v>9g 16s 75c</v>
      </c>
      <c r="N189" s="6" t="str">
        <f t="shared" si="5"/>
        <v>Unstable Sapphire</v>
      </c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6">
        <f>IF(C190=0, Config!$B$15*Config!$B$20*Config!$B$50, 
IF(C190=1, Config!$B$15*Config!$B$21*Config!$B$51, 
IF(C190=2, Config!$B$15*Config!$B$22*Config!$B$52, 
IF(C190=3, Config!$B$15*Config!$B$23*Config!$B$53, 
IF(C190=4, Config!$B$15*Config!$B$24*Config!$B$54, 
IF(C190=5, Config!$B$15*Config!$B$25*Config!$B$55, 
IF(C190=6, Config!$B$15*Config!$B$26*Config!$B$56, 
IF(C190=7, Config!$B$15*Config!$B$27*Config!$B$57, ""))))))))</f>
        <v>2.28</v>
      </c>
      <c r="C190" s="9">
        <v>3.0</v>
      </c>
      <c r="D190" s="6" t="s">
        <v>284</v>
      </c>
      <c r="E190" s="9">
        <v>9200.0</v>
      </c>
      <c r="F190" s="9">
        <v>70.0</v>
      </c>
      <c r="G190" s="9">
        <f>IF(E190 &lt; Config!$B$4, Config!$B$4, E190)</f>
        <v>9200</v>
      </c>
      <c r="H190" s="9">
        <f t="shared" si="1"/>
        <v>73339.7144</v>
      </c>
      <c r="I190" s="9">
        <f>H190 * (1 - Config!$B$9)</f>
        <v>62338.75724</v>
      </c>
      <c r="J190" s="9">
        <f>H190 * (1 + Config!$B$10)</f>
        <v>91674.643</v>
      </c>
      <c r="K190" s="6" t="str">
        <f t="shared" si="2"/>
        <v>6g 23s 39c</v>
      </c>
      <c r="L190" s="8" t="str">
        <f t="shared" si="3"/>
        <v>7g 33s 40c</v>
      </c>
      <c r="M190" s="6" t="str">
        <f t="shared" si="4"/>
        <v>9g 16s 75c</v>
      </c>
      <c r="N190" s="6" t="str">
        <f t="shared" si="5"/>
        <v>Unstable Citrine</v>
      </c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6">
        <f>IF(C191=0, Config!$B$15*Config!$B$20*Config!$B$50, 
IF(C191=1, Config!$B$15*Config!$B$21*Config!$B$51, 
IF(C191=2, Config!$B$15*Config!$B$22*Config!$B$52, 
IF(C191=3, Config!$B$15*Config!$B$23*Config!$B$53, 
IF(C191=4, Config!$B$15*Config!$B$24*Config!$B$54, 
IF(C191=5, Config!$B$15*Config!$B$25*Config!$B$55, 
IF(C191=6, Config!$B$15*Config!$B$26*Config!$B$56, 
IF(C191=7, Config!$B$15*Config!$B$27*Config!$B$57, ""))))))))</f>
        <v>2.28</v>
      </c>
      <c r="C191" s="9">
        <v>3.0</v>
      </c>
      <c r="D191" s="6" t="s">
        <v>285</v>
      </c>
      <c r="E191" s="9">
        <v>9200.0</v>
      </c>
      <c r="F191" s="9">
        <v>70.0</v>
      </c>
      <c r="G191" s="9">
        <f>IF(E191 &lt; Config!$B$4, Config!$B$4, E191)</f>
        <v>9200</v>
      </c>
      <c r="H191" s="9">
        <f t="shared" si="1"/>
        <v>73339.7144</v>
      </c>
      <c r="I191" s="9">
        <f>H191 * (1 - Config!$B$9)</f>
        <v>62338.75724</v>
      </c>
      <c r="J191" s="9">
        <f>H191 * (1 + Config!$B$10)</f>
        <v>91674.643</v>
      </c>
      <c r="K191" s="6" t="str">
        <f t="shared" si="2"/>
        <v>6g 23s 39c</v>
      </c>
      <c r="L191" s="8" t="str">
        <f t="shared" si="3"/>
        <v>7g 33s 40c</v>
      </c>
      <c r="M191" s="6" t="str">
        <f t="shared" si="4"/>
        <v>9g 16s 75c</v>
      </c>
      <c r="N191" s="6" t="str">
        <f t="shared" si="5"/>
        <v>Unstable Topaz</v>
      </c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6">
        <f>IF(C192=0, Config!$B$15*Config!$B$20*Config!$B$50, 
IF(C192=1, Config!$B$15*Config!$B$21*Config!$B$51, 
IF(C192=2, Config!$B$15*Config!$B$22*Config!$B$52, 
IF(C192=3, Config!$B$15*Config!$B$23*Config!$B$53, 
IF(C192=4, Config!$B$15*Config!$B$24*Config!$B$54, 
IF(C192=5, Config!$B$15*Config!$B$25*Config!$B$55, 
IF(C192=6, Config!$B$15*Config!$B$26*Config!$B$56, 
IF(C192=7, Config!$B$15*Config!$B$27*Config!$B$57, ""))))))))</f>
        <v>2.28</v>
      </c>
      <c r="C192" s="9">
        <v>3.0</v>
      </c>
      <c r="D192" s="6" t="s">
        <v>286</v>
      </c>
      <c r="E192" s="9">
        <v>9200.0</v>
      </c>
      <c r="F192" s="9">
        <v>70.0</v>
      </c>
      <c r="G192" s="9">
        <f>IF(E192 &lt; Config!$B$4, Config!$B$4, E192)</f>
        <v>9200</v>
      </c>
      <c r="H192" s="9">
        <f t="shared" si="1"/>
        <v>73339.7144</v>
      </c>
      <c r="I192" s="9">
        <f>H192 * (1 - Config!$B$9)</f>
        <v>62338.75724</v>
      </c>
      <c r="J192" s="9">
        <f>H192 * (1 + Config!$B$10)</f>
        <v>91674.643</v>
      </c>
      <c r="K192" s="6" t="str">
        <f t="shared" si="2"/>
        <v>6g 23s 39c</v>
      </c>
      <c r="L192" s="8" t="str">
        <f t="shared" si="3"/>
        <v>7g 33s 40c</v>
      </c>
      <c r="M192" s="6" t="str">
        <f t="shared" si="4"/>
        <v>9g 16s 75c</v>
      </c>
      <c r="N192" s="6" t="str">
        <f t="shared" si="5"/>
        <v>Unstable Talasite</v>
      </c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6">
        <f>IF(C193=0, Config!$B$15*Config!$B$20*Config!$B$50, 
IF(C193=1, Config!$B$15*Config!$B$21*Config!$B$51, 
IF(C193=2, Config!$B$15*Config!$B$22*Config!$B$52, 
IF(C193=3, Config!$B$15*Config!$B$23*Config!$B$53, 
IF(C193=4, Config!$B$15*Config!$B$24*Config!$B$54, 
IF(C193=5, Config!$B$15*Config!$B$25*Config!$B$55, 
IF(C193=6, Config!$B$15*Config!$B$26*Config!$B$56, 
IF(C193=7, Config!$B$15*Config!$B$27*Config!$B$57, ""))))))))</f>
        <v>2.28</v>
      </c>
      <c r="C193" s="9">
        <v>3.0</v>
      </c>
      <c r="D193" s="6" t="s">
        <v>287</v>
      </c>
      <c r="E193" s="9">
        <v>36800.0</v>
      </c>
      <c r="F193" s="9">
        <v>70.0</v>
      </c>
      <c r="G193" s="9">
        <f>IF(E193 &lt; Config!$B$4, Config!$B$4, E193)</f>
        <v>36800</v>
      </c>
      <c r="H193" s="9">
        <f t="shared" si="1"/>
        <v>293358.8576</v>
      </c>
      <c r="I193" s="9">
        <f>H193 * (1 - Config!$B$9)</f>
        <v>249355.029</v>
      </c>
      <c r="J193" s="9">
        <f>H193 * (1 + Config!$B$10)</f>
        <v>366698.572</v>
      </c>
      <c r="K193" s="6" t="str">
        <f t="shared" si="2"/>
        <v>24g 93s 55c</v>
      </c>
      <c r="L193" s="8" t="str">
        <f t="shared" si="3"/>
        <v>29g 33s 59c</v>
      </c>
      <c r="M193" s="6" t="str">
        <f t="shared" si="4"/>
        <v>36g 66s 99c</v>
      </c>
      <c r="N193" s="6" t="str">
        <f t="shared" si="5"/>
        <v>Potent Unstable Diamond</v>
      </c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6">
        <f>IF(C194=0, Config!$B$15*Config!$B$20*Config!$B$50, 
IF(C194=1, Config!$B$15*Config!$B$21*Config!$B$51, 
IF(C194=2, Config!$B$15*Config!$B$22*Config!$B$52, 
IF(C194=3, Config!$B$15*Config!$B$23*Config!$B$53, 
IF(C194=4, Config!$B$15*Config!$B$24*Config!$B$54, 
IF(C194=5, Config!$B$15*Config!$B$25*Config!$B$55, 
IF(C194=6, Config!$B$15*Config!$B$26*Config!$B$56, 
IF(C194=7, Config!$B$15*Config!$B$27*Config!$B$57, ""))))))))</f>
        <v>2.28</v>
      </c>
      <c r="C194" s="9">
        <v>3.0</v>
      </c>
      <c r="D194" s="6" t="s">
        <v>288</v>
      </c>
      <c r="E194" s="9">
        <v>36800.0</v>
      </c>
      <c r="F194" s="9">
        <v>70.0</v>
      </c>
      <c r="G194" s="9">
        <f>IF(E194 &lt; Config!$B$4, Config!$B$4, E194)</f>
        <v>36800</v>
      </c>
      <c r="H194" s="9">
        <f t="shared" si="1"/>
        <v>293358.8576</v>
      </c>
      <c r="I194" s="9">
        <f>H194 * (1 - Config!$B$9)</f>
        <v>249355.029</v>
      </c>
      <c r="J194" s="9">
        <f>H194 * (1 + Config!$B$10)</f>
        <v>366698.572</v>
      </c>
      <c r="K194" s="6" t="str">
        <f t="shared" si="2"/>
        <v>24g 93s 55c</v>
      </c>
      <c r="L194" s="8" t="str">
        <f t="shared" si="3"/>
        <v>29g 33s 59c</v>
      </c>
      <c r="M194" s="6" t="str">
        <f t="shared" si="4"/>
        <v>36g 66s 99c</v>
      </c>
      <c r="N194" s="6" t="str">
        <f t="shared" si="5"/>
        <v>Imbued Unstable Diamond</v>
      </c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6">
        <f>IF(C195=0, Config!$B$15*Config!$B$20*Config!$B$50, 
IF(C195=1, Config!$B$15*Config!$B$21*Config!$B$51, 
IF(C195=2, Config!$B$15*Config!$B$22*Config!$B$52, 
IF(C195=3, Config!$B$15*Config!$B$23*Config!$B$53, 
IF(C195=4, Config!$B$15*Config!$B$24*Config!$B$54, 
IF(C195=5, Config!$B$15*Config!$B$25*Config!$B$55, 
IF(C195=6, Config!$B$15*Config!$B$26*Config!$B$56, 
IF(C195=7, Config!$B$15*Config!$B$27*Config!$B$57, ""))))))))</f>
        <v>1.89</v>
      </c>
      <c r="C195" s="9">
        <v>4.0</v>
      </c>
      <c r="D195" s="6" t="s">
        <v>289</v>
      </c>
      <c r="E195" s="9">
        <v>30000.0</v>
      </c>
      <c r="F195" s="9">
        <v>70.0</v>
      </c>
      <c r="G195" s="9">
        <f>IF(E195 &lt; Config!$B$4, Config!$B$4, E195)</f>
        <v>30000</v>
      </c>
      <c r="H195" s="9">
        <f t="shared" si="1"/>
        <v>198243.7932</v>
      </c>
      <c r="I195" s="9">
        <f>H195 * (1 - Config!$B$9)</f>
        <v>168507.2242</v>
      </c>
      <c r="J195" s="9">
        <f>H195 * (1 + Config!$B$10)</f>
        <v>247804.7415</v>
      </c>
      <c r="K195" s="6" t="str">
        <f t="shared" si="2"/>
        <v>16g 85s 7c</v>
      </c>
      <c r="L195" s="8" t="str">
        <f t="shared" si="3"/>
        <v>19g 82s 44c</v>
      </c>
      <c r="M195" s="6" t="str">
        <f t="shared" si="4"/>
        <v>24g 78s 5c</v>
      </c>
      <c r="N195" s="6" t="str">
        <f t="shared" si="5"/>
        <v>Radiant Spencerite</v>
      </c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6">
        <f>IF(C196=0, Config!$B$15*Config!$B$20*Config!$B$50, 
IF(C196=1, Config!$B$15*Config!$B$21*Config!$B$51, 
IF(C196=2, Config!$B$15*Config!$B$22*Config!$B$52, 
IF(C196=3, Config!$B$15*Config!$B$23*Config!$B$53, 
IF(C196=4, Config!$B$15*Config!$B$24*Config!$B$54, 
IF(C196=5, Config!$B$15*Config!$B$25*Config!$B$55, 
IF(C196=6, Config!$B$15*Config!$B$26*Config!$B$56, 
IF(C196=7, Config!$B$15*Config!$B$27*Config!$B$57, ""))))))))</f>
        <v>2.28</v>
      </c>
      <c r="C196" s="9">
        <v>3.0</v>
      </c>
      <c r="D196" s="6" t="s">
        <v>290</v>
      </c>
      <c r="E196" s="9">
        <v>30000.0</v>
      </c>
      <c r="F196" s="9">
        <v>70.0</v>
      </c>
      <c r="G196" s="9">
        <f>IF(E196 &lt; Config!$B$4, Config!$B$4, E196)</f>
        <v>30000</v>
      </c>
      <c r="H196" s="9">
        <f t="shared" si="1"/>
        <v>239151.2426</v>
      </c>
      <c r="I196" s="9">
        <f>H196 * (1 - Config!$B$9)</f>
        <v>203278.5562</v>
      </c>
      <c r="J196" s="9">
        <f>H196 * (1 + Config!$B$10)</f>
        <v>298939.0533</v>
      </c>
      <c r="K196" s="6" t="str">
        <f t="shared" si="2"/>
        <v>20g 32s 79c</v>
      </c>
      <c r="L196" s="8" t="str">
        <f t="shared" si="3"/>
        <v>23g 91s 51c</v>
      </c>
      <c r="M196" s="6" t="str">
        <f t="shared" si="4"/>
        <v>29g 89s 39c</v>
      </c>
      <c r="N196" s="6" t="str">
        <f t="shared" si="5"/>
        <v>Soulbound Test Gem</v>
      </c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6">
        <f>IF(C197=0, Config!$B$15*Config!$B$20*Config!$B$50, 
IF(C197=1, Config!$B$15*Config!$B$21*Config!$B$51, 
IF(C197=2, Config!$B$15*Config!$B$22*Config!$B$52, 
IF(C197=3, Config!$B$15*Config!$B$23*Config!$B$53, 
IF(C197=4, Config!$B$15*Config!$B$24*Config!$B$54, 
IF(C197=5, Config!$B$15*Config!$B$25*Config!$B$55, 
IF(C197=6, Config!$B$15*Config!$B$26*Config!$B$56, 
IF(C197=7, Config!$B$15*Config!$B$27*Config!$B$57, ""))))))))</f>
        <v>1.89</v>
      </c>
      <c r="C197" s="9">
        <v>4.0</v>
      </c>
      <c r="D197" s="6" t="s">
        <v>291</v>
      </c>
      <c r="E197" s="9">
        <v>30000.0</v>
      </c>
      <c r="F197" s="9">
        <v>70.0</v>
      </c>
      <c r="G197" s="9">
        <f>IF(E197 &lt; Config!$B$4, Config!$B$4, E197)</f>
        <v>30000</v>
      </c>
      <c r="H197" s="9">
        <f t="shared" si="1"/>
        <v>198243.7932</v>
      </c>
      <c r="I197" s="9">
        <f>H197 * (1 - Config!$B$9)</f>
        <v>168507.2242</v>
      </c>
      <c r="J197" s="9">
        <f>H197 * (1 + Config!$B$10)</f>
        <v>247804.7415</v>
      </c>
      <c r="K197" s="6" t="str">
        <f t="shared" si="2"/>
        <v>16g 85s 7c</v>
      </c>
      <c r="L197" s="8" t="str">
        <f t="shared" si="3"/>
        <v>19g 82s 44c</v>
      </c>
      <c r="M197" s="6" t="str">
        <f t="shared" si="4"/>
        <v>24g 78s 5c</v>
      </c>
      <c r="N197" s="6" t="str">
        <f t="shared" si="5"/>
        <v>Crimson Sun</v>
      </c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6">
        <f>IF(C198=0, Config!$B$15*Config!$B$20*Config!$B$50, 
IF(C198=1, Config!$B$15*Config!$B$21*Config!$B$51, 
IF(C198=2, Config!$B$15*Config!$B$22*Config!$B$52, 
IF(C198=3, Config!$B$15*Config!$B$23*Config!$B$53, 
IF(C198=4, Config!$B$15*Config!$B$24*Config!$B$54, 
IF(C198=5, Config!$B$15*Config!$B$25*Config!$B$55, 
IF(C198=6, Config!$B$15*Config!$B$26*Config!$B$56, 
IF(C198=7, Config!$B$15*Config!$B$27*Config!$B$57, ""))))))))</f>
        <v>1.89</v>
      </c>
      <c r="C198" s="9">
        <v>4.0</v>
      </c>
      <c r="D198" s="6" t="s">
        <v>292</v>
      </c>
      <c r="E198" s="9">
        <v>30000.0</v>
      </c>
      <c r="F198" s="9">
        <v>70.0</v>
      </c>
      <c r="G198" s="9">
        <f>IF(E198 &lt; Config!$B$4, Config!$B$4, E198)</f>
        <v>30000</v>
      </c>
      <c r="H198" s="9">
        <f t="shared" si="1"/>
        <v>198243.7932</v>
      </c>
      <c r="I198" s="9">
        <f>H198 * (1 - Config!$B$9)</f>
        <v>168507.2242</v>
      </c>
      <c r="J198" s="9">
        <f>H198 * (1 + Config!$B$10)</f>
        <v>247804.7415</v>
      </c>
      <c r="K198" s="6" t="str">
        <f t="shared" si="2"/>
        <v>16g 85s 7c</v>
      </c>
      <c r="L198" s="8" t="str">
        <f t="shared" si="3"/>
        <v>19g 82s 44c</v>
      </c>
      <c r="M198" s="6" t="str">
        <f t="shared" si="4"/>
        <v>24g 78s 5c</v>
      </c>
      <c r="N198" s="6" t="str">
        <f t="shared" si="5"/>
        <v>Delicate Fire Ruby</v>
      </c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6">
        <f>IF(C199=0, Config!$B$15*Config!$B$20*Config!$B$50, 
IF(C199=1, Config!$B$15*Config!$B$21*Config!$B$51, 
IF(C199=2, Config!$B$15*Config!$B$22*Config!$B$52, 
IF(C199=3, Config!$B$15*Config!$B$23*Config!$B$53, 
IF(C199=4, Config!$B$15*Config!$B$24*Config!$B$54, 
IF(C199=5, Config!$B$15*Config!$B$25*Config!$B$55, 
IF(C199=6, Config!$B$15*Config!$B$26*Config!$B$56, 
IF(C199=7, Config!$B$15*Config!$B$27*Config!$B$57, ""))))))))</f>
        <v>1.89</v>
      </c>
      <c r="C199" s="9">
        <v>4.0</v>
      </c>
      <c r="D199" s="6" t="s">
        <v>293</v>
      </c>
      <c r="E199" s="9">
        <v>30000.0</v>
      </c>
      <c r="F199" s="9">
        <v>70.0</v>
      </c>
      <c r="G199" s="9">
        <f>IF(E199 &lt; Config!$B$4, Config!$B$4, E199)</f>
        <v>30000</v>
      </c>
      <c r="H199" s="9">
        <f t="shared" si="1"/>
        <v>198243.7932</v>
      </c>
      <c r="I199" s="9">
        <f>H199 * (1 - Config!$B$9)</f>
        <v>168507.2242</v>
      </c>
      <c r="J199" s="9">
        <f>H199 * (1 + Config!$B$10)</f>
        <v>247804.7415</v>
      </c>
      <c r="K199" s="6" t="str">
        <f t="shared" si="2"/>
        <v>16g 85s 7c</v>
      </c>
      <c r="L199" s="8" t="str">
        <f t="shared" si="3"/>
        <v>19g 82s 44c</v>
      </c>
      <c r="M199" s="6" t="str">
        <f t="shared" si="4"/>
        <v>24g 78s 5c</v>
      </c>
      <c r="N199" s="6" t="str">
        <f t="shared" si="5"/>
        <v>Don Julio's Heart</v>
      </c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6">
        <f>IF(C200=0, Config!$B$15*Config!$B$20*Config!$B$50, 
IF(C200=1, Config!$B$15*Config!$B$21*Config!$B$51, 
IF(C200=2, Config!$B$15*Config!$B$22*Config!$B$52, 
IF(C200=3, Config!$B$15*Config!$B$23*Config!$B$53, 
IF(C200=4, Config!$B$15*Config!$B$24*Config!$B$54, 
IF(C200=5, Config!$B$15*Config!$B$25*Config!$B$55, 
IF(C200=6, Config!$B$15*Config!$B$26*Config!$B$56, 
IF(C200=7, Config!$B$15*Config!$B$27*Config!$B$57, ""))))))))</f>
        <v>1.89</v>
      </c>
      <c r="C200" s="9">
        <v>4.0</v>
      </c>
      <c r="D200" s="6" t="s">
        <v>294</v>
      </c>
      <c r="E200" s="9">
        <v>30000.0</v>
      </c>
      <c r="F200" s="9">
        <v>70.0</v>
      </c>
      <c r="G200" s="9">
        <f>IF(E200 &lt; Config!$B$4, Config!$B$4, E200)</f>
        <v>30000</v>
      </c>
      <c r="H200" s="9">
        <f t="shared" si="1"/>
        <v>198243.7932</v>
      </c>
      <c r="I200" s="9">
        <f>H200 * (1 - Config!$B$9)</f>
        <v>168507.2242</v>
      </c>
      <c r="J200" s="9">
        <f>H200 * (1 + Config!$B$10)</f>
        <v>247804.7415</v>
      </c>
      <c r="K200" s="6" t="str">
        <f t="shared" si="2"/>
        <v>16g 85s 7c</v>
      </c>
      <c r="L200" s="8" t="str">
        <f t="shared" si="3"/>
        <v>19g 82s 44c</v>
      </c>
      <c r="M200" s="6" t="str">
        <f t="shared" si="4"/>
        <v>24g 78s 5c</v>
      </c>
      <c r="N200" s="6" t="str">
        <f t="shared" si="5"/>
        <v>Kailee's Rose</v>
      </c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6">
        <f>IF(C201=0, Config!$B$15*Config!$B$20*Config!$B$50, 
IF(C201=1, Config!$B$15*Config!$B$21*Config!$B$51, 
IF(C201=2, Config!$B$15*Config!$B$22*Config!$B$52, 
IF(C201=3, Config!$B$15*Config!$B$23*Config!$B$53, 
IF(C201=4, Config!$B$15*Config!$B$24*Config!$B$54, 
IF(C201=5, Config!$B$15*Config!$B$25*Config!$B$55, 
IF(C201=6, Config!$B$15*Config!$B$26*Config!$B$56, 
IF(C201=7, Config!$B$15*Config!$B$27*Config!$B$57, ""))))))))</f>
        <v>1.89</v>
      </c>
      <c r="C201" s="9">
        <v>4.0</v>
      </c>
      <c r="D201" s="6" t="s">
        <v>295</v>
      </c>
      <c r="E201" s="9">
        <v>30000.0</v>
      </c>
      <c r="F201" s="9">
        <v>70.0</v>
      </c>
      <c r="G201" s="9">
        <f>IF(E201 &lt; Config!$B$4, Config!$B$4, E201)</f>
        <v>30000</v>
      </c>
      <c r="H201" s="9">
        <f t="shared" si="1"/>
        <v>198243.7932</v>
      </c>
      <c r="I201" s="9">
        <f>H201 * (1 - Config!$B$9)</f>
        <v>168507.2242</v>
      </c>
      <c r="J201" s="9">
        <f>H201 * (1 + Config!$B$10)</f>
        <v>247804.7415</v>
      </c>
      <c r="K201" s="6" t="str">
        <f t="shared" si="2"/>
        <v>16g 85s 7c</v>
      </c>
      <c r="L201" s="8" t="str">
        <f t="shared" si="3"/>
        <v>19g 82s 44c</v>
      </c>
      <c r="M201" s="6" t="str">
        <f t="shared" si="4"/>
        <v>24g 78s 5c</v>
      </c>
      <c r="N201" s="6" t="str">
        <f t="shared" si="5"/>
        <v>Falling Star</v>
      </c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6">
        <f>IF(C202=0, Config!$B$15*Config!$B$20*Config!$B$50, 
IF(C202=1, Config!$B$15*Config!$B$21*Config!$B$51, 
IF(C202=2, Config!$B$15*Config!$B$22*Config!$B$52, 
IF(C202=3, Config!$B$15*Config!$B$23*Config!$B$53, 
IF(C202=4, Config!$B$15*Config!$B$24*Config!$B$54, 
IF(C202=5, Config!$B$15*Config!$B$25*Config!$B$55, 
IF(C202=6, Config!$B$15*Config!$B$26*Config!$B$56, 
IF(C202=7, Config!$B$15*Config!$B$27*Config!$B$57, ""))))))))</f>
        <v>2.28</v>
      </c>
      <c r="C202" s="9">
        <v>3.0</v>
      </c>
      <c r="D202" s="6" t="s">
        <v>296</v>
      </c>
      <c r="E202" s="9">
        <v>30000.0</v>
      </c>
      <c r="F202" s="9">
        <v>70.0</v>
      </c>
      <c r="G202" s="9">
        <f>IF(E202 &lt; Config!$B$4, Config!$B$4, E202)</f>
        <v>30000</v>
      </c>
      <c r="H202" s="9">
        <f t="shared" si="1"/>
        <v>239151.2426</v>
      </c>
      <c r="I202" s="9">
        <f>H202 * (1 - Config!$B$9)</f>
        <v>203278.5562</v>
      </c>
      <c r="J202" s="9">
        <f>H202 * (1 + Config!$B$10)</f>
        <v>298939.0533</v>
      </c>
      <c r="K202" s="6" t="str">
        <f t="shared" si="2"/>
        <v>20g 32s 79c</v>
      </c>
      <c r="L202" s="8" t="str">
        <f t="shared" si="3"/>
        <v>23g 91s 51c</v>
      </c>
      <c r="M202" s="6" t="str">
        <f t="shared" si="4"/>
        <v>29g 89s 39c</v>
      </c>
      <c r="N202" s="6" t="str">
        <f t="shared" si="5"/>
        <v>Riding Crop</v>
      </c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6">
        <f>IF(C203=0, Config!$B$15*Config!$B$20*Config!$B$50, 
IF(C203=1, Config!$B$15*Config!$B$21*Config!$B$51, 
IF(C203=2, Config!$B$15*Config!$B$22*Config!$B$52, 
IF(C203=3, Config!$B$15*Config!$B$23*Config!$B$53, 
IF(C203=4, Config!$B$15*Config!$B$24*Config!$B$54, 
IF(C203=5, Config!$B$15*Config!$B$25*Config!$B$55, 
IF(C203=6, Config!$B$15*Config!$B$26*Config!$B$56, 
IF(C203=7, Config!$B$15*Config!$B$27*Config!$B$57, ""))))))))</f>
        <v>2.16</v>
      </c>
      <c r="C203" s="9">
        <v>2.0</v>
      </c>
      <c r="D203" s="6" t="s">
        <v>297</v>
      </c>
      <c r="E203" s="9">
        <v>0.0</v>
      </c>
      <c r="F203" s="9">
        <v>70.0</v>
      </c>
      <c r="G203" s="9">
        <f>IF(E203 &lt; Config!$B$4, Config!$B$4, E203)</f>
        <v>850</v>
      </c>
      <c r="H203" s="9">
        <f t="shared" si="1"/>
        <v>6419.322828</v>
      </c>
      <c r="I203" s="9">
        <f>H203 * (1 - Config!$B$9)</f>
        <v>5456.424404</v>
      </c>
      <c r="J203" s="9">
        <f>H203 * (1 + Config!$B$10)</f>
        <v>8024.153535</v>
      </c>
      <c r="K203" s="6" t="str">
        <f t="shared" si="2"/>
        <v>0g 54s 56c</v>
      </c>
      <c r="L203" s="8" t="str">
        <f t="shared" si="3"/>
        <v>0g 64s 19c</v>
      </c>
      <c r="M203" s="6" t="str">
        <f t="shared" si="4"/>
        <v>0g 80s 24c</v>
      </c>
      <c r="N203" s="6" t="str">
        <f t="shared" si="5"/>
        <v>Enchanted Pearl</v>
      </c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6">
        <f>IF(C204=0, Config!$B$15*Config!$B$20*Config!$B$50, 
IF(C204=1, Config!$B$15*Config!$B$21*Config!$B$51, 
IF(C204=2, Config!$B$15*Config!$B$22*Config!$B$52, 
IF(C204=3, Config!$B$15*Config!$B$23*Config!$B$53, 
IF(C204=4, Config!$B$15*Config!$B$24*Config!$B$54, 
IF(C204=5, Config!$B$15*Config!$B$25*Config!$B$55, 
IF(C204=6, Config!$B$15*Config!$B$26*Config!$B$56, 
IF(C204=7, Config!$B$15*Config!$B$27*Config!$B$57, ""))))))))</f>
        <v>2.28</v>
      </c>
      <c r="C204" s="9">
        <v>3.0</v>
      </c>
      <c r="D204" s="6" t="s">
        <v>298</v>
      </c>
      <c r="E204" s="9">
        <v>0.0</v>
      </c>
      <c r="F204" s="9">
        <v>75.0</v>
      </c>
      <c r="G204" s="9">
        <f>IF(E204 &lt; Config!$B$4, Config!$B$4, E204)</f>
        <v>850</v>
      </c>
      <c r="H204" s="9">
        <f t="shared" si="1"/>
        <v>7513.345949</v>
      </c>
      <c r="I204" s="9">
        <f>H204 * (1 - Config!$B$9)</f>
        <v>6386.344056</v>
      </c>
      <c r="J204" s="9">
        <f>H204 * (1 + Config!$B$10)</f>
        <v>9391.682436</v>
      </c>
      <c r="K204" s="6" t="str">
        <f t="shared" si="2"/>
        <v>0g 63s 86c</v>
      </c>
      <c r="L204" s="8" t="str">
        <f t="shared" si="3"/>
        <v>0g 75s 13c</v>
      </c>
      <c r="M204" s="6" t="str">
        <f t="shared" si="4"/>
        <v>0g 93s 92c</v>
      </c>
      <c r="N204" s="6" t="str">
        <f t="shared" si="5"/>
        <v>Infinite Sphere</v>
      </c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6">
        <f>IF(C205=0, Config!$B$15*Config!$B$20*Config!$B$50, 
IF(C205=1, Config!$B$15*Config!$B$21*Config!$B$51, 
IF(C205=2, Config!$B$15*Config!$B$22*Config!$B$52, 
IF(C205=3, Config!$B$15*Config!$B$23*Config!$B$53, 
IF(C205=4, Config!$B$15*Config!$B$24*Config!$B$54, 
IF(C205=5, Config!$B$15*Config!$B$25*Config!$B$55, 
IF(C205=6, Config!$B$15*Config!$B$26*Config!$B$56, 
IF(C205=7, Config!$B$15*Config!$B$27*Config!$B$57, ""))))))))</f>
        <v>2.16</v>
      </c>
      <c r="C205" s="9">
        <v>2.0</v>
      </c>
      <c r="D205" s="6" t="s">
        <v>299</v>
      </c>
      <c r="E205" s="9">
        <v>5000.0</v>
      </c>
      <c r="F205" s="9">
        <v>75.0</v>
      </c>
      <c r="G205" s="9">
        <f>IF(E205 &lt; Config!$B$4, Config!$B$4, E205)</f>
        <v>5000</v>
      </c>
      <c r="H205" s="9">
        <f t="shared" si="1"/>
        <v>41870.03934</v>
      </c>
      <c r="I205" s="9">
        <f>H205 * (1 - Config!$B$9)</f>
        <v>35589.53344</v>
      </c>
      <c r="J205" s="9">
        <f>H205 * (1 + Config!$B$10)</f>
        <v>52337.54918</v>
      </c>
      <c r="K205" s="6" t="str">
        <f t="shared" si="2"/>
        <v>3g 55s 90c</v>
      </c>
      <c r="L205" s="8" t="str">
        <f t="shared" si="3"/>
        <v>4g 18s 70c</v>
      </c>
      <c r="M205" s="6" t="str">
        <f t="shared" si="4"/>
        <v>5g 23s 38c</v>
      </c>
      <c r="N205" s="6" t="str">
        <f t="shared" si="5"/>
        <v>Northsea Pearl</v>
      </c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6">
        <f>IF(C206=0, Config!$B$15*Config!$B$20*Config!$B$50, 
IF(C206=1, Config!$B$15*Config!$B$21*Config!$B$51, 
IF(C206=2, Config!$B$15*Config!$B$22*Config!$B$52, 
IF(C206=3, Config!$B$15*Config!$B$23*Config!$B$53, 
IF(C206=4, Config!$B$15*Config!$B$24*Config!$B$54, 
IF(C206=5, Config!$B$15*Config!$B$25*Config!$B$55, 
IF(C206=6, Config!$B$15*Config!$B$26*Config!$B$56, 
IF(C206=7, Config!$B$15*Config!$B$27*Config!$B$57, ""))))))))</f>
        <v>2.28</v>
      </c>
      <c r="C206" s="9">
        <v>3.0</v>
      </c>
      <c r="D206" s="6" t="s">
        <v>300</v>
      </c>
      <c r="E206" s="9">
        <v>10000.0</v>
      </c>
      <c r="F206" s="9">
        <v>75.0</v>
      </c>
      <c r="G206" s="9">
        <f>IF(E206 &lt; Config!$B$4, Config!$B$4, E206)</f>
        <v>10000</v>
      </c>
      <c r="H206" s="9">
        <f t="shared" si="1"/>
        <v>88392.30528</v>
      </c>
      <c r="I206" s="9">
        <f>H206 * (1 - Config!$B$9)</f>
        <v>75133.45949</v>
      </c>
      <c r="J206" s="9">
        <f>H206 * (1 + Config!$B$10)</f>
        <v>110490.3816</v>
      </c>
      <c r="K206" s="6" t="str">
        <f t="shared" si="2"/>
        <v>7g 51s 33c</v>
      </c>
      <c r="L206" s="8" t="str">
        <f t="shared" si="3"/>
        <v>8g 83s 92c</v>
      </c>
      <c r="M206" s="6" t="str">
        <f t="shared" si="4"/>
        <v>11g 4s 90c</v>
      </c>
      <c r="N206" s="6" t="str">
        <f t="shared" si="5"/>
        <v>Siren's Tear</v>
      </c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6">
        <f>IF(C207=0, Config!$B$15*Config!$B$20*Config!$B$50, 
IF(C207=1, Config!$B$15*Config!$B$21*Config!$B$51, 
IF(C207=2, Config!$B$15*Config!$B$22*Config!$B$52, 
IF(C207=3, Config!$B$15*Config!$B$23*Config!$B$53, 
IF(C207=4, Config!$B$15*Config!$B$24*Config!$B$54, 
IF(C207=5, Config!$B$15*Config!$B$25*Config!$B$55, 
IF(C207=6, Config!$B$15*Config!$B$26*Config!$B$56, 
IF(C207=7, Config!$B$15*Config!$B$27*Config!$B$57, ""))))))))</f>
        <v>2.16</v>
      </c>
      <c r="C207" s="9">
        <v>2.0</v>
      </c>
      <c r="D207" s="6" t="s">
        <v>301</v>
      </c>
      <c r="E207" s="9">
        <v>2500.0</v>
      </c>
      <c r="F207" s="9">
        <v>75.0</v>
      </c>
      <c r="G207" s="9">
        <f>IF(E207 &lt; Config!$B$4, Config!$B$4, E207)</f>
        <v>2500</v>
      </c>
      <c r="H207" s="9">
        <f t="shared" si="1"/>
        <v>20935.01967</v>
      </c>
      <c r="I207" s="9">
        <f>H207 * (1 - Config!$B$9)</f>
        <v>17794.76672</v>
      </c>
      <c r="J207" s="9">
        <f>H207 * (1 + Config!$B$10)</f>
        <v>26168.77459</v>
      </c>
      <c r="K207" s="6" t="str">
        <f t="shared" si="2"/>
        <v>1g 77s 95c</v>
      </c>
      <c r="L207" s="8" t="str">
        <f t="shared" si="3"/>
        <v>2g 9s 35c</v>
      </c>
      <c r="M207" s="6" t="str">
        <f t="shared" si="4"/>
        <v>2g 61s 69c</v>
      </c>
      <c r="N207" s="6" t="str">
        <f t="shared" si="5"/>
        <v>Bloodstone</v>
      </c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6">
        <f>IF(C208=0, Config!$B$15*Config!$B$20*Config!$B$50, 
IF(C208=1, Config!$B$15*Config!$B$21*Config!$B$51, 
IF(C208=2, Config!$B$15*Config!$B$22*Config!$B$52, 
IF(C208=3, Config!$B$15*Config!$B$23*Config!$B$53, 
IF(C208=4, Config!$B$15*Config!$B$24*Config!$B$54, 
IF(C208=5, Config!$B$15*Config!$B$25*Config!$B$55, 
IF(C208=6, Config!$B$15*Config!$B$26*Config!$B$56, 
IF(C208=7, Config!$B$15*Config!$B$27*Config!$B$57, ""))))))))</f>
        <v>2.16</v>
      </c>
      <c r="C208" s="9">
        <v>2.0</v>
      </c>
      <c r="D208" s="6" t="s">
        <v>302</v>
      </c>
      <c r="E208" s="9">
        <v>2500.0</v>
      </c>
      <c r="F208" s="9">
        <v>75.0</v>
      </c>
      <c r="G208" s="9">
        <f>IF(E208 &lt; Config!$B$4, Config!$B$4, E208)</f>
        <v>2500</v>
      </c>
      <c r="H208" s="9">
        <f t="shared" si="1"/>
        <v>20935.01967</v>
      </c>
      <c r="I208" s="9">
        <f>H208 * (1 - Config!$B$9)</f>
        <v>17794.76672</v>
      </c>
      <c r="J208" s="9">
        <f>H208 * (1 + Config!$B$10)</f>
        <v>26168.77459</v>
      </c>
      <c r="K208" s="6" t="str">
        <f t="shared" si="2"/>
        <v>1g 77s 95c</v>
      </c>
      <c r="L208" s="8" t="str">
        <f t="shared" si="3"/>
        <v>2g 9s 35c</v>
      </c>
      <c r="M208" s="6" t="str">
        <f t="shared" si="4"/>
        <v>2g 61s 69c</v>
      </c>
      <c r="N208" s="6" t="str">
        <f t="shared" si="5"/>
        <v>Sun Crystal</v>
      </c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6">
        <f>IF(C209=0, Config!$B$15*Config!$B$20*Config!$B$50, 
IF(C209=1, Config!$B$15*Config!$B$21*Config!$B$51, 
IF(C209=2, Config!$B$15*Config!$B$22*Config!$B$52, 
IF(C209=3, Config!$B$15*Config!$B$23*Config!$B$53, 
IF(C209=4, Config!$B$15*Config!$B$24*Config!$B$54, 
IF(C209=5, Config!$B$15*Config!$B$25*Config!$B$55, 
IF(C209=6, Config!$B$15*Config!$B$26*Config!$B$56, 
IF(C209=7, Config!$B$15*Config!$B$27*Config!$B$57, ""))))))))</f>
        <v>2.16</v>
      </c>
      <c r="C209" s="9">
        <v>2.0</v>
      </c>
      <c r="D209" s="6" t="s">
        <v>303</v>
      </c>
      <c r="E209" s="9">
        <v>2500.0</v>
      </c>
      <c r="F209" s="9">
        <v>75.0</v>
      </c>
      <c r="G209" s="9">
        <f>IF(E209 &lt; Config!$B$4, Config!$B$4, E209)</f>
        <v>2500</v>
      </c>
      <c r="H209" s="9">
        <f t="shared" si="1"/>
        <v>20935.01967</v>
      </c>
      <c r="I209" s="9">
        <f>H209 * (1 - Config!$B$9)</f>
        <v>17794.76672</v>
      </c>
      <c r="J209" s="9">
        <f>H209 * (1 + Config!$B$10)</f>
        <v>26168.77459</v>
      </c>
      <c r="K209" s="6" t="str">
        <f t="shared" si="2"/>
        <v>1g 77s 95c</v>
      </c>
      <c r="L209" s="8" t="str">
        <f t="shared" si="3"/>
        <v>2g 9s 35c</v>
      </c>
      <c r="M209" s="6" t="str">
        <f t="shared" si="4"/>
        <v>2g 61s 69c</v>
      </c>
      <c r="N209" s="6" t="str">
        <f t="shared" si="5"/>
        <v>Chalcedony</v>
      </c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6">
        <f>IF(C210=0, Config!$B$15*Config!$B$20*Config!$B$50, 
IF(C210=1, Config!$B$15*Config!$B$21*Config!$B$51, 
IF(C210=2, Config!$B$15*Config!$B$22*Config!$B$52, 
IF(C210=3, Config!$B$15*Config!$B$23*Config!$B$53, 
IF(C210=4, Config!$B$15*Config!$B$24*Config!$B$54, 
IF(C210=5, Config!$B$15*Config!$B$25*Config!$B$55, 
IF(C210=6, Config!$B$15*Config!$B$26*Config!$B$56, 
IF(C210=7, Config!$B$15*Config!$B$27*Config!$B$57, ""))))))))</f>
        <v>2.16</v>
      </c>
      <c r="C210" s="9">
        <v>2.0</v>
      </c>
      <c r="D210" s="6" t="s">
        <v>304</v>
      </c>
      <c r="E210" s="9">
        <v>2500.0</v>
      </c>
      <c r="F210" s="9">
        <v>75.0</v>
      </c>
      <c r="G210" s="9">
        <f>IF(E210 &lt; Config!$B$4, Config!$B$4, E210)</f>
        <v>2500</v>
      </c>
      <c r="H210" s="9">
        <f t="shared" si="1"/>
        <v>20935.01967</v>
      </c>
      <c r="I210" s="9">
        <f>H210 * (1 - Config!$B$9)</f>
        <v>17794.76672</v>
      </c>
      <c r="J210" s="9">
        <f>H210 * (1 + Config!$B$10)</f>
        <v>26168.77459</v>
      </c>
      <c r="K210" s="6" t="str">
        <f t="shared" si="2"/>
        <v>1g 77s 95c</v>
      </c>
      <c r="L210" s="8" t="str">
        <f t="shared" si="3"/>
        <v>2g 9s 35c</v>
      </c>
      <c r="M210" s="6" t="str">
        <f t="shared" si="4"/>
        <v>2g 61s 69c</v>
      </c>
      <c r="N210" s="6" t="str">
        <f t="shared" si="5"/>
        <v>Shadow Crystal</v>
      </c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6">
        <f>IF(C211=0, Config!$B$15*Config!$B$20*Config!$B$50, 
IF(C211=1, Config!$B$15*Config!$B$21*Config!$B$51, 
IF(C211=2, Config!$B$15*Config!$B$22*Config!$B$52, 
IF(C211=3, Config!$B$15*Config!$B$23*Config!$B$53, 
IF(C211=4, Config!$B$15*Config!$B$24*Config!$B$54, 
IF(C211=5, Config!$B$15*Config!$B$25*Config!$B$55, 
IF(C211=6, Config!$B$15*Config!$B$26*Config!$B$56, 
IF(C211=7, Config!$B$15*Config!$B$27*Config!$B$57, ""))))))))</f>
        <v>2.16</v>
      </c>
      <c r="C211" s="9">
        <v>2.0</v>
      </c>
      <c r="D211" s="6" t="s">
        <v>305</v>
      </c>
      <c r="E211" s="9">
        <v>2500.0</v>
      </c>
      <c r="F211" s="9">
        <v>75.0</v>
      </c>
      <c r="G211" s="9">
        <f>IF(E211 &lt; Config!$B$4, Config!$B$4, E211)</f>
        <v>2500</v>
      </c>
      <c r="H211" s="9">
        <f t="shared" si="1"/>
        <v>20935.01967</v>
      </c>
      <c r="I211" s="9">
        <f>H211 * (1 - Config!$B$9)</f>
        <v>17794.76672</v>
      </c>
      <c r="J211" s="9">
        <f>H211 * (1 + Config!$B$10)</f>
        <v>26168.77459</v>
      </c>
      <c r="K211" s="6" t="str">
        <f t="shared" si="2"/>
        <v>1g 77s 95c</v>
      </c>
      <c r="L211" s="8" t="str">
        <f t="shared" si="3"/>
        <v>2g 9s 35c</v>
      </c>
      <c r="M211" s="6" t="str">
        <f t="shared" si="4"/>
        <v>2g 61s 69c</v>
      </c>
      <c r="N211" s="6" t="str">
        <f t="shared" si="5"/>
        <v>Huge Citrine</v>
      </c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6">
        <f>IF(C212=0, Config!$B$15*Config!$B$20*Config!$B$50, 
IF(C212=1, Config!$B$15*Config!$B$21*Config!$B$51, 
IF(C212=2, Config!$B$15*Config!$B$22*Config!$B$52, 
IF(C212=3, Config!$B$15*Config!$B$23*Config!$B$53, 
IF(C212=4, Config!$B$15*Config!$B$24*Config!$B$54, 
IF(C212=5, Config!$B$15*Config!$B$25*Config!$B$55, 
IF(C212=6, Config!$B$15*Config!$B$26*Config!$B$56, 
IF(C212=7, Config!$B$15*Config!$B$27*Config!$B$57, ""))))))))</f>
        <v>2.16</v>
      </c>
      <c r="C212" s="9">
        <v>2.0</v>
      </c>
      <c r="D212" s="6" t="s">
        <v>306</v>
      </c>
      <c r="E212" s="9">
        <v>2500.0</v>
      </c>
      <c r="F212" s="9">
        <v>75.0</v>
      </c>
      <c r="G212" s="9">
        <f>IF(E212 &lt; Config!$B$4, Config!$B$4, E212)</f>
        <v>2500</v>
      </c>
      <c r="H212" s="9">
        <f t="shared" si="1"/>
        <v>20935.01967</v>
      </c>
      <c r="I212" s="9">
        <f>H212 * (1 - Config!$B$9)</f>
        <v>17794.76672</v>
      </c>
      <c r="J212" s="9">
        <f>H212 * (1 + Config!$B$10)</f>
        <v>26168.77459</v>
      </c>
      <c r="K212" s="6" t="str">
        <f t="shared" si="2"/>
        <v>1g 77s 95c</v>
      </c>
      <c r="L212" s="8" t="str">
        <f t="shared" si="3"/>
        <v>2g 9s 35c</v>
      </c>
      <c r="M212" s="6" t="str">
        <f t="shared" si="4"/>
        <v>2g 61s 69c</v>
      </c>
      <c r="N212" s="6" t="str">
        <f t="shared" si="5"/>
        <v>Dark Jade</v>
      </c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6">
        <f>IF(C213=0, Config!$B$15*Config!$B$20*Config!$B$50, 
IF(C213=1, Config!$B$15*Config!$B$21*Config!$B$51, 
IF(C213=2, Config!$B$15*Config!$B$22*Config!$B$52, 
IF(C213=3, Config!$B$15*Config!$B$23*Config!$B$53, 
IF(C213=4, Config!$B$15*Config!$B$24*Config!$B$54, 
IF(C213=5, Config!$B$15*Config!$B$25*Config!$B$55, 
IF(C213=6, Config!$B$15*Config!$B$26*Config!$B$56, 
IF(C213=7, Config!$B$15*Config!$B$27*Config!$B$57, ""))))))))</f>
        <v>2.28</v>
      </c>
      <c r="C213" s="9">
        <v>3.0</v>
      </c>
      <c r="D213" s="6" t="s">
        <v>307</v>
      </c>
      <c r="E213" s="9">
        <v>0.0</v>
      </c>
      <c r="F213" s="9">
        <v>80.0</v>
      </c>
      <c r="G213" s="9">
        <f>IF(E213 &lt; Config!$B$4, Config!$B$4, E213)</f>
        <v>850</v>
      </c>
      <c r="H213" s="9">
        <f t="shared" si="1"/>
        <v>8261.813552</v>
      </c>
      <c r="I213" s="9">
        <f>H213 * (1 - Config!$B$9)</f>
        <v>7022.541519</v>
      </c>
      <c r="J213" s="9">
        <f>H213 * (1 + Config!$B$10)</f>
        <v>10327.26694</v>
      </c>
      <c r="K213" s="6" t="str">
        <f t="shared" si="2"/>
        <v>0g 70s 23c</v>
      </c>
      <c r="L213" s="8" t="str">
        <f t="shared" si="3"/>
        <v>0g 82s 62c</v>
      </c>
      <c r="M213" s="6" t="str">
        <f t="shared" si="4"/>
        <v>1g 3s 27c</v>
      </c>
      <c r="N213" s="6" t="str">
        <f t="shared" si="5"/>
        <v>Chromatic Sphere</v>
      </c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6">
        <f>IF(C214=0, Config!$B$15*Config!$B$20*Config!$B$50, 
IF(C214=1, Config!$B$15*Config!$B$21*Config!$B$51, 
IF(C214=2, Config!$B$15*Config!$B$22*Config!$B$52, 
IF(C214=3, Config!$B$15*Config!$B$23*Config!$B$53, 
IF(C214=4, Config!$B$15*Config!$B$24*Config!$B$54, 
IF(C214=5, Config!$B$15*Config!$B$25*Config!$B$55, 
IF(C214=6, Config!$B$15*Config!$B$26*Config!$B$56, 
IF(C214=7, Config!$B$15*Config!$B$27*Config!$B$57, ""))))))))</f>
        <v>1.89</v>
      </c>
      <c r="C214" s="9">
        <v>4.0</v>
      </c>
      <c r="D214" s="6" t="s">
        <v>308</v>
      </c>
      <c r="E214" s="9">
        <v>11250.0</v>
      </c>
      <c r="F214" s="9">
        <v>80.0</v>
      </c>
      <c r="G214" s="9">
        <f>IF(E214 &lt; Config!$B$4, Config!$B$4, E214)</f>
        <v>11250</v>
      </c>
      <c r="H214" s="9">
        <f t="shared" si="1"/>
        <v>90643.34914</v>
      </c>
      <c r="I214" s="9">
        <f>H214 * (1 - Config!$B$9)</f>
        <v>77046.84677</v>
      </c>
      <c r="J214" s="9">
        <f>H214 * (1 + Config!$B$10)</f>
        <v>113304.1864</v>
      </c>
      <c r="K214" s="6" t="str">
        <f t="shared" si="2"/>
        <v>7g 70s 47c</v>
      </c>
      <c r="L214" s="8" t="str">
        <f t="shared" si="3"/>
        <v>9g 6s 43c</v>
      </c>
      <c r="M214" s="6" t="str">
        <f t="shared" si="4"/>
        <v>11g 33s 4c</v>
      </c>
      <c r="N214" s="6" t="str">
        <f t="shared" si="5"/>
        <v>Bright Dragon's Eye</v>
      </c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6">
        <f>IF(C215=0, Config!$B$15*Config!$B$20*Config!$B$50, 
IF(C215=1, Config!$B$15*Config!$B$21*Config!$B$51, 
IF(C215=2, Config!$B$15*Config!$B$22*Config!$B$52, 
IF(C215=3, Config!$B$15*Config!$B$23*Config!$B$53, 
IF(C215=4, Config!$B$15*Config!$B$24*Config!$B$54, 
IF(C215=5, Config!$B$15*Config!$B$25*Config!$B$55, 
IF(C215=6, Config!$B$15*Config!$B$26*Config!$B$56, 
IF(C215=7, Config!$B$15*Config!$B$27*Config!$B$57, ""))))))))</f>
        <v>1.89</v>
      </c>
      <c r="C215" s="9">
        <v>4.0</v>
      </c>
      <c r="D215" s="6" t="s">
        <v>309</v>
      </c>
      <c r="E215" s="9">
        <v>11250.0</v>
      </c>
      <c r="F215" s="9">
        <v>80.0</v>
      </c>
      <c r="G215" s="9">
        <f>IF(E215 &lt; Config!$B$4, Config!$B$4, E215)</f>
        <v>11250</v>
      </c>
      <c r="H215" s="9">
        <f t="shared" si="1"/>
        <v>90643.34914</v>
      </c>
      <c r="I215" s="9">
        <f>H215 * (1 - Config!$B$9)</f>
        <v>77046.84677</v>
      </c>
      <c r="J215" s="9">
        <f>H215 * (1 + Config!$B$10)</f>
        <v>113304.1864</v>
      </c>
      <c r="K215" s="6" t="str">
        <f t="shared" si="2"/>
        <v>7g 70s 47c</v>
      </c>
      <c r="L215" s="8" t="str">
        <f t="shared" si="3"/>
        <v>9g 6s 43c</v>
      </c>
      <c r="M215" s="6" t="str">
        <f t="shared" si="4"/>
        <v>11g 33s 4c</v>
      </c>
      <c r="N215" s="6" t="str">
        <f t="shared" si="5"/>
        <v>Solid Dragon's Eye</v>
      </c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6">
        <f>IF(C216=0, Config!$B$15*Config!$B$20*Config!$B$50, 
IF(C216=1, Config!$B$15*Config!$B$21*Config!$B$51, 
IF(C216=2, Config!$B$15*Config!$B$22*Config!$B$52, 
IF(C216=3, Config!$B$15*Config!$B$23*Config!$B$53, 
IF(C216=4, Config!$B$15*Config!$B$24*Config!$B$54, 
IF(C216=5, Config!$B$15*Config!$B$25*Config!$B$55, 
IF(C216=6, Config!$B$15*Config!$B$26*Config!$B$56, 
IF(C216=7, Config!$B$15*Config!$B$27*Config!$B$57, ""))))))))</f>
        <v>2.28</v>
      </c>
      <c r="C216" s="9">
        <v>3.0</v>
      </c>
      <c r="D216" s="6" t="s">
        <v>310</v>
      </c>
      <c r="E216" s="9">
        <v>30000.0</v>
      </c>
      <c r="F216" s="9">
        <v>80.0</v>
      </c>
      <c r="G216" s="9">
        <f>IF(E216 &lt; Config!$B$4, Config!$B$4, E216)</f>
        <v>30000</v>
      </c>
      <c r="H216" s="9">
        <f t="shared" si="1"/>
        <v>291593.4195</v>
      </c>
      <c r="I216" s="9">
        <f>H216 * (1 - Config!$B$9)</f>
        <v>247854.4066</v>
      </c>
      <c r="J216" s="9">
        <f>H216 * (1 + Config!$B$10)</f>
        <v>364491.7743</v>
      </c>
      <c r="K216" s="6" t="str">
        <f t="shared" si="2"/>
        <v>24g 78s 54c</v>
      </c>
      <c r="L216" s="8" t="str">
        <f t="shared" si="3"/>
        <v>29g 15s 93c</v>
      </c>
      <c r="M216" s="6" t="str">
        <f t="shared" si="4"/>
        <v>36g 44s 92c</v>
      </c>
      <c r="N216" s="6" t="str">
        <f t="shared" si="5"/>
        <v>Scarlet Ruby</v>
      </c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6">
        <f>IF(C217=0, Config!$B$15*Config!$B$20*Config!$B$50, 
IF(C217=1, Config!$B$15*Config!$B$21*Config!$B$51, 
IF(C217=2, Config!$B$15*Config!$B$22*Config!$B$52, 
IF(C217=3, Config!$B$15*Config!$B$23*Config!$B$53, 
IF(C217=4, Config!$B$15*Config!$B$24*Config!$B$54, 
IF(C217=5, Config!$B$15*Config!$B$25*Config!$B$55, 
IF(C217=6, Config!$B$15*Config!$B$26*Config!$B$56, 
IF(C217=7, Config!$B$15*Config!$B$27*Config!$B$57, ""))))))))</f>
        <v>1.89</v>
      </c>
      <c r="C217" s="9">
        <v>4.0</v>
      </c>
      <c r="D217" s="6" t="s">
        <v>311</v>
      </c>
      <c r="E217" s="9">
        <v>50000.0</v>
      </c>
      <c r="F217" s="9">
        <v>80.0</v>
      </c>
      <c r="G217" s="9">
        <f>IF(E217 &lt; Config!$B$4, Config!$B$4, E217)</f>
        <v>50000</v>
      </c>
      <c r="H217" s="9">
        <f t="shared" si="1"/>
        <v>402859.3295</v>
      </c>
      <c r="I217" s="9">
        <f>H217 * (1 - Config!$B$9)</f>
        <v>342430.4301</v>
      </c>
      <c r="J217" s="9">
        <f>H217 * (1 + Config!$B$10)</f>
        <v>503574.1619</v>
      </c>
      <c r="K217" s="6" t="str">
        <f t="shared" si="2"/>
        <v>34g 24s 30c</v>
      </c>
      <c r="L217" s="8" t="str">
        <f t="shared" si="3"/>
        <v>40g 28s 59c</v>
      </c>
      <c r="M217" s="6" t="str">
        <f t="shared" si="4"/>
        <v>50g 35s 74c</v>
      </c>
      <c r="N217" s="6" t="str">
        <f t="shared" si="5"/>
        <v>Cardinal Ruby</v>
      </c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6">
        <f>IF(C218=0, Config!$B$15*Config!$B$20*Config!$B$50, 
IF(C218=1, Config!$B$15*Config!$B$21*Config!$B$51, 
IF(C218=2, Config!$B$15*Config!$B$22*Config!$B$52, 
IF(C218=3, Config!$B$15*Config!$B$23*Config!$B$53, 
IF(C218=4, Config!$B$15*Config!$B$24*Config!$B$54, 
IF(C218=5, Config!$B$15*Config!$B$25*Config!$B$55, 
IF(C218=6, Config!$B$15*Config!$B$26*Config!$B$56, 
IF(C218=7, Config!$B$15*Config!$B$27*Config!$B$57, ""))))))))</f>
        <v>2.28</v>
      </c>
      <c r="C218" s="9">
        <v>3.0</v>
      </c>
      <c r="D218" s="6" t="s">
        <v>312</v>
      </c>
      <c r="E218" s="9">
        <v>30000.0</v>
      </c>
      <c r="F218" s="9">
        <v>80.0</v>
      </c>
      <c r="G218" s="9">
        <f>IF(E218 &lt; Config!$B$4, Config!$B$4, E218)</f>
        <v>30000</v>
      </c>
      <c r="H218" s="9">
        <f t="shared" si="1"/>
        <v>291593.4195</v>
      </c>
      <c r="I218" s="9">
        <f>H218 * (1 - Config!$B$9)</f>
        <v>247854.4066</v>
      </c>
      <c r="J218" s="9">
        <f>H218 * (1 + Config!$B$10)</f>
        <v>364491.7743</v>
      </c>
      <c r="K218" s="6" t="str">
        <f t="shared" si="2"/>
        <v>24g 78s 54c</v>
      </c>
      <c r="L218" s="8" t="str">
        <f t="shared" si="3"/>
        <v>29g 15s 93c</v>
      </c>
      <c r="M218" s="6" t="str">
        <f t="shared" si="4"/>
        <v>36g 44s 92c</v>
      </c>
      <c r="N218" s="6" t="str">
        <f t="shared" si="5"/>
        <v>Autumn's Glow</v>
      </c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6">
        <f>IF(C219=0, Config!$B$15*Config!$B$20*Config!$B$50, 
IF(C219=1, Config!$B$15*Config!$B$21*Config!$B$51, 
IF(C219=2, Config!$B$15*Config!$B$22*Config!$B$52, 
IF(C219=3, Config!$B$15*Config!$B$23*Config!$B$53, 
IF(C219=4, Config!$B$15*Config!$B$24*Config!$B$54, 
IF(C219=5, Config!$B$15*Config!$B$25*Config!$B$55, 
IF(C219=6, Config!$B$15*Config!$B$26*Config!$B$56, 
IF(C219=7, Config!$B$15*Config!$B$27*Config!$B$57, ""))))))))</f>
        <v>1.89</v>
      </c>
      <c r="C219" s="9">
        <v>4.0</v>
      </c>
      <c r="D219" s="6" t="s">
        <v>313</v>
      </c>
      <c r="E219" s="9">
        <v>50000.0</v>
      </c>
      <c r="F219" s="9">
        <v>80.0</v>
      </c>
      <c r="G219" s="9">
        <f>IF(E219 &lt; Config!$B$4, Config!$B$4, E219)</f>
        <v>50000</v>
      </c>
      <c r="H219" s="9">
        <f t="shared" si="1"/>
        <v>402859.3295</v>
      </c>
      <c r="I219" s="9">
        <f>H219 * (1 - Config!$B$9)</f>
        <v>342430.4301</v>
      </c>
      <c r="J219" s="9">
        <f>H219 * (1 + Config!$B$10)</f>
        <v>503574.1619</v>
      </c>
      <c r="K219" s="6" t="str">
        <f t="shared" si="2"/>
        <v>34g 24s 30c</v>
      </c>
      <c r="L219" s="8" t="str">
        <f t="shared" si="3"/>
        <v>40g 28s 59c</v>
      </c>
      <c r="M219" s="6" t="str">
        <f t="shared" si="4"/>
        <v>50g 35s 74c</v>
      </c>
      <c r="N219" s="6" t="str">
        <f t="shared" si="5"/>
        <v>King's Amber</v>
      </c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6">
        <f>IF(C220=0, Config!$B$15*Config!$B$20*Config!$B$50, 
IF(C220=1, Config!$B$15*Config!$B$21*Config!$B$51, 
IF(C220=2, Config!$B$15*Config!$B$22*Config!$B$52, 
IF(C220=3, Config!$B$15*Config!$B$23*Config!$B$53, 
IF(C220=4, Config!$B$15*Config!$B$24*Config!$B$54, 
IF(C220=5, Config!$B$15*Config!$B$25*Config!$B$55, 
IF(C220=6, Config!$B$15*Config!$B$26*Config!$B$56, 
IF(C220=7, Config!$B$15*Config!$B$27*Config!$B$57, ""))))))))</f>
        <v>2.28</v>
      </c>
      <c r="C220" s="9">
        <v>3.0</v>
      </c>
      <c r="D220" s="6" t="s">
        <v>314</v>
      </c>
      <c r="E220" s="9">
        <v>30000.0</v>
      </c>
      <c r="F220" s="9">
        <v>80.0</v>
      </c>
      <c r="G220" s="9">
        <f>IF(E220 &lt; Config!$B$4, Config!$B$4, E220)</f>
        <v>30000</v>
      </c>
      <c r="H220" s="9">
        <f t="shared" si="1"/>
        <v>291593.4195</v>
      </c>
      <c r="I220" s="9">
        <f>H220 * (1 - Config!$B$9)</f>
        <v>247854.4066</v>
      </c>
      <c r="J220" s="9">
        <f>H220 * (1 + Config!$B$10)</f>
        <v>364491.7743</v>
      </c>
      <c r="K220" s="6" t="str">
        <f t="shared" si="2"/>
        <v>24g 78s 54c</v>
      </c>
      <c r="L220" s="8" t="str">
        <f t="shared" si="3"/>
        <v>29g 15s 93c</v>
      </c>
      <c r="M220" s="6" t="str">
        <f t="shared" si="4"/>
        <v>36g 44s 92c</v>
      </c>
      <c r="N220" s="6" t="str">
        <f t="shared" si="5"/>
        <v>Sky Sapphire</v>
      </c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6">
        <f>IF(C221=0, Config!$B$15*Config!$B$20*Config!$B$50, 
IF(C221=1, Config!$B$15*Config!$B$21*Config!$B$51, 
IF(C221=2, Config!$B$15*Config!$B$22*Config!$B$52, 
IF(C221=3, Config!$B$15*Config!$B$23*Config!$B$53, 
IF(C221=4, Config!$B$15*Config!$B$24*Config!$B$54, 
IF(C221=5, Config!$B$15*Config!$B$25*Config!$B$55, 
IF(C221=6, Config!$B$15*Config!$B$26*Config!$B$56, 
IF(C221=7, Config!$B$15*Config!$B$27*Config!$B$57, ""))))))))</f>
        <v>1.89</v>
      </c>
      <c r="C221" s="9">
        <v>4.0</v>
      </c>
      <c r="D221" s="6" t="s">
        <v>315</v>
      </c>
      <c r="E221" s="9">
        <v>50000.0</v>
      </c>
      <c r="F221" s="9">
        <v>80.0</v>
      </c>
      <c r="G221" s="9">
        <f>IF(E221 &lt; Config!$B$4, Config!$B$4, E221)</f>
        <v>50000</v>
      </c>
      <c r="H221" s="9">
        <f t="shared" si="1"/>
        <v>402859.3295</v>
      </c>
      <c r="I221" s="9">
        <f>H221 * (1 - Config!$B$9)</f>
        <v>342430.4301</v>
      </c>
      <c r="J221" s="9">
        <f>H221 * (1 + Config!$B$10)</f>
        <v>503574.1619</v>
      </c>
      <c r="K221" s="6" t="str">
        <f t="shared" si="2"/>
        <v>34g 24s 30c</v>
      </c>
      <c r="L221" s="8" t="str">
        <f t="shared" si="3"/>
        <v>40g 28s 59c</v>
      </c>
      <c r="M221" s="6" t="str">
        <f t="shared" si="4"/>
        <v>50g 35s 74c</v>
      </c>
      <c r="N221" s="6" t="str">
        <f t="shared" si="5"/>
        <v>Majestic Zircon</v>
      </c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6">
        <f>IF(C222=0, Config!$B$15*Config!$B$20*Config!$B$50, 
IF(C222=1, Config!$B$15*Config!$B$21*Config!$B$51, 
IF(C222=2, Config!$B$15*Config!$B$22*Config!$B$52, 
IF(C222=3, Config!$B$15*Config!$B$23*Config!$B$53, 
IF(C222=4, Config!$B$15*Config!$B$24*Config!$B$54, 
IF(C222=5, Config!$B$15*Config!$B$25*Config!$B$55, 
IF(C222=6, Config!$B$15*Config!$B$26*Config!$B$56, 
IF(C222=7, Config!$B$15*Config!$B$27*Config!$B$57, ""))))))))</f>
        <v>2.28</v>
      </c>
      <c r="C222" s="9">
        <v>3.0</v>
      </c>
      <c r="D222" s="6" t="s">
        <v>316</v>
      </c>
      <c r="E222" s="9">
        <v>30000.0</v>
      </c>
      <c r="F222" s="9">
        <v>80.0</v>
      </c>
      <c r="G222" s="9">
        <f>IF(E222 &lt; Config!$B$4, Config!$B$4, E222)</f>
        <v>30000</v>
      </c>
      <c r="H222" s="9">
        <f t="shared" si="1"/>
        <v>291593.4195</v>
      </c>
      <c r="I222" s="9">
        <f>H222 * (1 - Config!$B$9)</f>
        <v>247854.4066</v>
      </c>
      <c r="J222" s="9">
        <f>H222 * (1 + Config!$B$10)</f>
        <v>364491.7743</v>
      </c>
      <c r="K222" s="6" t="str">
        <f t="shared" si="2"/>
        <v>24g 78s 54c</v>
      </c>
      <c r="L222" s="8" t="str">
        <f t="shared" si="3"/>
        <v>29g 15s 93c</v>
      </c>
      <c r="M222" s="6" t="str">
        <f t="shared" si="4"/>
        <v>36g 44s 92c</v>
      </c>
      <c r="N222" s="6" t="str">
        <f t="shared" si="5"/>
        <v>Twilight Opal</v>
      </c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6">
        <f>IF(C223=0, Config!$B$15*Config!$B$20*Config!$B$50, 
IF(C223=1, Config!$B$15*Config!$B$21*Config!$B$51, 
IF(C223=2, Config!$B$15*Config!$B$22*Config!$B$52, 
IF(C223=3, Config!$B$15*Config!$B$23*Config!$B$53, 
IF(C223=4, Config!$B$15*Config!$B$24*Config!$B$54, 
IF(C223=5, Config!$B$15*Config!$B$25*Config!$B$55, 
IF(C223=6, Config!$B$15*Config!$B$26*Config!$B$56, 
IF(C223=7, Config!$B$15*Config!$B$27*Config!$B$57, ""))))))))</f>
        <v>1.89</v>
      </c>
      <c r="C223" s="9">
        <v>4.0</v>
      </c>
      <c r="D223" s="6" t="s">
        <v>317</v>
      </c>
      <c r="E223" s="9">
        <v>50000.0</v>
      </c>
      <c r="F223" s="9">
        <v>80.0</v>
      </c>
      <c r="G223" s="9">
        <f>IF(E223 &lt; Config!$B$4, Config!$B$4, E223)</f>
        <v>50000</v>
      </c>
      <c r="H223" s="9">
        <f t="shared" si="1"/>
        <v>402859.3295</v>
      </c>
      <c r="I223" s="9">
        <f>H223 * (1 - Config!$B$9)</f>
        <v>342430.4301</v>
      </c>
      <c r="J223" s="9">
        <f>H223 * (1 + Config!$B$10)</f>
        <v>503574.1619</v>
      </c>
      <c r="K223" s="6" t="str">
        <f t="shared" si="2"/>
        <v>34g 24s 30c</v>
      </c>
      <c r="L223" s="8" t="str">
        <f t="shared" si="3"/>
        <v>40g 28s 59c</v>
      </c>
      <c r="M223" s="6" t="str">
        <f t="shared" si="4"/>
        <v>50g 35s 74c</v>
      </c>
      <c r="N223" s="6" t="str">
        <f t="shared" si="5"/>
        <v>Dreadstone</v>
      </c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6">
        <f>IF(C224=0, Config!$B$15*Config!$B$20*Config!$B$50, 
IF(C224=1, Config!$B$15*Config!$B$21*Config!$B$51, 
IF(C224=2, Config!$B$15*Config!$B$22*Config!$B$52, 
IF(C224=3, Config!$B$15*Config!$B$23*Config!$B$53, 
IF(C224=4, Config!$B$15*Config!$B$24*Config!$B$54, 
IF(C224=5, Config!$B$15*Config!$B$25*Config!$B$55, 
IF(C224=6, Config!$B$15*Config!$B$26*Config!$B$56, 
IF(C224=7, Config!$B$15*Config!$B$27*Config!$B$57, ""))))))))</f>
        <v>2.28</v>
      </c>
      <c r="C224" s="9">
        <v>3.0</v>
      </c>
      <c r="D224" s="6" t="s">
        <v>318</v>
      </c>
      <c r="E224" s="9">
        <v>30000.0</v>
      </c>
      <c r="F224" s="9">
        <v>80.0</v>
      </c>
      <c r="G224" s="9">
        <f>IF(E224 &lt; Config!$B$4, Config!$B$4, E224)</f>
        <v>30000</v>
      </c>
      <c r="H224" s="9">
        <f t="shared" si="1"/>
        <v>291593.4195</v>
      </c>
      <c r="I224" s="9">
        <f>H224 * (1 - Config!$B$9)</f>
        <v>247854.4066</v>
      </c>
      <c r="J224" s="9">
        <f>H224 * (1 + Config!$B$10)</f>
        <v>364491.7743</v>
      </c>
      <c r="K224" s="6" t="str">
        <f t="shared" si="2"/>
        <v>24g 78s 54c</v>
      </c>
      <c r="L224" s="8" t="str">
        <f t="shared" si="3"/>
        <v>29g 15s 93c</v>
      </c>
      <c r="M224" s="6" t="str">
        <f t="shared" si="4"/>
        <v>36g 44s 92c</v>
      </c>
      <c r="N224" s="6" t="str">
        <f t="shared" si="5"/>
        <v>Monarch Topaz</v>
      </c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6">
        <f>IF(C225=0, Config!$B$15*Config!$B$20*Config!$B$50, 
IF(C225=1, Config!$B$15*Config!$B$21*Config!$B$51, 
IF(C225=2, Config!$B$15*Config!$B$22*Config!$B$52, 
IF(C225=3, Config!$B$15*Config!$B$23*Config!$B$53, 
IF(C225=4, Config!$B$15*Config!$B$24*Config!$B$54, 
IF(C225=5, Config!$B$15*Config!$B$25*Config!$B$55, 
IF(C225=6, Config!$B$15*Config!$B$26*Config!$B$56, 
IF(C225=7, Config!$B$15*Config!$B$27*Config!$B$57, ""))))))))</f>
        <v>1.89</v>
      </c>
      <c r="C225" s="9">
        <v>4.0</v>
      </c>
      <c r="D225" s="6" t="s">
        <v>319</v>
      </c>
      <c r="E225" s="9">
        <v>50000.0</v>
      </c>
      <c r="F225" s="9">
        <v>80.0</v>
      </c>
      <c r="G225" s="9">
        <f>IF(E225 &lt; Config!$B$4, Config!$B$4, E225)</f>
        <v>50000</v>
      </c>
      <c r="H225" s="9">
        <f t="shared" si="1"/>
        <v>402859.3295</v>
      </c>
      <c r="I225" s="9">
        <f>H225 * (1 - Config!$B$9)</f>
        <v>342430.4301</v>
      </c>
      <c r="J225" s="9">
        <f>H225 * (1 + Config!$B$10)</f>
        <v>503574.1619</v>
      </c>
      <c r="K225" s="6" t="str">
        <f t="shared" si="2"/>
        <v>34g 24s 30c</v>
      </c>
      <c r="L225" s="8" t="str">
        <f t="shared" si="3"/>
        <v>40g 28s 59c</v>
      </c>
      <c r="M225" s="6" t="str">
        <f t="shared" si="4"/>
        <v>50g 35s 74c</v>
      </c>
      <c r="N225" s="6" t="str">
        <f t="shared" si="5"/>
        <v>Ametrine</v>
      </c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6">
        <f>IF(C226=0, Config!$B$15*Config!$B$20*Config!$B$50, 
IF(C226=1, Config!$B$15*Config!$B$21*Config!$B$51, 
IF(C226=2, Config!$B$15*Config!$B$22*Config!$B$52, 
IF(C226=3, Config!$B$15*Config!$B$23*Config!$B$53, 
IF(C226=4, Config!$B$15*Config!$B$24*Config!$B$54, 
IF(C226=5, Config!$B$15*Config!$B$25*Config!$B$55, 
IF(C226=6, Config!$B$15*Config!$B$26*Config!$B$56, 
IF(C226=7, Config!$B$15*Config!$B$27*Config!$B$57, ""))))))))</f>
        <v>2.28</v>
      </c>
      <c r="C226" s="9">
        <v>3.0</v>
      </c>
      <c r="D226" s="6" t="s">
        <v>320</v>
      </c>
      <c r="E226" s="9">
        <v>30000.0</v>
      </c>
      <c r="F226" s="9">
        <v>80.0</v>
      </c>
      <c r="G226" s="9">
        <f>IF(E226 &lt; Config!$B$4, Config!$B$4, E226)</f>
        <v>30000</v>
      </c>
      <c r="H226" s="9">
        <f t="shared" si="1"/>
        <v>291593.4195</v>
      </c>
      <c r="I226" s="9">
        <f>H226 * (1 - Config!$B$9)</f>
        <v>247854.4066</v>
      </c>
      <c r="J226" s="9">
        <f>H226 * (1 + Config!$B$10)</f>
        <v>364491.7743</v>
      </c>
      <c r="K226" s="6" t="str">
        <f t="shared" si="2"/>
        <v>24g 78s 54c</v>
      </c>
      <c r="L226" s="8" t="str">
        <f t="shared" si="3"/>
        <v>29g 15s 93c</v>
      </c>
      <c r="M226" s="6" t="str">
        <f t="shared" si="4"/>
        <v>36g 44s 92c</v>
      </c>
      <c r="N226" s="6" t="str">
        <f t="shared" si="5"/>
        <v>Forest Emerald</v>
      </c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6">
        <f>IF(C227=0, Config!$B$15*Config!$B$20*Config!$B$50, 
IF(C227=1, Config!$B$15*Config!$B$21*Config!$B$51, 
IF(C227=2, Config!$B$15*Config!$B$22*Config!$B$52, 
IF(C227=3, Config!$B$15*Config!$B$23*Config!$B$53, 
IF(C227=4, Config!$B$15*Config!$B$24*Config!$B$54, 
IF(C227=5, Config!$B$15*Config!$B$25*Config!$B$55, 
IF(C227=6, Config!$B$15*Config!$B$26*Config!$B$56, 
IF(C227=7, Config!$B$15*Config!$B$27*Config!$B$57, ""))))))))</f>
        <v>1.89</v>
      </c>
      <c r="C227" s="9">
        <v>4.0</v>
      </c>
      <c r="D227" s="6" t="s">
        <v>321</v>
      </c>
      <c r="E227" s="9">
        <v>50000.0</v>
      </c>
      <c r="F227" s="9">
        <v>80.0</v>
      </c>
      <c r="G227" s="9">
        <f>IF(E227 &lt; Config!$B$4, Config!$B$4, E227)</f>
        <v>50000</v>
      </c>
      <c r="H227" s="9">
        <f t="shared" si="1"/>
        <v>402859.3295</v>
      </c>
      <c r="I227" s="9">
        <f>H227 * (1 - Config!$B$9)</f>
        <v>342430.4301</v>
      </c>
      <c r="J227" s="9">
        <f>H227 * (1 + Config!$B$10)</f>
        <v>503574.1619</v>
      </c>
      <c r="K227" s="6" t="str">
        <f t="shared" si="2"/>
        <v>34g 24s 30c</v>
      </c>
      <c r="L227" s="8" t="str">
        <f t="shared" si="3"/>
        <v>40g 28s 59c</v>
      </c>
      <c r="M227" s="6" t="str">
        <f t="shared" si="4"/>
        <v>50g 35s 74c</v>
      </c>
      <c r="N227" s="6" t="str">
        <f t="shared" si="5"/>
        <v>Eye of Zul</v>
      </c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6">
        <f>IF(C228=0, Config!$B$15*Config!$B$20*Config!$B$50, 
IF(C228=1, Config!$B$15*Config!$B$21*Config!$B$51, 
IF(C228=2, Config!$B$15*Config!$B$22*Config!$B$52, 
IF(C228=3, Config!$B$15*Config!$B$23*Config!$B$53, 
IF(C228=4, Config!$B$15*Config!$B$24*Config!$B$54, 
IF(C228=5, Config!$B$15*Config!$B$25*Config!$B$55, 
IF(C228=6, Config!$B$15*Config!$B$26*Config!$B$56, 
IF(C228=7, Config!$B$15*Config!$B$27*Config!$B$57, ""))))))))</f>
        <v>2.28</v>
      </c>
      <c r="C228" s="9">
        <v>3.0</v>
      </c>
      <c r="D228" s="6" t="s">
        <v>322</v>
      </c>
      <c r="E228" s="9">
        <v>30000.0</v>
      </c>
      <c r="F228" s="9">
        <v>80.0</v>
      </c>
      <c r="G228" s="9">
        <f>IF(E228 &lt; Config!$B$4, Config!$B$4, E228)</f>
        <v>30000</v>
      </c>
      <c r="H228" s="9">
        <f t="shared" si="1"/>
        <v>291593.4195</v>
      </c>
      <c r="I228" s="9">
        <f>H228 * (1 - Config!$B$9)</f>
        <v>247854.4066</v>
      </c>
      <c r="J228" s="9">
        <f>H228 * (1 + Config!$B$10)</f>
        <v>364491.7743</v>
      </c>
      <c r="K228" s="6" t="str">
        <f t="shared" si="2"/>
        <v>24g 78s 54c</v>
      </c>
      <c r="L228" s="8" t="str">
        <f t="shared" si="3"/>
        <v>29g 15s 93c</v>
      </c>
      <c r="M228" s="6" t="str">
        <f t="shared" si="4"/>
        <v>36g 44s 92c</v>
      </c>
      <c r="N228" s="6" t="str">
        <f t="shared" si="5"/>
        <v>Solid Sky Sapphire (Unused)</v>
      </c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6">
        <f>IF(C229=0, Config!$B$15*Config!$B$20*Config!$B$50, 
IF(C229=1, Config!$B$15*Config!$B$21*Config!$B$51, 
IF(C229=2, Config!$B$15*Config!$B$22*Config!$B$52, 
IF(C229=3, Config!$B$15*Config!$B$23*Config!$B$53, 
IF(C229=4, Config!$B$15*Config!$B$24*Config!$B$54, 
IF(C229=5, Config!$B$15*Config!$B$25*Config!$B$55, 
IF(C229=6, Config!$B$15*Config!$B$26*Config!$B$56, 
IF(C229=7, Config!$B$15*Config!$B$27*Config!$B$57, ""))))))))</f>
        <v>2.28</v>
      </c>
      <c r="C229" s="9">
        <v>3.0</v>
      </c>
      <c r="D229" s="6" t="s">
        <v>323</v>
      </c>
      <c r="E229" s="9">
        <v>45000.0</v>
      </c>
      <c r="F229" s="9">
        <v>80.0</v>
      </c>
      <c r="G229" s="9">
        <f>IF(E229 &lt; Config!$B$4, Config!$B$4, E229)</f>
        <v>45000</v>
      </c>
      <c r="H229" s="9">
        <f t="shared" si="1"/>
        <v>437390.1292</v>
      </c>
      <c r="I229" s="9">
        <f>H229 * (1 - Config!$B$9)</f>
        <v>371781.6098</v>
      </c>
      <c r="J229" s="9">
        <f>H229 * (1 + Config!$B$10)</f>
        <v>546737.6615</v>
      </c>
      <c r="K229" s="6" t="str">
        <f t="shared" si="2"/>
        <v>37g 17s 82c</v>
      </c>
      <c r="L229" s="8" t="str">
        <f t="shared" si="3"/>
        <v>43g 73s 90c</v>
      </c>
      <c r="M229" s="6" t="str">
        <f t="shared" si="4"/>
        <v>54g 67s 38c</v>
      </c>
      <c r="N229" s="6" t="str">
        <f t="shared" si="5"/>
        <v>Bold Scarlet Ruby</v>
      </c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6">
        <f>IF(C230=0, Config!$B$15*Config!$B$20*Config!$B$50, 
IF(C230=1, Config!$B$15*Config!$B$21*Config!$B$51, 
IF(C230=2, Config!$B$15*Config!$B$22*Config!$B$52, 
IF(C230=3, Config!$B$15*Config!$B$23*Config!$B$53, 
IF(C230=4, Config!$B$15*Config!$B$24*Config!$B$54, 
IF(C230=5, Config!$B$15*Config!$B$25*Config!$B$55, 
IF(C230=6, Config!$B$15*Config!$B$26*Config!$B$56, 
IF(C230=7, Config!$B$15*Config!$B$27*Config!$B$57, ""))))))))</f>
        <v>2.28</v>
      </c>
      <c r="C230" s="9">
        <v>3.0</v>
      </c>
      <c r="D230" s="6" t="s">
        <v>324</v>
      </c>
      <c r="E230" s="9">
        <v>45000.0</v>
      </c>
      <c r="F230" s="9">
        <v>80.0</v>
      </c>
      <c r="G230" s="9">
        <f>IF(E230 &lt; Config!$B$4, Config!$B$4, E230)</f>
        <v>45000</v>
      </c>
      <c r="H230" s="9">
        <f t="shared" si="1"/>
        <v>437390.1292</v>
      </c>
      <c r="I230" s="9">
        <f>H230 * (1 - Config!$B$9)</f>
        <v>371781.6098</v>
      </c>
      <c r="J230" s="9">
        <f>H230 * (1 + Config!$B$10)</f>
        <v>546737.6615</v>
      </c>
      <c r="K230" s="6" t="str">
        <f t="shared" si="2"/>
        <v>37g 17s 82c</v>
      </c>
      <c r="L230" s="8" t="str">
        <f t="shared" si="3"/>
        <v>43g 73s 90c</v>
      </c>
      <c r="M230" s="6" t="str">
        <f t="shared" si="4"/>
        <v>54g 67s 38c</v>
      </c>
      <c r="N230" s="6" t="str">
        <f t="shared" si="5"/>
        <v>Delicate Scarlet Ruby</v>
      </c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6">
        <f>IF(C231=0, Config!$B$15*Config!$B$20*Config!$B$50, 
IF(C231=1, Config!$B$15*Config!$B$21*Config!$B$51, 
IF(C231=2, Config!$B$15*Config!$B$22*Config!$B$52, 
IF(C231=3, Config!$B$15*Config!$B$23*Config!$B$53, 
IF(C231=4, Config!$B$15*Config!$B$24*Config!$B$54, 
IF(C231=5, Config!$B$15*Config!$B$25*Config!$B$55, 
IF(C231=6, Config!$B$15*Config!$B$26*Config!$B$56, 
IF(C231=7, Config!$B$15*Config!$B$27*Config!$B$57, ""))))))))</f>
        <v>2.28</v>
      </c>
      <c r="C231" s="9">
        <v>3.0</v>
      </c>
      <c r="D231" s="6" t="s">
        <v>325</v>
      </c>
      <c r="E231" s="9">
        <v>45000.0</v>
      </c>
      <c r="F231" s="9">
        <v>80.0</v>
      </c>
      <c r="G231" s="9">
        <f>IF(E231 &lt; Config!$B$4, Config!$B$4, E231)</f>
        <v>45000</v>
      </c>
      <c r="H231" s="9">
        <f t="shared" si="1"/>
        <v>437390.1292</v>
      </c>
      <c r="I231" s="9">
        <f>H231 * (1 - Config!$B$9)</f>
        <v>371781.6098</v>
      </c>
      <c r="J231" s="9">
        <f>H231 * (1 + Config!$B$10)</f>
        <v>546737.6615</v>
      </c>
      <c r="K231" s="6" t="str">
        <f t="shared" si="2"/>
        <v>37g 17s 82c</v>
      </c>
      <c r="L231" s="8" t="str">
        <f t="shared" si="3"/>
        <v>43g 73s 90c</v>
      </c>
      <c r="M231" s="6" t="str">
        <f t="shared" si="4"/>
        <v>54g 67s 38c</v>
      </c>
      <c r="N231" s="6" t="str">
        <f t="shared" si="5"/>
        <v>Runed Scarlet Ruby</v>
      </c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6">
        <f>IF(C232=0, Config!$B$15*Config!$B$20*Config!$B$50, 
IF(C232=1, Config!$B$15*Config!$B$21*Config!$B$51, 
IF(C232=2, Config!$B$15*Config!$B$22*Config!$B$52, 
IF(C232=3, Config!$B$15*Config!$B$23*Config!$B$53, 
IF(C232=4, Config!$B$15*Config!$B$24*Config!$B$54, 
IF(C232=5, Config!$B$15*Config!$B$25*Config!$B$55, 
IF(C232=6, Config!$B$15*Config!$B$26*Config!$B$56, 
IF(C232=7, Config!$B$15*Config!$B$27*Config!$B$57, ""))))))))</f>
        <v>2.28</v>
      </c>
      <c r="C232" s="9">
        <v>3.0</v>
      </c>
      <c r="D232" s="6" t="s">
        <v>326</v>
      </c>
      <c r="E232" s="9">
        <v>45000.0</v>
      </c>
      <c r="F232" s="9">
        <v>80.0</v>
      </c>
      <c r="G232" s="9">
        <f>IF(E232 &lt; Config!$B$4, Config!$B$4, E232)</f>
        <v>45000</v>
      </c>
      <c r="H232" s="9">
        <f t="shared" si="1"/>
        <v>437390.1292</v>
      </c>
      <c r="I232" s="9">
        <f>H232 * (1 - Config!$B$9)</f>
        <v>371781.6098</v>
      </c>
      <c r="J232" s="9">
        <f>H232 * (1 + Config!$B$10)</f>
        <v>546737.6615</v>
      </c>
      <c r="K232" s="6" t="str">
        <f t="shared" si="2"/>
        <v>37g 17s 82c</v>
      </c>
      <c r="L232" s="8" t="str">
        <f t="shared" si="3"/>
        <v>43g 73s 90c</v>
      </c>
      <c r="M232" s="6" t="str">
        <f t="shared" si="4"/>
        <v>54g 67s 38c</v>
      </c>
      <c r="N232" s="6" t="str">
        <f t="shared" si="5"/>
        <v>Bright Scarlet Ruby</v>
      </c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6">
        <f>IF(C233=0, Config!$B$15*Config!$B$20*Config!$B$50, 
IF(C233=1, Config!$B$15*Config!$B$21*Config!$B$51, 
IF(C233=2, Config!$B$15*Config!$B$22*Config!$B$52, 
IF(C233=3, Config!$B$15*Config!$B$23*Config!$B$53, 
IF(C233=4, Config!$B$15*Config!$B$24*Config!$B$54, 
IF(C233=5, Config!$B$15*Config!$B$25*Config!$B$55, 
IF(C233=6, Config!$B$15*Config!$B$26*Config!$B$56, 
IF(C233=7, Config!$B$15*Config!$B$27*Config!$B$57, ""))))))))</f>
        <v>2.28</v>
      </c>
      <c r="C233" s="9">
        <v>3.0</v>
      </c>
      <c r="D233" s="6" t="s">
        <v>327</v>
      </c>
      <c r="E233" s="9">
        <v>45000.0</v>
      </c>
      <c r="F233" s="9">
        <v>80.0</v>
      </c>
      <c r="G233" s="9">
        <f>IF(E233 &lt; Config!$B$4, Config!$B$4, E233)</f>
        <v>45000</v>
      </c>
      <c r="H233" s="9">
        <f t="shared" si="1"/>
        <v>437390.1292</v>
      </c>
      <c r="I233" s="9">
        <f>H233 * (1 - Config!$B$9)</f>
        <v>371781.6098</v>
      </c>
      <c r="J233" s="9">
        <f>H233 * (1 + Config!$B$10)</f>
        <v>546737.6615</v>
      </c>
      <c r="K233" s="6" t="str">
        <f t="shared" si="2"/>
        <v>37g 17s 82c</v>
      </c>
      <c r="L233" s="8" t="str">
        <f t="shared" si="3"/>
        <v>43g 73s 90c</v>
      </c>
      <c r="M233" s="6" t="str">
        <f t="shared" si="4"/>
        <v>54g 67s 38c</v>
      </c>
      <c r="N233" s="6" t="str">
        <f t="shared" si="5"/>
        <v>Subtle Scarlet Ruby</v>
      </c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6">
        <f>IF(C234=0, Config!$B$15*Config!$B$20*Config!$B$50, 
IF(C234=1, Config!$B$15*Config!$B$21*Config!$B$51, 
IF(C234=2, Config!$B$15*Config!$B$22*Config!$B$52, 
IF(C234=3, Config!$B$15*Config!$B$23*Config!$B$53, 
IF(C234=4, Config!$B$15*Config!$B$24*Config!$B$54, 
IF(C234=5, Config!$B$15*Config!$B$25*Config!$B$55, 
IF(C234=6, Config!$B$15*Config!$B$26*Config!$B$56, 
IF(C234=7, Config!$B$15*Config!$B$27*Config!$B$57, ""))))))))</f>
        <v>2.28</v>
      </c>
      <c r="C234" s="9">
        <v>3.0</v>
      </c>
      <c r="D234" s="6" t="s">
        <v>328</v>
      </c>
      <c r="E234" s="9">
        <v>45000.0</v>
      </c>
      <c r="F234" s="9">
        <v>80.0</v>
      </c>
      <c r="G234" s="9">
        <f>IF(E234 &lt; Config!$B$4, Config!$B$4, E234)</f>
        <v>45000</v>
      </c>
      <c r="H234" s="9">
        <f t="shared" si="1"/>
        <v>437390.1292</v>
      </c>
      <c r="I234" s="9">
        <f>H234 * (1 - Config!$B$9)</f>
        <v>371781.6098</v>
      </c>
      <c r="J234" s="9">
        <f>H234 * (1 + Config!$B$10)</f>
        <v>546737.6615</v>
      </c>
      <c r="K234" s="6" t="str">
        <f t="shared" si="2"/>
        <v>37g 17s 82c</v>
      </c>
      <c r="L234" s="8" t="str">
        <f t="shared" si="3"/>
        <v>43g 73s 90c</v>
      </c>
      <c r="M234" s="6" t="str">
        <f t="shared" si="4"/>
        <v>54g 67s 38c</v>
      </c>
      <c r="N234" s="6" t="str">
        <f t="shared" si="5"/>
        <v>Flashing Scarlet Ruby</v>
      </c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6">
        <f>IF(C235=0, Config!$B$15*Config!$B$20*Config!$B$50, 
IF(C235=1, Config!$B$15*Config!$B$21*Config!$B$51, 
IF(C235=2, Config!$B$15*Config!$B$22*Config!$B$52, 
IF(C235=3, Config!$B$15*Config!$B$23*Config!$B$53, 
IF(C235=4, Config!$B$15*Config!$B$24*Config!$B$54, 
IF(C235=5, Config!$B$15*Config!$B$25*Config!$B$55, 
IF(C235=6, Config!$B$15*Config!$B$26*Config!$B$56, 
IF(C235=7, Config!$B$15*Config!$B$27*Config!$B$57, ""))))))))</f>
        <v>2.28</v>
      </c>
      <c r="C235" s="9">
        <v>3.0</v>
      </c>
      <c r="D235" s="6" t="s">
        <v>329</v>
      </c>
      <c r="E235" s="9">
        <v>45000.0</v>
      </c>
      <c r="F235" s="9">
        <v>80.0</v>
      </c>
      <c r="G235" s="9">
        <f>IF(E235 &lt; Config!$B$4, Config!$B$4, E235)</f>
        <v>45000</v>
      </c>
      <c r="H235" s="9">
        <f t="shared" si="1"/>
        <v>437390.1292</v>
      </c>
      <c r="I235" s="9">
        <f>H235 * (1 - Config!$B$9)</f>
        <v>371781.6098</v>
      </c>
      <c r="J235" s="9">
        <f>H235 * (1 + Config!$B$10)</f>
        <v>546737.6615</v>
      </c>
      <c r="K235" s="6" t="str">
        <f t="shared" si="2"/>
        <v>37g 17s 82c</v>
      </c>
      <c r="L235" s="8" t="str">
        <f t="shared" si="3"/>
        <v>43g 73s 90c</v>
      </c>
      <c r="M235" s="6" t="str">
        <f t="shared" si="4"/>
        <v>54g 67s 38c</v>
      </c>
      <c r="N235" s="6" t="str">
        <f t="shared" si="5"/>
        <v>Fractured Scarlet Ruby</v>
      </c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6">
        <f>IF(C236=0, Config!$B$15*Config!$B$20*Config!$B$50, 
IF(C236=1, Config!$B$15*Config!$B$21*Config!$B$51, 
IF(C236=2, Config!$B$15*Config!$B$22*Config!$B$52, 
IF(C236=3, Config!$B$15*Config!$B$23*Config!$B$53, 
IF(C236=4, Config!$B$15*Config!$B$24*Config!$B$54, 
IF(C236=5, Config!$B$15*Config!$B$25*Config!$B$55, 
IF(C236=6, Config!$B$15*Config!$B$26*Config!$B$56, 
IF(C236=7, Config!$B$15*Config!$B$27*Config!$B$57, ""))))))))</f>
        <v>2.28</v>
      </c>
      <c r="C236" s="9">
        <v>3.0</v>
      </c>
      <c r="D236" s="6" t="s">
        <v>330</v>
      </c>
      <c r="E236" s="9">
        <v>45000.0</v>
      </c>
      <c r="F236" s="9">
        <v>80.0</v>
      </c>
      <c r="G236" s="9">
        <f>IF(E236 &lt; Config!$B$4, Config!$B$4, E236)</f>
        <v>45000</v>
      </c>
      <c r="H236" s="9">
        <f t="shared" si="1"/>
        <v>437390.1292</v>
      </c>
      <c r="I236" s="9">
        <f>H236 * (1 - Config!$B$9)</f>
        <v>371781.6098</v>
      </c>
      <c r="J236" s="9">
        <f>H236 * (1 + Config!$B$10)</f>
        <v>546737.6615</v>
      </c>
      <c r="K236" s="6" t="str">
        <f t="shared" si="2"/>
        <v>37g 17s 82c</v>
      </c>
      <c r="L236" s="8" t="str">
        <f t="shared" si="3"/>
        <v>43g 73s 90c</v>
      </c>
      <c r="M236" s="6" t="str">
        <f t="shared" si="4"/>
        <v>54g 67s 38c</v>
      </c>
      <c r="N236" s="6" t="str">
        <f t="shared" si="5"/>
        <v>Precise Scarlet Ruby</v>
      </c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6">
        <f>IF(C237=0, Config!$B$15*Config!$B$20*Config!$B$50, 
IF(C237=1, Config!$B$15*Config!$B$21*Config!$B$51, 
IF(C237=2, Config!$B$15*Config!$B$22*Config!$B$52, 
IF(C237=3, Config!$B$15*Config!$B$23*Config!$B$53, 
IF(C237=4, Config!$B$15*Config!$B$24*Config!$B$54, 
IF(C237=5, Config!$B$15*Config!$B$25*Config!$B$55, 
IF(C237=6, Config!$B$15*Config!$B$26*Config!$B$56, 
IF(C237=7, Config!$B$15*Config!$B$27*Config!$B$57, ""))))))))</f>
        <v>2.28</v>
      </c>
      <c r="C237" s="9">
        <v>3.0</v>
      </c>
      <c r="D237" s="6" t="s">
        <v>331</v>
      </c>
      <c r="E237" s="9">
        <v>45000.0</v>
      </c>
      <c r="F237" s="9">
        <v>80.0</v>
      </c>
      <c r="G237" s="9">
        <f>IF(E237 &lt; Config!$B$4, Config!$B$4, E237)</f>
        <v>45000</v>
      </c>
      <c r="H237" s="9">
        <f t="shared" si="1"/>
        <v>437390.1292</v>
      </c>
      <c r="I237" s="9">
        <f>H237 * (1 - Config!$B$9)</f>
        <v>371781.6098</v>
      </c>
      <c r="J237" s="9">
        <f>H237 * (1 + Config!$B$10)</f>
        <v>546737.6615</v>
      </c>
      <c r="K237" s="6" t="str">
        <f t="shared" si="2"/>
        <v>37g 17s 82c</v>
      </c>
      <c r="L237" s="8" t="str">
        <f t="shared" si="3"/>
        <v>43g 73s 90c</v>
      </c>
      <c r="M237" s="6" t="str">
        <f t="shared" si="4"/>
        <v>54g 67s 38c</v>
      </c>
      <c r="N237" s="6" t="str">
        <f t="shared" si="5"/>
        <v>Solid Sky Sapphire</v>
      </c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6">
        <f>IF(C238=0, Config!$B$15*Config!$B$20*Config!$B$50, 
IF(C238=1, Config!$B$15*Config!$B$21*Config!$B$51, 
IF(C238=2, Config!$B$15*Config!$B$22*Config!$B$52, 
IF(C238=3, Config!$B$15*Config!$B$23*Config!$B$53, 
IF(C238=4, Config!$B$15*Config!$B$24*Config!$B$54, 
IF(C238=5, Config!$B$15*Config!$B$25*Config!$B$55, 
IF(C238=6, Config!$B$15*Config!$B$26*Config!$B$56, 
IF(C238=7, Config!$B$15*Config!$B$27*Config!$B$57, ""))))))))</f>
        <v>2.28</v>
      </c>
      <c r="C238" s="9">
        <v>3.0</v>
      </c>
      <c r="D238" s="6" t="s">
        <v>332</v>
      </c>
      <c r="E238" s="9">
        <v>45000.0</v>
      </c>
      <c r="F238" s="9">
        <v>80.0</v>
      </c>
      <c r="G238" s="9">
        <f>IF(E238 &lt; Config!$B$4, Config!$B$4, E238)</f>
        <v>45000</v>
      </c>
      <c r="H238" s="9">
        <f t="shared" si="1"/>
        <v>437390.1292</v>
      </c>
      <c r="I238" s="9">
        <f>H238 * (1 - Config!$B$9)</f>
        <v>371781.6098</v>
      </c>
      <c r="J238" s="9">
        <f>H238 * (1 + Config!$B$10)</f>
        <v>546737.6615</v>
      </c>
      <c r="K238" s="6" t="str">
        <f t="shared" si="2"/>
        <v>37g 17s 82c</v>
      </c>
      <c r="L238" s="8" t="str">
        <f t="shared" si="3"/>
        <v>43g 73s 90c</v>
      </c>
      <c r="M238" s="6" t="str">
        <f t="shared" si="4"/>
        <v>54g 67s 38c</v>
      </c>
      <c r="N238" s="6" t="str">
        <f t="shared" si="5"/>
        <v>Sparkling Sky Sapphire</v>
      </c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6">
        <f>IF(C239=0, Config!$B$15*Config!$B$20*Config!$B$50, 
IF(C239=1, Config!$B$15*Config!$B$21*Config!$B$51, 
IF(C239=2, Config!$B$15*Config!$B$22*Config!$B$52, 
IF(C239=3, Config!$B$15*Config!$B$23*Config!$B$53, 
IF(C239=4, Config!$B$15*Config!$B$24*Config!$B$54, 
IF(C239=5, Config!$B$15*Config!$B$25*Config!$B$55, 
IF(C239=6, Config!$B$15*Config!$B$26*Config!$B$56, 
IF(C239=7, Config!$B$15*Config!$B$27*Config!$B$57, ""))))))))</f>
        <v>2.28</v>
      </c>
      <c r="C239" s="9">
        <v>3.0</v>
      </c>
      <c r="D239" s="6" t="s">
        <v>333</v>
      </c>
      <c r="E239" s="9">
        <v>45000.0</v>
      </c>
      <c r="F239" s="9">
        <v>80.0</v>
      </c>
      <c r="G239" s="9">
        <f>IF(E239 &lt; Config!$B$4, Config!$B$4, E239)</f>
        <v>45000</v>
      </c>
      <c r="H239" s="9">
        <f t="shared" si="1"/>
        <v>437390.1292</v>
      </c>
      <c r="I239" s="9">
        <f>H239 * (1 - Config!$B$9)</f>
        <v>371781.6098</v>
      </c>
      <c r="J239" s="9">
        <f>H239 * (1 + Config!$B$10)</f>
        <v>546737.6615</v>
      </c>
      <c r="K239" s="6" t="str">
        <f t="shared" si="2"/>
        <v>37g 17s 82c</v>
      </c>
      <c r="L239" s="8" t="str">
        <f t="shared" si="3"/>
        <v>43g 73s 90c</v>
      </c>
      <c r="M239" s="6" t="str">
        <f t="shared" si="4"/>
        <v>54g 67s 38c</v>
      </c>
      <c r="N239" s="6" t="str">
        <f t="shared" si="5"/>
        <v>Lustrous Sky Sapphire</v>
      </c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6">
        <f>IF(C240=0, Config!$B$15*Config!$B$20*Config!$B$50, 
IF(C240=1, Config!$B$15*Config!$B$21*Config!$B$51, 
IF(C240=2, Config!$B$15*Config!$B$22*Config!$B$52, 
IF(C240=3, Config!$B$15*Config!$B$23*Config!$B$53, 
IF(C240=4, Config!$B$15*Config!$B$24*Config!$B$54, 
IF(C240=5, Config!$B$15*Config!$B$25*Config!$B$55, 
IF(C240=6, Config!$B$15*Config!$B$26*Config!$B$56, 
IF(C240=7, Config!$B$15*Config!$B$27*Config!$B$57, ""))))))))</f>
        <v>2.28</v>
      </c>
      <c r="C240" s="9">
        <v>3.0</v>
      </c>
      <c r="D240" s="6" t="s">
        <v>334</v>
      </c>
      <c r="E240" s="9">
        <v>45000.0</v>
      </c>
      <c r="F240" s="9">
        <v>80.0</v>
      </c>
      <c r="G240" s="9">
        <f>IF(E240 &lt; Config!$B$4, Config!$B$4, E240)</f>
        <v>45000</v>
      </c>
      <c r="H240" s="9">
        <f t="shared" si="1"/>
        <v>437390.1292</v>
      </c>
      <c r="I240" s="9">
        <f>H240 * (1 - Config!$B$9)</f>
        <v>371781.6098</v>
      </c>
      <c r="J240" s="9">
        <f>H240 * (1 + Config!$B$10)</f>
        <v>546737.6615</v>
      </c>
      <c r="K240" s="6" t="str">
        <f t="shared" si="2"/>
        <v>37g 17s 82c</v>
      </c>
      <c r="L240" s="8" t="str">
        <f t="shared" si="3"/>
        <v>43g 73s 90c</v>
      </c>
      <c r="M240" s="6" t="str">
        <f t="shared" si="4"/>
        <v>54g 67s 38c</v>
      </c>
      <c r="N240" s="6" t="str">
        <f t="shared" si="5"/>
        <v>Stormy Sky Sapphire</v>
      </c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6">
        <f>IF(C241=0, Config!$B$15*Config!$B$20*Config!$B$50, 
IF(C241=1, Config!$B$15*Config!$B$21*Config!$B$51, 
IF(C241=2, Config!$B$15*Config!$B$22*Config!$B$52, 
IF(C241=3, Config!$B$15*Config!$B$23*Config!$B$53, 
IF(C241=4, Config!$B$15*Config!$B$24*Config!$B$54, 
IF(C241=5, Config!$B$15*Config!$B$25*Config!$B$55, 
IF(C241=6, Config!$B$15*Config!$B$26*Config!$B$56, 
IF(C241=7, Config!$B$15*Config!$B$27*Config!$B$57, ""))))))))</f>
        <v>2.28</v>
      </c>
      <c r="C241" s="9">
        <v>3.0</v>
      </c>
      <c r="D241" s="6" t="s">
        <v>335</v>
      </c>
      <c r="E241" s="9">
        <v>45000.0</v>
      </c>
      <c r="F241" s="9">
        <v>80.0</v>
      </c>
      <c r="G241" s="9">
        <f>IF(E241 &lt; Config!$B$4, Config!$B$4, E241)</f>
        <v>45000</v>
      </c>
      <c r="H241" s="9">
        <f t="shared" si="1"/>
        <v>437390.1292</v>
      </c>
      <c r="I241" s="9">
        <f>H241 * (1 - Config!$B$9)</f>
        <v>371781.6098</v>
      </c>
      <c r="J241" s="9">
        <f>H241 * (1 + Config!$B$10)</f>
        <v>546737.6615</v>
      </c>
      <c r="K241" s="6" t="str">
        <f t="shared" si="2"/>
        <v>37g 17s 82c</v>
      </c>
      <c r="L241" s="8" t="str">
        <f t="shared" si="3"/>
        <v>43g 73s 90c</v>
      </c>
      <c r="M241" s="6" t="str">
        <f t="shared" si="4"/>
        <v>54g 67s 38c</v>
      </c>
      <c r="N241" s="6" t="str">
        <f t="shared" si="5"/>
        <v>Brilliant Autumn's Glow</v>
      </c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6">
        <f>IF(C242=0, Config!$B$15*Config!$B$20*Config!$B$50, 
IF(C242=1, Config!$B$15*Config!$B$21*Config!$B$51, 
IF(C242=2, Config!$B$15*Config!$B$22*Config!$B$52, 
IF(C242=3, Config!$B$15*Config!$B$23*Config!$B$53, 
IF(C242=4, Config!$B$15*Config!$B$24*Config!$B$54, 
IF(C242=5, Config!$B$15*Config!$B$25*Config!$B$55, 
IF(C242=6, Config!$B$15*Config!$B$26*Config!$B$56, 
IF(C242=7, Config!$B$15*Config!$B$27*Config!$B$57, ""))))))))</f>
        <v>2.28</v>
      </c>
      <c r="C242" s="9">
        <v>3.0</v>
      </c>
      <c r="D242" s="6" t="s">
        <v>336</v>
      </c>
      <c r="E242" s="9">
        <v>45000.0</v>
      </c>
      <c r="F242" s="9">
        <v>80.0</v>
      </c>
      <c r="G242" s="9">
        <f>IF(E242 &lt; Config!$B$4, Config!$B$4, E242)</f>
        <v>45000</v>
      </c>
      <c r="H242" s="9">
        <f t="shared" si="1"/>
        <v>437390.1292</v>
      </c>
      <c r="I242" s="9">
        <f>H242 * (1 - Config!$B$9)</f>
        <v>371781.6098</v>
      </c>
      <c r="J242" s="9">
        <f>H242 * (1 + Config!$B$10)</f>
        <v>546737.6615</v>
      </c>
      <c r="K242" s="6" t="str">
        <f t="shared" si="2"/>
        <v>37g 17s 82c</v>
      </c>
      <c r="L242" s="8" t="str">
        <f t="shared" si="3"/>
        <v>43g 73s 90c</v>
      </c>
      <c r="M242" s="6" t="str">
        <f t="shared" si="4"/>
        <v>54g 67s 38c</v>
      </c>
      <c r="N242" s="6" t="str">
        <f t="shared" si="5"/>
        <v>Smooth Autumn's Glow</v>
      </c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6">
        <f>IF(C243=0, Config!$B$15*Config!$B$20*Config!$B$50, 
IF(C243=1, Config!$B$15*Config!$B$21*Config!$B$51, 
IF(C243=2, Config!$B$15*Config!$B$22*Config!$B$52, 
IF(C243=3, Config!$B$15*Config!$B$23*Config!$B$53, 
IF(C243=4, Config!$B$15*Config!$B$24*Config!$B$54, 
IF(C243=5, Config!$B$15*Config!$B$25*Config!$B$55, 
IF(C243=6, Config!$B$15*Config!$B$26*Config!$B$56, 
IF(C243=7, Config!$B$15*Config!$B$27*Config!$B$57, ""))))))))</f>
        <v>2.28</v>
      </c>
      <c r="C243" s="9">
        <v>3.0</v>
      </c>
      <c r="D243" s="6" t="s">
        <v>337</v>
      </c>
      <c r="E243" s="9">
        <v>45000.0</v>
      </c>
      <c r="F243" s="9">
        <v>80.0</v>
      </c>
      <c r="G243" s="9">
        <f>IF(E243 &lt; Config!$B$4, Config!$B$4, E243)</f>
        <v>45000</v>
      </c>
      <c r="H243" s="9">
        <f t="shared" si="1"/>
        <v>437390.1292</v>
      </c>
      <c r="I243" s="9">
        <f>H243 * (1 - Config!$B$9)</f>
        <v>371781.6098</v>
      </c>
      <c r="J243" s="9">
        <f>H243 * (1 + Config!$B$10)</f>
        <v>546737.6615</v>
      </c>
      <c r="K243" s="6" t="str">
        <f t="shared" si="2"/>
        <v>37g 17s 82c</v>
      </c>
      <c r="L243" s="8" t="str">
        <f t="shared" si="3"/>
        <v>43g 73s 90c</v>
      </c>
      <c r="M243" s="6" t="str">
        <f t="shared" si="4"/>
        <v>54g 67s 38c</v>
      </c>
      <c r="N243" s="6" t="str">
        <f t="shared" si="5"/>
        <v>Rigid Autumn's Glow</v>
      </c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6">
        <f>IF(C244=0, Config!$B$15*Config!$B$20*Config!$B$50, 
IF(C244=1, Config!$B$15*Config!$B$21*Config!$B$51, 
IF(C244=2, Config!$B$15*Config!$B$22*Config!$B$52, 
IF(C244=3, Config!$B$15*Config!$B$23*Config!$B$53, 
IF(C244=4, Config!$B$15*Config!$B$24*Config!$B$54, 
IF(C244=5, Config!$B$15*Config!$B$25*Config!$B$55, 
IF(C244=6, Config!$B$15*Config!$B$26*Config!$B$56, 
IF(C244=7, Config!$B$15*Config!$B$27*Config!$B$57, ""))))))))</f>
        <v>2.28</v>
      </c>
      <c r="C244" s="9">
        <v>3.0</v>
      </c>
      <c r="D244" s="6" t="s">
        <v>338</v>
      </c>
      <c r="E244" s="9">
        <v>45000.0</v>
      </c>
      <c r="F244" s="9">
        <v>80.0</v>
      </c>
      <c r="G244" s="9">
        <f>IF(E244 &lt; Config!$B$4, Config!$B$4, E244)</f>
        <v>45000</v>
      </c>
      <c r="H244" s="9">
        <f t="shared" si="1"/>
        <v>437390.1292</v>
      </c>
      <c r="I244" s="9">
        <f>H244 * (1 - Config!$B$9)</f>
        <v>371781.6098</v>
      </c>
      <c r="J244" s="9">
        <f>H244 * (1 + Config!$B$10)</f>
        <v>546737.6615</v>
      </c>
      <c r="K244" s="6" t="str">
        <f t="shared" si="2"/>
        <v>37g 17s 82c</v>
      </c>
      <c r="L244" s="8" t="str">
        <f t="shared" si="3"/>
        <v>43g 73s 90c</v>
      </c>
      <c r="M244" s="6" t="str">
        <f t="shared" si="4"/>
        <v>54g 67s 38c</v>
      </c>
      <c r="N244" s="6" t="str">
        <f t="shared" si="5"/>
        <v>Thick Autumn's Glow</v>
      </c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6">
        <f>IF(C245=0, Config!$B$15*Config!$B$20*Config!$B$50, 
IF(C245=1, Config!$B$15*Config!$B$21*Config!$B$51, 
IF(C245=2, Config!$B$15*Config!$B$22*Config!$B$52, 
IF(C245=3, Config!$B$15*Config!$B$23*Config!$B$53, 
IF(C245=4, Config!$B$15*Config!$B$24*Config!$B$54, 
IF(C245=5, Config!$B$15*Config!$B$25*Config!$B$55, 
IF(C245=6, Config!$B$15*Config!$B$26*Config!$B$56, 
IF(C245=7, Config!$B$15*Config!$B$27*Config!$B$57, ""))))))))</f>
        <v>2.28</v>
      </c>
      <c r="C245" s="9">
        <v>3.0</v>
      </c>
      <c r="D245" s="6" t="s">
        <v>339</v>
      </c>
      <c r="E245" s="9">
        <v>45000.0</v>
      </c>
      <c r="F245" s="9">
        <v>80.0</v>
      </c>
      <c r="G245" s="9">
        <f>IF(E245 &lt; Config!$B$4, Config!$B$4, E245)</f>
        <v>45000</v>
      </c>
      <c r="H245" s="9">
        <f t="shared" si="1"/>
        <v>437390.1292</v>
      </c>
      <c r="I245" s="9">
        <f>H245 * (1 - Config!$B$9)</f>
        <v>371781.6098</v>
      </c>
      <c r="J245" s="9">
        <f>H245 * (1 + Config!$B$10)</f>
        <v>546737.6615</v>
      </c>
      <c r="K245" s="6" t="str">
        <f t="shared" si="2"/>
        <v>37g 17s 82c</v>
      </c>
      <c r="L245" s="8" t="str">
        <f t="shared" si="3"/>
        <v>43g 73s 90c</v>
      </c>
      <c r="M245" s="6" t="str">
        <f t="shared" si="4"/>
        <v>54g 67s 38c</v>
      </c>
      <c r="N245" s="6" t="str">
        <f t="shared" si="5"/>
        <v>Mystic Autumn's Glow</v>
      </c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6">
        <f>IF(C246=0, Config!$B$15*Config!$B$20*Config!$B$50, 
IF(C246=1, Config!$B$15*Config!$B$21*Config!$B$51, 
IF(C246=2, Config!$B$15*Config!$B$22*Config!$B$52, 
IF(C246=3, Config!$B$15*Config!$B$23*Config!$B$53, 
IF(C246=4, Config!$B$15*Config!$B$24*Config!$B$54, 
IF(C246=5, Config!$B$15*Config!$B$25*Config!$B$55, 
IF(C246=6, Config!$B$15*Config!$B$26*Config!$B$56, 
IF(C246=7, Config!$B$15*Config!$B$27*Config!$B$57, ""))))))))</f>
        <v>2.28</v>
      </c>
      <c r="C246" s="9">
        <v>3.0</v>
      </c>
      <c r="D246" s="6" t="s">
        <v>340</v>
      </c>
      <c r="E246" s="9">
        <v>45000.0</v>
      </c>
      <c r="F246" s="9">
        <v>80.0</v>
      </c>
      <c r="G246" s="9">
        <f>IF(E246 &lt; Config!$B$4, Config!$B$4, E246)</f>
        <v>45000</v>
      </c>
      <c r="H246" s="9">
        <f t="shared" si="1"/>
        <v>437390.1292</v>
      </c>
      <c r="I246" s="9">
        <f>H246 * (1 - Config!$B$9)</f>
        <v>371781.6098</v>
      </c>
      <c r="J246" s="9">
        <f>H246 * (1 + Config!$B$10)</f>
        <v>546737.6615</v>
      </c>
      <c r="K246" s="6" t="str">
        <f t="shared" si="2"/>
        <v>37g 17s 82c</v>
      </c>
      <c r="L246" s="8" t="str">
        <f t="shared" si="3"/>
        <v>43g 73s 90c</v>
      </c>
      <c r="M246" s="6" t="str">
        <f t="shared" si="4"/>
        <v>54g 67s 38c</v>
      </c>
      <c r="N246" s="6" t="str">
        <f t="shared" si="5"/>
        <v>Quick Autumn's Glow</v>
      </c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6">
        <f>IF(C247=0, Config!$B$15*Config!$B$20*Config!$B$50, 
IF(C247=1, Config!$B$15*Config!$B$21*Config!$B$51, 
IF(C247=2, Config!$B$15*Config!$B$22*Config!$B$52, 
IF(C247=3, Config!$B$15*Config!$B$23*Config!$B$53, 
IF(C247=4, Config!$B$15*Config!$B$24*Config!$B$54, 
IF(C247=5, Config!$B$15*Config!$B$25*Config!$B$55, 
IF(C247=6, Config!$B$15*Config!$B$26*Config!$B$56, 
IF(C247=7, Config!$B$15*Config!$B$27*Config!$B$57, ""))))))))</f>
        <v>2.28</v>
      </c>
      <c r="C247" s="9">
        <v>3.0</v>
      </c>
      <c r="D247" s="6" t="s">
        <v>341</v>
      </c>
      <c r="E247" s="9">
        <v>45000.0</v>
      </c>
      <c r="F247" s="9">
        <v>80.0</v>
      </c>
      <c r="G247" s="9">
        <f>IF(E247 &lt; Config!$B$4, Config!$B$4, E247)</f>
        <v>45000</v>
      </c>
      <c r="H247" s="9">
        <f t="shared" si="1"/>
        <v>437390.1292</v>
      </c>
      <c r="I247" s="9">
        <f>H247 * (1 - Config!$B$9)</f>
        <v>371781.6098</v>
      </c>
      <c r="J247" s="9">
        <f>H247 * (1 + Config!$B$10)</f>
        <v>546737.6615</v>
      </c>
      <c r="K247" s="6" t="str">
        <f t="shared" si="2"/>
        <v>37g 17s 82c</v>
      </c>
      <c r="L247" s="8" t="str">
        <f t="shared" si="3"/>
        <v>43g 73s 90c</v>
      </c>
      <c r="M247" s="6" t="str">
        <f t="shared" si="4"/>
        <v>54g 67s 38c</v>
      </c>
      <c r="N247" s="6" t="str">
        <f t="shared" si="5"/>
        <v>Sovereign Twilight Opal</v>
      </c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6">
        <f>IF(C248=0, Config!$B$15*Config!$B$20*Config!$B$50, 
IF(C248=1, Config!$B$15*Config!$B$21*Config!$B$51, 
IF(C248=2, Config!$B$15*Config!$B$22*Config!$B$52, 
IF(C248=3, Config!$B$15*Config!$B$23*Config!$B$53, 
IF(C248=4, Config!$B$15*Config!$B$24*Config!$B$54, 
IF(C248=5, Config!$B$15*Config!$B$25*Config!$B$55, 
IF(C248=6, Config!$B$15*Config!$B$26*Config!$B$56, 
IF(C248=7, Config!$B$15*Config!$B$27*Config!$B$57, ""))))))))</f>
        <v>2.28</v>
      </c>
      <c r="C248" s="9">
        <v>3.0</v>
      </c>
      <c r="D248" s="6" t="s">
        <v>342</v>
      </c>
      <c r="E248" s="9">
        <v>45000.0</v>
      </c>
      <c r="F248" s="9">
        <v>80.0</v>
      </c>
      <c r="G248" s="9">
        <f>IF(E248 &lt; Config!$B$4, Config!$B$4, E248)</f>
        <v>45000</v>
      </c>
      <c r="H248" s="9">
        <f t="shared" si="1"/>
        <v>437390.1292</v>
      </c>
      <c r="I248" s="9">
        <f>H248 * (1 - Config!$B$9)</f>
        <v>371781.6098</v>
      </c>
      <c r="J248" s="9">
        <f>H248 * (1 + Config!$B$10)</f>
        <v>546737.6615</v>
      </c>
      <c r="K248" s="6" t="str">
        <f t="shared" si="2"/>
        <v>37g 17s 82c</v>
      </c>
      <c r="L248" s="8" t="str">
        <f t="shared" si="3"/>
        <v>43g 73s 90c</v>
      </c>
      <c r="M248" s="6" t="str">
        <f t="shared" si="4"/>
        <v>54g 67s 38c</v>
      </c>
      <c r="N248" s="6" t="str">
        <f t="shared" si="5"/>
        <v>Shifting Twilight Opal</v>
      </c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6">
        <f>IF(C249=0, Config!$B$15*Config!$B$20*Config!$B$50, 
IF(C249=1, Config!$B$15*Config!$B$21*Config!$B$51, 
IF(C249=2, Config!$B$15*Config!$B$22*Config!$B$52, 
IF(C249=3, Config!$B$15*Config!$B$23*Config!$B$53, 
IF(C249=4, Config!$B$15*Config!$B$24*Config!$B$54, 
IF(C249=5, Config!$B$15*Config!$B$25*Config!$B$55, 
IF(C249=6, Config!$B$15*Config!$B$26*Config!$B$56, 
IF(C249=7, Config!$B$15*Config!$B$27*Config!$B$57, ""))))))))</f>
        <v>2.28</v>
      </c>
      <c r="C249" s="9">
        <v>3.0</v>
      </c>
      <c r="D249" s="6" t="s">
        <v>343</v>
      </c>
      <c r="E249" s="9">
        <v>45000.0</v>
      </c>
      <c r="F249" s="9">
        <v>80.0</v>
      </c>
      <c r="G249" s="9">
        <f>IF(E249 &lt; Config!$B$4, Config!$B$4, E249)</f>
        <v>45000</v>
      </c>
      <c r="H249" s="9">
        <f t="shared" si="1"/>
        <v>437390.1292</v>
      </c>
      <c r="I249" s="9">
        <f>H249 * (1 - Config!$B$9)</f>
        <v>371781.6098</v>
      </c>
      <c r="J249" s="9">
        <f>H249 * (1 + Config!$B$10)</f>
        <v>546737.6615</v>
      </c>
      <c r="K249" s="6" t="str">
        <f t="shared" si="2"/>
        <v>37g 17s 82c</v>
      </c>
      <c r="L249" s="8" t="str">
        <f t="shared" si="3"/>
        <v>43g 73s 90c</v>
      </c>
      <c r="M249" s="6" t="str">
        <f t="shared" si="4"/>
        <v>54g 67s 38c</v>
      </c>
      <c r="N249" s="6" t="str">
        <f t="shared" si="5"/>
        <v>Tenuous Twilight Opal</v>
      </c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6">
        <f>IF(C250=0, Config!$B$15*Config!$B$20*Config!$B$50, 
IF(C250=1, Config!$B$15*Config!$B$21*Config!$B$51, 
IF(C250=2, Config!$B$15*Config!$B$22*Config!$B$52, 
IF(C250=3, Config!$B$15*Config!$B$23*Config!$B$53, 
IF(C250=4, Config!$B$15*Config!$B$24*Config!$B$54, 
IF(C250=5, Config!$B$15*Config!$B$25*Config!$B$55, 
IF(C250=6, Config!$B$15*Config!$B$26*Config!$B$56, 
IF(C250=7, Config!$B$15*Config!$B$27*Config!$B$57, ""))))))))</f>
        <v>2.28</v>
      </c>
      <c r="C250" s="9">
        <v>3.0</v>
      </c>
      <c r="D250" s="6" t="s">
        <v>344</v>
      </c>
      <c r="E250" s="9">
        <v>45000.0</v>
      </c>
      <c r="F250" s="9">
        <v>80.0</v>
      </c>
      <c r="G250" s="9">
        <f>IF(E250 &lt; Config!$B$4, Config!$B$4, E250)</f>
        <v>45000</v>
      </c>
      <c r="H250" s="9">
        <f t="shared" si="1"/>
        <v>437390.1292</v>
      </c>
      <c r="I250" s="9">
        <f>H250 * (1 - Config!$B$9)</f>
        <v>371781.6098</v>
      </c>
      <c r="J250" s="9">
        <f>H250 * (1 + Config!$B$10)</f>
        <v>546737.6615</v>
      </c>
      <c r="K250" s="6" t="str">
        <f t="shared" si="2"/>
        <v>37g 17s 82c</v>
      </c>
      <c r="L250" s="8" t="str">
        <f t="shared" si="3"/>
        <v>43g 73s 90c</v>
      </c>
      <c r="M250" s="6" t="str">
        <f t="shared" si="4"/>
        <v>54g 67s 38c</v>
      </c>
      <c r="N250" s="6" t="str">
        <f t="shared" si="5"/>
        <v>Glowing Twilight Opal</v>
      </c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6">
        <f>IF(C251=0, Config!$B$15*Config!$B$20*Config!$B$50, 
IF(C251=1, Config!$B$15*Config!$B$21*Config!$B$51, 
IF(C251=2, Config!$B$15*Config!$B$22*Config!$B$52, 
IF(C251=3, Config!$B$15*Config!$B$23*Config!$B$53, 
IF(C251=4, Config!$B$15*Config!$B$24*Config!$B$54, 
IF(C251=5, Config!$B$15*Config!$B$25*Config!$B$55, 
IF(C251=6, Config!$B$15*Config!$B$26*Config!$B$56, 
IF(C251=7, Config!$B$15*Config!$B$27*Config!$B$57, ""))))))))</f>
        <v>2.28</v>
      </c>
      <c r="C251" s="9">
        <v>3.0</v>
      </c>
      <c r="D251" s="6" t="s">
        <v>345</v>
      </c>
      <c r="E251" s="9">
        <v>45000.0</v>
      </c>
      <c r="F251" s="9">
        <v>80.0</v>
      </c>
      <c r="G251" s="9">
        <f>IF(E251 &lt; Config!$B$4, Config!$B$4, E251)</f>
        <v>45000</v>
      </c>
      <c r="H251" s="9">
        <f t="shared" si="1"/>
        <v>437390.1292</v>
      </c>
      <c r="I251" s="9">
        <f>H251 * (1 - Config!$B$9)</f>
        <v>371781.6098</v>
      </c>
      <c r="J251" s="9">
        <f>H251 * (1 + Config!$B$10)</f>
        <v>546737.6615</v>
      </c>
      <c r="K251" s="6" t="str">
        <f t="shared" si="2"/>
        <v>37g 17s 82c</v>
      </c>
      <c r="L251" s="8" t="str">
        <f t="shared" si="3"/>
        <v>43g 73s 90c</v>
      </c>
      <c r="M251" s="6" t="str">
        <f t="shared" si="4"/>
        <v>54g 67s 38c</v>
      </c>
      <c r="N251" s="6" t="str">
        <f t="shared" si="5"/>
        <v>Purified Twilight Opal</v>
      </c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6">
        <f>IF(C252=0, Config!$B$15*Config!$B$20*Config!$B$50, 
IF(C252=1, Config!$B$15*Config!$B$21*Config!$B$51, 
IF(C252=2, Config!$B$15*Config!$B$22*Config!$B$52, 
IF(C252=3, Config!$B$15*Config!$B$23*Config!$B$53, 
IF(C252=4, Config!$B$15*Config!$B$24*Config!$B$54, 
IF(C252=5, Config!$B$15*Config!$B$25*Config!$B$55, 
IF(C252=6, Config!$B$15*Config!$B$26*Config!$B$56, 
IF(C252=7, Config!$B$15*Config!$B$27*Config!$B$57, ""))))))))</f>
        <v>2.28</v>
      </c>
      <c r="C252" s="9">
        <v>3.0</v>
      </c>
      <c r="D252" s="6" t="s">
        <v>346</v>
      </c>
      <c r="E252" s="9">
        <v>45000.0</v>
      </c>
      <c r="F252" s="9">
        <v>80.0</v>
      </c>
      <c r="G252" s="9">
        <f>IF(E252 &lt; Config!$B$4, Config!$B$4, E252)</f>
        <v>45000</v>
      </c>
      <c r="H252" s="9">
        <f t="shared" si="1"/>
        <v>437390.1292</v>
      </c>
      <c r="I252" s="9">
        <f>H252 * (1 - Config!$B$9)</f>
        <v>371781.6098</v>
      </c>
      <c r="J252" s="9">
        <f>H252 * (1 + Config!$B$10)</f>
        <v>546737.6615</v>
      </c>
      <c r="K252" s="6" t="str">
        <f t="shared" si="2"/>
        <v>37g 17s 82c</v>
      </c>
      <c r="L252" s="8" t="str">
        <f t="shared" si="3"/>
        <v>43g 73s 90c</v>
      </c>
      <c r="M252" s="6" t="str">
        <f t="shared" si="4"/>
        <v>54g 67s 38c</v>
      </c>
      <c r="N252" s="6" t="str">
        <f t="shared" si="5"/>
        <v>Royal Twilight Opal</v>
      </c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6">
        <f>IF(C253=0, Config!$B$15*Config!$B$20*Config!$B$50, 
IF(C253=1, Config!$B$15*Config!$B$21*Config!$B$51, 
IF(C253=2, Config!$B$15*Config!$B$22*Config!$B$52, 
IF(C253=3, Config!$B$15*Config!$B$23*Config!$B$53, 
IF(C253=4, Config!$B$15*Config!$B$24*Config!$B$54, 
IF(C253=5, Config!$B$15*Config!$B$25*Config!$B$55, 
IF(C253=6, Config!$B$15*Config!$B$26*Config!$B$56, 
IF(C253=7, Config!$B$15*Config!$B$27*Config!$B$57, ""))))))))</f>
        <v>2.28</v>
      </c>
      <c r="C253" s="9">
        <v>3.0</v>
      </c>
      <c r="D253" s="6" t="s">
        <v>347</v>
      </c>
      <c r="E253" s="9">
        <v>45000.0</v>
      </c>
      <c r="F253" s="9">
        <v>80.0</v>
      </c>
      <c r="G253" s="9">
        <f>IF(E253 &lt; Config!$B$4, Config!$B$4, E253)</f>
        <v>45000</v>
      </c>
      <c r="H253" s="9">
        <f t="shared" si="1"/>
        <v>437390.1292</v>
      </c>
      <c r="I253" s="9">
        <f>H253 * (1 - Config!$B$9)</f>
        <v>371781.6098</v>
      </c>
      <c r="J253" s="9">
        <f>H253 * (1 + Config!$B$10)</f>
        <v>546737.6615</v>
      </c>
      <c r="K253" s="6" t="str">
        <f t="shared" si="2"/>
        <v>37g 17s 82c</v>
      </c>
      <c r="L253" s="8" t="str">
        <f t="shared" si="3"/>
        <v>43g 73s 90c</v>
      </c>
      <c r="M253" s="6" t="str">
        <f t="shared" si="4"/>
        <v>54g 67s 38c</v>
      </c>
      <c r="N253" s="6" t="str">
        <f t="shared" si="5"/>
        <v>Mysterious Twilight Opal</v>
      </c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6">
        <f>IF(C254=0, Config!$B$15*Config!$B$20*Config!$B$50, 
IF(C254=1, Config!$B$15*Config!$B$21*Config!$B$51, 
IF(C254=2, Config!$B$15*Config!$B$22*Config!$B$52, 
IF(C254=3, Config!$B$15*Config!$B$23*Config!$B$53, 
IF(C254=4, Config!$B$15*Config!$B$24*Config!$B$54, 
IF(C254=5, Config!$B$15*Config!$B$25*Config!$B$55, 
IF(C254=6, Config!$B$15*Config!$B$26*Config!$B$56, 
IF(C254=7, Config!$B$15*Config!$B$27*Config!$B$57, ""))))))))</f>
        <v>2.28</v>
      </c>
      <c r="C254" s="9">
        <v>3.0</v>
      </c>
      <c r="D254" s="6" t="s">
        <v>348</v>
      </c>
      <c r="E254" s="9">
        <v>45000.0</v>
      </c>
      <c r="F254" s="9">
        <v>80.0</v>
      </c>
      <c r="G254" s="9">
        <f>IF(E254 &lt; Config!$B$4, Config!$B$4, E254)</f>
        <v>45000</v>
      </c>
      <c r="H254" s="9">
        <f t="shared" si="1"/>
        <v>437390.1292</v>
      </c>
      <c r="I254" s="9">
        <f>H254 * (1 - Config!$B$9)</f>
        <v>371781.6098</v>
      </c>
      <c r="J254" s="9">
        <f>H254 * (1 + Config!$B$10)</f>
        <v>546737.6615</v>
      </c>
      <c r="K254" s="6" t="str">
        <f t="shared" si="2"/>
        <v>37g 17s 82c</v>
      </c>
      <c r="L254" s="8" t="str">
        <f t="shared" si="3"/>
        <v>43g 73s 90c</v>
      </c>
      <c r="M254" s="6" t="str">
        <f t="shared" si="4"/>
        <v>54g 67s 38c</v>
      </c>
      <c r="N254" s="6" t="str">
        <f t="shared" si="5"/>
        <v>Balanced Twilight Opal</v>
      </c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6">
        <f>IF(C255=0, Config!$B$15*Config!$B$20*Config!$B$50, 
IF(C255=1, Config!$B$15*Config!$B$21*Config!$B$51, 
IF(C255=2, Config!$B$15*Config!$B$22*Config!$B$52, 
IF(C255=3, Config!$B$15*Config!$B$23*Config!$B$53, 
IF(C255=4, Config!$B$15*Config!$B$24*Config!$B$54, 
IF(C255=5, Config!$B$15*Config!$B$25*Config!$B$55, 
IF(C255=6, Config!$B$15*Config!$B$26*Config!$B$56, 
IF(C255=7, Config!$B$15*Config!$B$27*Config!$B$57, ""))))))))</f>
        <v>2.28</v>
      </c>
      <c r="C255" s="9">
        <v>3.0</v>
      </c>
      <c r="D255" s="6" t="s">
        <v>349</v>
      </c>
      <c r="E255" s="9">
        <v>45000.0</v>
      </c>
      <c r="F255" s="9">
        <v>80.0</v>
      </c>
      <c r="G255" s="9">
        <f>IF(E255 &lt; Config!$B$4, Config!$B$4, E255)</f>
        <v>45000</v>
      </c>
      <c r="H255" s="9">
        <f t="shared" si="1"/>
        <v>437390.1292</v>
      </c>
      <c r="I255" s="9">
        <f>H255 * (1 - Config!$B$9)</f>
        <v>371781.6098</v>
      </c>
      <c r="J255" s="9">
        <f>H255 * (1 + Config!$B$10)</f>
        <v>546737.6615</v>
      </c>
      <c r="K255" s="6" t="str">
        <f t="shared" si="2"/>
        <v>37g 17s 82c</v>
      </c>
      <c r="L255" s="8" t="str">
        <f t="shared" si="3"/>
        <v>43g 73s 90c</v>
      </c>
      <c r="M255" s="6" t="str">
        <f t="shared" si="4"/>
        <v>54g 67s 38c</v>
      </c>
      <c r="N255" s="6" t="str">
        <f t="shared" si="5"/>
        <v>Infused Twilight Opal</v>
      </c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6">
        <f>IF(C256=0, Config!$B$15*Config!$B$20*Config!$B$50, 
IF(C256=1, Config!$B$15*Config!$B$21*Config!$B$51, 
IF(C256=2, Config!$B$15*Config!$B$22*Config!$B$52, 
IF(C256=3, Config!$B$15*Config!$B$23*Config!$B$53, 
IF(C256=4, Config!$B$15*Config!$B$24*Config!$B$54, 
IF(C256=5, Config!$B$15*Config!$B$25*Config!$B$55, 
IF(C256=6, Config!$B$15*Config!$B$26*Config!$B$56, 
IF(C256=7, Config!$B$15*Config!$B$27*Config!$B$57, ""))))))))</f>
        <v>2.28</v>
      </c>
      <c r="C256" s="9">
        <v>3.0</v>
      </c>
      <c r="D256" s="6" t="s">
        <v>350</v>
      </c>
      <c r="E256" s="9">
        <v>45000.0</v>
      </c>
      <c r="F256" s="9">
        <v>80.0</v>
      </c>
      <c r="G256" s="9">
        <f>IF(E256 &lt; Config!$B$4, Config!$B$4, E256)</f>
        <v>45000</v>
      </c>
      <c r="H256" s="9">
        <f t="shared" si="1"/>
        <v>437390.1292</v>
      </c>
      <c r="I256" s="9">
        <f>H256 * (1 - Config!$B$9)</f>
        <v>371781.6098</v>
      </c>
      <c r="J256" s="9">
        <f>H256 * (1 + Config!$B$10)</f>
        <v>546737.6615</v>
      </c>
      <c r="K256" s="6" t="str">
        <f t="shared" si="2"/>
        <v>37g 17s 82c</v>
      </c>
      <c r="L256" s="8" t="str">
        <f t="shared" si="3"/>
        <v>43g 73s 90c</v>
      </c>
      <c r="M256" s="6" t="str">
        <f t="shared" si="4"/>
        <v>54g 67s 38c</v>
      </c>
      <c r="N256" s="6" t="str">
        <f t="shared" si="5"/>
        <v>Regal Twilight Opal</v>
      </c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6">
        <f>IF(C257=0, Config!$B$15*Config!$B$20*Config!$B$50, 
IF(C257=1, Config!$B$15*Config!$B$21*Config!$B$51, 
IF(C257=2, Config!$B$15*Config!$B$22*Config!$B$52, 
IF(C257=3, Config!$B$15*Config!$B$23*Config!$B$53, 
IF(C257=4, Config!$B$15*Config!$B$24*Config!$B$54, 
IF(C257=5, Config!$B$15*Config!$B$25*Config!$B$55, 
IF(C257=6, Config!$B$15*Config!$B$26*Config!$B$56, 
IF(C257=7, Config!$B$15*Config!$B$27*Config!$B$57, ""))))))))</f>
        <v>2.28</v>
      </c>
      <c r="C257" s="9">
        <v>3.0</v>
      </c>
      <c r="D257" s="6" t="s">
        <v>351</v>
      </c>
      <c r="E257" s="9">
        <v>45000.0</v>
      </c>
      <c r="F257" s="9">
        <v>80.0</v>
      </c>
      <c r="G257" s="9">
        <f>IF(E257 &lt; Config!$B$4, Config!$B$4, E257)</f>
        <v>45000</v>
      </c>
      <c r="H257" s="9">
        <f t="shared" si="1"/>
        <v>437390.1292</v>
      </c>
      <c r="I257" s="9">
        <f>H257 * (1 - Config!$B$9)</f>
        <v>371781.6098</v>
      </c>
      <c r="J257" s="9">
        <f>H257 * (1 + Config!$B$10)</f>
        <v>546737.6615</v>
      </c>
      <c r="K257" s="6" t="str">
        <f t="shared" si="2"/>
        <v>37g 17s 82c</v>
      </c>
      <c r="L257" s="8" t="str">
        <f t="shared" si="3"/>
        <v>43g 73s 90c</v>
      </c>
      <c r="M257" s="6" t="str">
        <f t="shared" si="4"/>
        <v>54g 67s 38c</v>
      </c>
      <c r="N257" s="6" t="str">
        <f t="shared" si="5"/>
        <v>Defender's Twilight Opal</v>
      </c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6">
        <f>IF(C258=0, Config!$B$15*Config!$B$20*Config!$B$50, 
IF(C258=1, Config!$B$15*Config!$B$21*Config!$B$51, 
IF(C258=2, Config!$B$15*Config!$B$22*Config!$B$52, 
IF(C258=3, Config!$B$15*Config!$B$23*Config!$B$53, 
IF(C258=4, Config!$B$15*Config!$B$24*Config!$B$54, 
IF(C258=5, Config!$B$15*Config!$B$25*Config!$B$55, 
IF(C258=6, Config!$B$15*Config!$B$26*Config!$B$56, 
IF(C258=7, Config!$B$15*Config!$B$27*Config!$B$57, ""))))))))</f>
        <v>2.28</v>
      </c>
      <c r="C258" s="9">
        <v>3.0</v>
      </c>
      <c r="D258" s="6" t="s">
        <v>352</v>
      </c>
      <c r="E258" s="9">
        <v>45000.0</v>
      </c>
      <c r="F258" s="9">
        <v>80.0</v>
      </c>
      <c r="G258" s="9">
        <f>IF(E258 &lt; Config!$B$4, Config!$B$4, E258)</f>
        <v>45000</v>
      </c>
      <c r="H258" s="9">
        <f t="shared" si="1"/>
        <v>437390.1292</v>
      </c>
      <c r="I258" s="9">
        <f>H258 * (1 - Config!$B$9)</f>
        <v>371781.6098</v>
      </c>
      <c r="J258" s="9">
        <f>H258 * (1 + Config!$B$10)</f>
        <v>546737.6615</v>
      </c>
      <c r="K258" s="6" t="str">
        <f t="shared" si="2"/>
        <v>37g 17s 82c</v>
      </c>
      <c r="L258" s="8" t="str">
        <f t="shared" si="3"/>
        <v>43g 73s 90c</v>
      </c>
      <c r="M258" s="6" t="str">
        <f t="shared" si="4"/>
        <v>54g 67s 38c</v>
      </c>
      <c r="N258" s="6" t="str">
        <f t="shared" si="5"/>
        <v>Puissant Twilight Opal</v>
      </c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6">
        <f>IF(C259=0, Config!$B$15*Config!$B$20*Config!$B$50, 
IF(C259=1, Config!$B$15*Config!$B$21*Config!$B$51, 
IF(C259=2, Config!$B$15*Config!$B$22*Config!$B$52, 
IF(C259=3, Config!$B$15*Config!$B$23*Config!$B$53, 
IF(C259=4, Config!$B$15*Config!$B$24*Config!$B$54, 
IF(C259=5, Config!$B$15*Config!$B$25*Config!$B$55, 
IF(C259=6, Config!$B$15*Config!$B$26*Config!$B$56, 
IF(C259=7, Config!$B$15*Config!$B$27*Config!$B$57, ""))))))))</f>
        <v>2.28</v>
      </c>
      <c r="C259" s="9">
        <v>3.0</v>
      </c>
      <c r="D259" s="6" t="s">
        <v>353</v>
      </c>
      <c r="E259" s="9">
        <v>45000.0</v>
      </c>
      <c r="F259" s="9">
        <v>80.0</v>
      </c>
      <c r="G259" s="9">
        <f>IF(E259 &lt; Config!$B$4, Config!$B$4, E259)</f>
        <v>45000</v>
      </c>
      <c r="H259" s="9">
        <f t="shared" si="1"/>
        <v>437390.1292</v>
      </c>
      <c r="I259" s="9">
        <f>H259 * (1 - Config!$B$9)</f>
        <v>371781.6098</v>
      </c>
      <c r="J259" s="9">
        <f>H259 * (1 + Config!$B$10)</f>
        <v>546737.6615</v>
      </c>
      <c r="K259" s="6" t="str">
        <f t="shared" si="2"/>
        <v>37g 17s 82c</v>
      </c>
      <c r="L259" s="8" t="str">
        <f t="shared" si="3"/>
        <v>43g 73s 90c</v>
      </c>
      <c r="M259" s="6" t="str">
        <f t="shared" si="4"/>
        <v>54g 67s 38c</v>
      </c>
      <c r="N259" s="6" t="str">
        <f t="shared" si="5"/>
        <v>Guardian's Twilight Opal</v>
      </c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6">
        <f>IF(C260=0, Config!$B$15*Config!$B$20*Config!$B$50, 
IF(C260=1, Config!$B$15*Config!$B$21*Config!$B$51, 
IF(C260=2, Config!$B$15*Config!$B$22*Config!$B$52, 
IF(C260=3, Config!$B$15*Config!$B$23*Config!$B$53, 
IF(C260=4, Config!$B$15*Config!$B$24*Config!$B$54, 
IF(C260=5, Config!$B$15*Config!$B$25*Config!$B$55, 
IF(C260=6, Config!$B$15*Config!$B$26*Config!$B$56, 
IF(C260=7, Config!$B$15*Config!$B$27*Config!$B$57, ""))))))))</f>
        <v>2.28</v>
      </c>
      <c r="C260" s="9">
        <v>3.0</v>
      </c>
      <c r="D260" s="6" t="s">
        <v>354</v>
      </c>
      <c r="E260" s="9">
        <v>45000.0</v>
      </c>
      <c r="F260" s="9">
        <v>80.0</v>
      </c>
      <c r="G260" s="9">
        <f>IF(E260 &lt; Config!$B$4, Config!$B$4, E260)</f>
        <v>45000</v>
      </c>
      <c r="H260" s="9">
        <f t="shared" si="1"/>
        <v>437390.1292</v>
      </c>
      <c r="I260" s="9">
        <f>H260 * (1 - Config!$B$9)</f>
        <v>371781.6098</v>
      </c>
      <c r="J260" s="9">
        <f>H260 * (1 + Config!$B$10)</f>
        <v>546737.6615</v>
      </c>
      <c r="K260" s="6" t="str">
        <f t="shared" si="2"/>
        <v>37g 17s 82c</v>
      </c>
      <c r="L260" s="8" t="str">
        <f t="shared" si="3"/>
        <v>43g 73s 90c</v>
      </c>
      <c r="M260" s="6" t="str">
        <f t="shared" si="4"/>
        <v>54g 67s 38c</v>
      </c>
      <c r="N260" s="6" t="str">
        <f t="shared" si="5"/>
        <v>Inscribed Monarch Topaz</v>
      </c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6">
        <f>IF(C261=0, Config!$B$15*Config!$B$20*Config!$B$50, 
IF(C261=1, Config!$B$15*Config!$B$21*Config!$B$51, 
IF(C261=2, Config!$B$15*Config!$B$22*Config!$B$52, 
IF(C261=3, Config!$B$15*Config!$B$23*Config!$B$53, 
IF(C261=4, Config!$B$15*Config!$B$24*Config!$B$54, 
IF(C261=5, Config!$B$15*Config!$B$25*Config!$B$55, 
IF(C261=6, Config!$B$15*Config!$B$26*Config!$B$56, 
IF(C261=7, Config!$B$15*Config!$B$27*Config!$B$57, ""))))))))</f>
        <v>2.28</v>
      </c>
      <c r="C261" s="9">
        <v>3.0</v>
      </c>
      <c r="D261" s="6" t="s">
        <v>355</v>
      </c>
      <c r="E261" s="9">
        <v>45000.0</v>
      </c>
      <c r="F261" s="9">
        <v>80.0</v>
      </c>
      <c r="G261" s="9">
        <f>IF(E261 &lt; Config!$B$4, Config!$B$4, E261)</f>
        <v>45000</v>
      </c>
      <c r="H261" s="9">
        <f t="shared" si="1"/>
        <v>437390.1292</v>
      </c>
      <c r="I261" s="9">
        <f>H261 * (1 - Config!$B$9)</f>
        <v>371781.6098</v>
      </c>
      <c r="J261" s="9">
        <f>H261 * (1 + Config!$B$10)</f>
        <v>546737.6615</v>
      </c>
      <c r="K261" s="6" t="str">
        <f t="shared" si="2"/>
        <v>37g 17s 82c</v>
      </c>
      <c r="L261" s="8" t="str">
        <f t="shared" si="3"/>
        <v>43g 73s 90c</v>
      </c>
      <c r="M261" s="6" t="str">
        <f t="shared" si="4"/>
        <v>54g 67s 38c</v>
      </c>
      <c r="N261" s="6" t="str">
        <f t="shared" si="5"/>
        <v>Etched Monarch Topaz</v>
      </c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6">
        <f>IF(C262=0, Config!$B$15*Config!$B$20*Config!$B$50, 
IF(C262=1, Config!$B$15*Config!$B$21*Config!$B$51, 
IF(C262=2, Config!$B$15*Config!$B$22*Config!$B$52, 
IF(C262=3, Config!$B$15*Config!$B$23*Config!$B$53, 
IF(C262=4, Config!$B$15*Config!$B$24*Config!$B$54, 
IF(C262=5, Config!$B$15*Config!$B$25*Config!$B$55, 
IF(C262=6, Config!$B$15*Config!$B$26*Config!$B$56, 
IF(C262=7, Config!$B$15*Config!$B$27*Config!$B$57, ""))))))))</f>
        <v>2.28</v>
      </c>
      <c r="C262" s="9">
        <v>3.0</v>
      </c>
      <c r="D262" s="6" t="s">
        <v>356</v>
      </c>
      <c r="E262" s="9">
        <v>45000.0</v>
      </c>
      <c r="F262" s="9">
        <v>80.0</v>
      </c>
      <c r="G262" s="9">
        <f>IF(E262 &lt; Config!$B$4, Config!$B$4, E262)</f>
        <v>45000</v>
      </c>
      <c r="H262" s="9">
        <f t="shared" si="1"/>
        <v>437390.1292</v>
      </c>
      <c r="I262" s="9">
        <f>H262 * (1 - Config!$B$9)</f>
        <v>371781.6098</v>
      </c>
      <c r="J262" s="9">
        <f>H262 * (1 + Config!$B$10)</f>
        <v>546737.6615</v>
      </c>
      <c r="K262" s="6" t="str">
        <f t="shared" si="2"/>
        <v>37g 17s 82c</v>
      </c>
      <c r="L262" s="8" t="str">
        <f t="shared" si="3"/>
        <v>43g 73s 90c</v>
      </c>
      <c r="M262" s="6" t="str">
        <f t="shared" si="4"/>
        <v>54g 67s 38c</v>
      </c>
      <c r="N262" s="6" t="str">
        <f t="shared" si="5"/>
        <v>Champion's Monarch Topaz</v>
      </c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6">
        <f>IF(C263=0, Config!$B$15*Config!$B$20*Config!$B$50, 
IF(C263=1, Config!$B$15*Config!$B$21*Config!$B$51, 
IF(C263=2, Config!$B$15*Config!$B$22*Config!$B$52, 
IF(C263=3, Config!$B$15*Config!$B$23*Config!$B$53, 
IF(C263=4, Config!$B$15*Config!$B$24*Config!$B$54, 
IF(C263=5, Config!$B$15*Config!$B$25*Config!$B$55, 
IF(C263=6, Config!$B$15*Config!$B$26*Config!$B$56, 
IF(C263=7, Config!$B$15*Config!$B$27*Config!$B$57, ""))))))))</f>
        <v>2.28</v>
      </c>
      <c r="C263" s="9">
        <v>3.0</v>
      </c>
      <c r="D263" s="6" t="s">
        <v>357</v>
      </c>
      <c r="E263" s="9">
        <v>45000.0</v>
      </c>
      <c r="F263" s="9">
        <v>80.0</v>
      </c>
      <c r="G263" s="9">
        <f>IF(E263 &lt; Config!$B$4, Config!$B$4, E263)</f>
        <v>45000</v>
      </c>
      <c r="H263" s="9">
        <f t="shared" si="1"/>
        <v>437390.1292</v>
      </c>
      <c r="I263" s="9">
        <f>H263 * (1 - Config!$B$9)</f>
        <v>371781.6098</v>
      </c>
      <c r="J263" s="9">
        <f>H263 * (1 + Config!$B$10)</f>
        <v>546737.6615</v>
      </c>
      <c r="K263" s="6" t="str">
        <f t="shared" si="2"/>
        <v>37g 17s 82c</v>
      </c>
      <c r="L263" s="8" t="str">
        <f t="shared" si="3"/>
        <v>43g 73s 90c</v>
      </c>
      <c r="M263" s="6" t="str">
        <f t="shared" si="4"/>
        <v>54g 67s 38c</v>
      </c>
      <c r="N263" s="6" t="str">
        <f t="shared" si="5"/>
        <v>Resplendent Monarch Topaz</v>
      </c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6">
        <f>IF(C264=0, Config!$B$15*Config!$B$20*Config!$B$50, 
IF(C264=1, Config!$B$15*Config!$B$21*Config!$B$51, 
IF(C264=2, Config!$B$15*Config!$B$22*Config!$B$52, 
IF(C264=3, Config!$B$15*Config!$B$23*Config!$B$53, 
IF(C264=4, Config!$B$15*Config!$B$24*Config!$B$54, 
IF(C264=5, Config!$B$15*Config!$B$25*Config!$B$55, 
IF(C264=6, Config!$B$15*Config!$B$26*Config!$B$56, 
IF(C264=7, Config!$B$15*Config!$B$27*Config!$B$57, ""))))))))</f>
        <v>2.28</v>
      </c>
      <c r="C264" s="9">
        <v>3.0</v>
      </c>
      <c r="D264" s="6" t="s">
        <v>358</v>
      </c>
      <c r="E264" s="9">
        <v>45000.0</v>
      </c>
      <c r="F264" s="9">
        <v>80.0</v>
      </c>
      <c r="G264" s="9">
        <f>IF(E264 &lt; Config!$B$4, Config!$B$4, E264)</f>
        <v>45000</v>
      </c>
      <c r="H264" s="9">
        <f t="shared" si="1"/>
        <v>437390.1292</v>
      </c>
      <c r="I264" s="9">
        <f>H264 * (1 - Config!$B$9)</f>
        <v>371781.6098</v>
      </c>
      <c r="J264" s="9">
        <f>H264 * (1 + Config!$B$10)</f>
        <v>546737.6615</v>
      </c>
      <c r="K264" s="6" t="str">
        <f t="shared" si="2"/>
        <v>37g 17s 82c</v>
      </c>
      <c r="L264" s="8" t="str">
        <f t="shared" si="3"/>
        <v>43g 73s 90c</v>
      </c>
      <c r="M264" s="6" t="str">
        <f t="shared" si="4"/>
        <v>54g 67s 38c</v>
      </c>
      <c r="N264" s="6" t="str">
        <f t="shared" si="5"/>
        <v>Fierce Monarch Topaz</v>
      </c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6">
        <f>IF(C265=0, Config!$B$15*Config!$B$20*Config!$B$50, 
IF(C265=1, Config!$B$15*Config!$B$21*Config!$B$51, 
IF(C265=2, Config!$B$15*Config!$B$22*Config!$B$52, 
IF(C265=3, Config!$B$15*Config!$B$23*Config!$B$53, 
IF(C265=4, Config!$B$15*Config!$B$24*Config!$B$54, 
IF(C265=5, Config!$B$15*Config!$B$25*Config!$B$55, 
IF(C265=6, Config!$B$15*Config!$B$26*Config!$B$56, 
IF(C265=7, Config!$B$15*Config!$B$27*Config!$B$57, ""))))))))</f>
        <v>2.28</v>
      </c>
      <c r="C265" s="9">
        <v>3.0</v>
      </c>
      <c r="D265" s="6" t="s">
        <v>359</v>
      </c>
      <c r="E265" s="9">
        <v>45000.0</v>
      </c>
      <c r="F265" s="9">
        <v>80.0</v>
      </c>
      <c r="G265" s="9">
        <f>IF(E265 &lt; Config!$B$4, Config!$B$4, E265)</f>
        <v>45000</v>
      </c>
      <c r="H265" s="9">
        <f t="shared" si="1"/>
        <v>437390.1292</v>
      </c>
      <c r="I265" s="9">
        <f>H265 * (1 - Config!$B$9)</f>
        <v>371781.6098</v>
      </c>
      <c r="J265" s="9">
        <f>H265 * (1 + Config!$B$10)</f>
        <v>546737.6615</v>
      </c>
      <c r="K265" s="6" t="str">
        <f t="shared" si="2"/>
        <v>37g 17s 82c</v>
      </c>
      <c r="L265" s="8" t="str">
        <f t="shared" si="3"/>
        <v>43g 73s 90c</v>
      </c>
      <c r="M265" s="6" t="str">
        <f t="shared" si="4"/>
        <v>54g 67s 38c</v>
      </c>
      <c r="N265" s="6" t="str">
        <f t="shared" si="5"/>
        <v>Deadly Monarch Topaz</v>
      </c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6">
        <f>IF(C266=0, Config!$B$15*Config!$B$20*Config!$B$50, 
IF(C266=1, Config!$B$15*Config!$B$21*Config!$B$51, 
IF(C266=2, Config!$B$15*Config!$B$22*Config!$B$52, 
IF(C266=3, Config!$B$15*Config!$B$23*Config!$B$53, 
IF(C266=4, Config!$B$15*Config!$B$24*Config!$B$54, 
IF(C266=5, Config!$B$15*Config!$B$25*Config!$B$55, 
IF(C266=6, Config!$B$15*Config!$B$26*Config!$B$56, 
IF(C266=7, Config!$B$15*Config!$B$27*Config!$B$57, ""))))))))</f>
        <v>2.28</v>
      </c>
      <c r="C266" s="9">
        <v>3.0</v>
      </c>
      <c r="D266" s="6" t="s">
        <v>360</v>
      </c>
      <c r="E266" s="9">
        <v>45000.0</v>
      </c>
      <c r="F266" s="9">
        <v>80.0</v>
      </c>
      <c r="G266" s="9">
        <f>IF(E266 &lt; Config!$B$4, Config!$B$4, E266)</f>
        <v>45000</v>
      </c>
      <c r="H266" s="9">
        <f t="shared" si="1"/>
        <v>437390.1292</v>
      </c>
      <c r="I266" s="9">
        <f>H266 * (1 - Config!$B$9)</f>
        <v>371781.6098</v>
      </c>
      <c r="J266" s="9">
        <f>H266 * (1 + Config!$B$10)</f>
        <v>546737.6615</v>
      </c>
      <c r="K266" s="6" t="str">
        <f t="shared" si="2"/>
        <v>37g 17s 82c</v>
      </c>
      <c r="L266" s="8" t="str">
        <f t="shared" si="3"/>
        <v>43g 73s 90c</v>
      </c>
      <c r="M266" s="6" t="str">
        <f t="shared" si="4"/>
        <v>54g 67s 38c</v>
      </c>
      <c r="N266" s="6" t="str">
        <f t="shared" si="5"/>
        <v>Glinting Monarch Topaz</v>
      </c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6">
        <f>IF(C267=0, Config!$B$15*Config!$B$20*Config!$B$50, 
IF(C267=1, Config!$B$15*Config!$B$21*Config!$B$51, 
IF(C267=2, Config!$B$15*Config!$B$22*Config!$B$52, 
IF(C267=3, Config!$B$15*Config!$B$23*Config!$B$53, 
IF(C267=4, Config!$B$15*Config!$B$24*Config!$B$54, 
IF(C267=5, Config!$B$15*Config!$B$25*Config!$B$55, 
IF(C267=6, Config!$B$15*Config!$B$26*Config!$B$56, 
IF(C267=7, Config!$B$15*Config!$B$27*Config!$B$57, ""))))))))</f>
        <v>2.28</v>
      </c>
      <c r="C267" s="9">
        <v>3.0</v>
      </c>
      <c r="D267" s="6" t="s">
        <v>361</v>
      </c>
      <c r="E267" s="9">
        <v>45000.0</v>
      </c>
      <c r="F267" s="9">
        <v>80.0</v>
      </c>
      <c r="G267" s="9">
        <f>IF(E267 &lt; Config!$B$4, Config!$B$4, E267)</f>
        <v>45000</v>
      </c>
      <c r="H267" s="9">
        <f t="shared" si="1"/>
        <v>437390.1292</v>
      </c>
      <c r="I267" s="9">
        <f>H267 * (1 - Config!$B$9)</f>
        <v>371781.6098</v>
      </c>
      <c r="J267" s="9">
        <f>H267 * (1 + Config!$B$10)</f>
        <v>546737.6615</v>
      </c>
      <c r="K267" s="6" t="str">
        <f t="shared" si="2"/>
        <v>37g 17s 82c</v>
      </c>
      <c r="L267" s="8" t="str">
        <f t="shared" si="3"/>
        <v>43g 73s 90c</v>
      </c>
      <c r="M267" s="6" t="str">
        <f t="shared" si="4"/>
        <v>54g 67s 38c</v>
      </c>
      <c r="N267" s="6" t="str">
        <f t="shared" si="5"/>
        <v>Lucent Monarch Topaz</v>
      </c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6">
        <f>IF(C268=0, Config!$B$15*Config!$B$20*Config!$B$50, 
IF(C268=1, Config!$B$15*Config!$B$21*Config!$B$51, 
IF(C268=2, Config!$B$15*Config!$B$22*Config!$B$52, 
IF(C268=3, Config!$B$15*Config!$B$23*Config!$B$53, 
IF(C268=4, Config!$B$15*Config!$B$24*Config!$B$54, 
IF(C268=5, Config!$B$15*Config!$B$25*Config!$B$55, 
IF(C268=6, Config!$B$15*Config!$B$26*Config!$B$56, 
IF(C268=7, Config!$B$15*Config!$B$27*Config!$B$57, ""))))))))</f>
        <v>2.28</v>
      </c>
      <c r="C268" s="9">
        <v>3.0</v>
      </c>
      <c r="D268" s="6" t="s">
        <v>362</v>
      </c>
      <c r="E268" s="9">
        <v>45000.0</v>
      </c>
      <c r="F268" s="9">
        <v>80.0</v>
      </c>
      <c r="G268" s="9">
        <f>IF(E268 &lt; Config!$B$4, Config!$B$4, E268)</f>
        <v>45000</v>
      </c>
      <c r="H268" s="9">
        <f t="shared" si="1"/>
        <v>437390.1292</v>
      </c>
      <c r="I268" s="9">
        <f>H268 * (1 - Config!$B$9)</f>
        <v>371781.6098</v>
      </c>
      <c r="J268" s="9">
        <f>H268 * (1 + Config!$B$10)</f>
        <v>546737.6615</v>
      </c>
      <c r="K268" s="6" t="str">
        <f t="shared" si="2"/>
        <v>37g 17s 82c</v>
      </c>
      <c r="L268" s="8" t="str">
        <f t="shared" si="3"/>
        <v>43g 73s 90c</v>
      </c>
      <c r="M268" s="6" t="str">
        <f t="shared" si="4"/>
        <v>54g 67s 38c</v>
      </c>
      <c r="N268" s="6" t="str">
        <f t="shared" si="5"/>
        <v>Deft Monarch Topaz</v>
      </c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6">
        <f>IF(C269=0, Config!$B$15*Config!$B$20*Config!$B$50, 
IF(C269=1, Config!$B$15*Config!$B$21*Config!$B$51, 
IF(C269=2, Config!$B$15*Config!$B$22*Config!$B$52, 
IF(C269=3, Config!$B$15*Config!$B$23*Config!$B$53, 
IF(C269=4, Config!$B$15*Config!$B$24*Config!$B$54, 
IF(C269=5, Config!$B$15*Config!$B$25*Config!$B$55, 
IF(C269=6, Config!$B$15*Config!$B$26*Config!$B$56, 
IF(C269=7, Config!$B$15*Config!$B$27*Config!$B$57, ""))))))))</f>
        <v>2.28</v>
      </c>
      <c r="C269" s="9">
        <v>3.0</v>
      </c>
      <c r="D269" s="6" t="s">
        <v>363</v>
      </c>
      <c r="E269" s="9">
        <v>45000.0</v>
      </c>
      <c r="F269" s="9">
        <v>80.0</v>
      </c>
      <c r="G269" s="9">
        <f>IF(E269 &lt; Config!$B$4, Config!$B$4, E269)</f>
        <v>45000</v>
      </c>
      <c r="H269" s="9">
        <f t="shared" si="1"/>
        <v>437390.1292</v>
      </c>
      <c r="I269" s="9">
        <f>H269 * (1 - Config!$B$9)</f>
        <v>371781.6098</v>
      </c>
      <c r="J269" s="9">
        <f>H269 * (1 + Config!$B$10)</f>
        <v>546737.6615</v>
      </c>
      <c r="K269" s="6" t="str">
        <f t="shared" si="2"/>
        <v>37g 17s 82c</v>
      </c>
      <c r="L269" s="8" t="str">
        <f t="shared" si="3"/>
        <v>43g 73s 90c</v>
      </c>
      <c r="M269" s="6" t="str">
        <f t="shared" si="4"/>
        <v>54g 67s 38c</v>
      </c>
      <c r="N269" s="6" t="str">
        <f t="shared" si="5"/>
        <v>Luminous Monarch Topaz</v>
      </c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6">
        <f>IF(C270=0, Config!$B$15*Config!$B$20*Config!$B$50, 
IF(C270=1, Config!$B$15*Config!$B$21*Config!$B$51, 
IF(C270=2, Config!$B$15*Config!$B$22*Config!$B$52, 
IF(C270=3, Config!$B$15*Config!$B$23*Config!$B$53, 
IF(C270=4, Config!$B$15*Config!$B$24*Config!$B$54, 
IF(C270=5, Config!$B$15*Config!$B$25*Config!$B$55, 
IF(C270=6, Config!$B$15*Config!$B$26*Config!$B$56, 
IF(C270=7, Config!$B$15*Config!$B$27*Config!$B$57, ""))))))))</f>
        <v>2.28</v>
      </c>
      <c r="C270" s="9">
        <v>3.0</v>
      </c>
      <c r="D270" s="6" t="s">
        <v>364</v>
      </c>
      <c r="E270" s="9">
        <v>45000.0</v>
      </c>
      <c r="F270" s="9">
        <v>80.0</v>
      </c>
      <c r="G270" s="9">
        <f>IF(E270 &lt; Config!$B$4, Config!$B$4, E270)</f>
        <v>45000</v>
      </c>
      <c r="H270" s="9">
        <f t="shared" si="1"/>
        <v>437390.1292</v>
      </c>
      <c r="I270" s="9">
        <f>H270 * (1 - Config!$B$9)</f>
        <v>371781.6098</v>
      </c>
      <c r="J270" s="9">
        <f>H270 * (1 + Config!$B$10)</f>
        <v>546737.6615</v>
      </c>
      <c r="K270" s="6" t="str">
        <f t="shared" si="2"/>
        <v>37g 17s 82c</v>
      </c>
      <c r="L270" s="8" t="str">
        <f t="shared" si="3"/>
        <v>43g 73s 90c</v>
      </c>
      <c r="M270" s="6" t="str">
        <f t="shared" si="4"/>
        <v>54g 67s 38c</v>
      </c>
      <c r="N270" s="6" t="str">
        <f t="shared" si="5"/>
        <v>Potent Monarch Topaz</v>
      </c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6">
        <f>IF(C271=0, Config!$B$15*Config!$B$20*Config!$B$50, 
IF(C271=1, Config!$B$15*Config!$B$21*Config!$B$51, 
IF(C271=2, Config!$B$15*Config!$B$22*Config!$B$52, 
IF(C271=3, Config!$B$15*Config!$B$23*Config!$B$53, 
IF(C271=4, Config!$B$15*Config!$B$24*Config!$B$54, 
IF(C271=5, Config!$B$15*Config!$B$25*Config!$B$55, 
IF(C271=6, Config!$B$15*Config!$B$26*Config!$B$56, 
IF(C271=7, Config!$B$15*Config!$B$27*Config!$B$57, ""))))))))</f>
        <v>2.28</v>
      </c>
      <c r="C271" s="9">
        <v>3.0</v>
      </c>
      <c r="D271" s="6" t="s">
        <v>365</v>
      </c>
      <c r="E271" s="9">
        <v>45000.0</v>
      </c>
      <c r="F271" s="9">
        <v>80.0</v>
      </c>
      <c r="G271" s="9">
        <f>IF(E271 &lt; Config!$B$4, Config!$B$4, E271)</f>
        <v>45000</v>
      </c>
      <c r="H271" s="9">
        <f t="shared" si="1"/>
        <v>437390.1292</v>
      </c>
      <c r="I271" s="9">
        <f>H271 * (1 - Config!$B$9)</f>
        <v>371781.6098</v>
      </c>
      <c r="J271" s="9">
        <f>H271 * (1 + Config!$B$10)</f>
        <v>546737.6615</v>
      </c>
      <c r="K271" s="6" t="str">
        <f t="shared" si="2"/>
        <v>37g 17s 82c</v>
      </c>
      <c r="L271" s="8" t="str">
        <f t="shared" si="3"/>
        <v>43g 73s 90c</v>
      </c>
      <c r="M271" s="6" t="str">
        <f t="shared" si="4"/>
        <v>54g 67s 38c</v>
      </c>
      <c r="N271" s="6" t="str">
        <f t="shared" si="5"/>
        <v>Veiled Monarch Topaz</v>
      </c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6">
        <f>IF(C272=0, Config!$B$15*Config!$B$20*Config!$B$50, 
IF(C272=1, Config!$B$15*Config!$B$21*Config!$B$51, 
IF(C272=2, Config!$B$15*Config!$B$22*Config!$B$52, 
IF(C272=3, Config!$B$15*Config!$B$23*Config!$B$53, 
IF(C272=4, Config!$B$15*Config!$B$24*Config!$B$54, 
IF(C272=5, Config!$B$15*Config!$B$25*Config!$B$55, 
IF(C272=6, Config!$B$15*Config!$B$26*Config!$B$56, 
IF(C272=7, Config!$B$15*Config!$B$27*Config!$B$57, ""))))))))</f>
        <v>2.28</v>
      </c>
      <c r="C272" s="9">
        <v>3.0</v>
      </c>
      <c r="D272" s="6" t="s">
        <v>366</v>
      </c>
      <c r="E272" s="9">
        <v>45000.0</v>
      </c>
      <c r="F272" s="9">
        <v>80.0</v>
      </c>
      <c r="G272" s="9">
        <f>IF(E272 &lt; Config!$B$4, Config!$B$4, E272)</f>
        <v>45000</v>
      </c>
      <c r="H272" s="9">
        <f t="shared" si="1"/>
        <v>437390.1292</v>
      </c>
      <c r="I272" s="9">
        <f>H272 * (1 - Config!$B$9)</f>
        <v>371781.6098</v>
      </c>
      <c r="J272" s="9">
        <f>H272 * (1 + Config!$B$10)</f>
        <v>546737.6615</v>
      </c>
      <c r="K272" s="6" t="str">
        <f t="shared" si="2"/>
        <v>37g 17s 82c</v>
      </c>
      <c r="L272" s="8" t="str">
        <f t="shared" si="3"/>
        <v>43g 73s 90c</v>
      </c>
      <c r="M272" s="6" t="str">
        <f t="shared" si="4"/>
        <v>54g 67s 38c</v>
      </c>
      <c r="N272" s="6" t="str">
        <f t="shared" si="5"/>
        <v>Durable Monarch Topaz</v>
      </c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6">
        <f>IF(C273=0, Config!$B$15*Config!$B$20*Config!$B$50, 
IF(C273=1, Config!$B$15*Config!$B$21*Config!$B$51, 
IF(C273=2, Config!$B$15*Config!$B$22*Config!$B$52, 
IF(C273=3, Config!$B$15*Config!$B$23*Config!$B$53, 
IF(C273=4, Config!$B$15*Config!$B$24*Config!$B$54, 
IF(C273=5, Config!$B$15*Config!$B$25*Config!$B$55, 
IF(C273=6, Config!$B$15*Config!$B$26*Config!$B$56, 
IF(C273=7, Config!$B$15*Config!$B$27*Config!$B$57, ""))))))))</f>
        <v>2.28</v>
      </c>
      <c r="C273" s="9">
        <v>3.0</v>
      </c>
      <c r="D273" s="6" t="s">
        <v>367</v>
      </c>
      <c r="E273" s="9">
        <v>45000.0</v>
      </c>
      <c r="F273" s="9">
        <v>80.0</v>
      </c>
      <c r="G273" s="9">
        <f>IF(E273 &lt; Config!$B$4, Config!$B$4, E273)</f>
        <v>45000</v>
      </c>
      <c r="H273" s="9">
        <f t="shared" si="1"/>
        <v>437390.1292</v>
      </c>
      <c r="I273" s="9">
        <f>H273 * (1 - Config!$B$9)</f>
        <v>371781.6098</v>
      </c>
      <c r="J273" s="9">
        <f>H273 * (1 + Config!$B$10)</f>
        <v>546737.6615</v>
      </c>
      <c r="K273" s="6" t="str">
        <f t="shared" si="2"/>
        <v>37g 17s 82c</v>
      </c>
      <c r="L273" s="8" t="str">
        <f t="shared" si="3"/>
        <v>43g 73s 90c</v>
      </c>
      <c r="M273" s="6" t="str">
        <f t="shared" si="4"/>
        <v>54g 67s 38c</v>
      </c>
      <c r="N273" s="6" t="str">
        <f t="shared" si="5"/>
        <v>Reckless Monarch Topaz</v>
      </c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6">
        <f>IF(C274=0, Config!$B$15*Config!$B$20*Config!$B$50, 
IF(C274=1, Config!$B$15*Config!$B$21*Config!$B$51, 
IF(C274=2, Config!$B$15*Config!$B$22*Config!$B$52, 
IF(C274=3, Config!$B$15*Config!$B$23*Config!$B$53, 
IF(C274=4, Config!$B$15*Config!$B$24*Config!$B$54, 
IF(C274=5, Config!$B$15*Config!$B$25*Config!$B$55, 
IF(C274=6, Config!$B$15*Config!$B$26*Config!$B$56, 
IF(C274=7, Config!$B$15*Config!$B$27*Config!$B$57, ""))))))))</f>
        <v>2.28</v>
      </c>
      <c r="C274" s="9">
        <v>3.0</v>
      </c>
      <c r="D274" s="6" t="s">
        <v>368</v>
      </c>
      <c r="E274" s="9">
        <v>45000.0</v>
      </c>
      <c r="F274" s="9">
        <v>80.0</v>
      </c>
      <c r="G274" s="9">
        <f>IF(E274 &lt; Config!$B$4, Config!$B$4, E274)</f>
        <v>45000</v>
      </c>
      <c r="H274" s="9">
        <f t="shared" si="1"/>
        <v>437390.1292</v>
      </c>
      <c r="I274" s="9">
        <f>H274 * (1 - Config!$B$9)</f>
        <v>371781.6098</v>
      </c>
      <c r="J274" s="9">
        <f>H274 * (1 + Config!$B$10)</f>
        <v>546737.6615</v>
      </c>
      <c r="K274" s="6" t="str">
        <f t="shared" si="2"/>
        <v>37g 17s 82c</v>
      </c>
      <c r="L274" s="8" t="str">
        <f t="shared" si="3"/>
        <v>43g 73s 90c</v>
      </c>
      <c r="M274" s="6" t="str">
        <f t="shared" si="4"/>
        <v>54g 67s 38c</v>
      </c>
      <c r="N274" s="6" t="str">
        <f t="shared" si="5"/>
        <v>Wicked Monarch Topaz</v>
      </c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6">
        <f>IF(C275=0, Config!$B$15*Config!$B$20*Config!$B$50, 
IF(C275=1, Config!$B$15*Config!$B$21*Config!$B$51, 
IF(C275=2, Config!$B$15*Config!$B$22*Config!$B$52, 
IF(C275=3, Config!$B$15*Config!$B$23*Config!$B$53, 
IF(C275=4, Config!$B$15*Config!$B$24*Config!$B$54, 
IF(C275=5, Config!$B$15*Config!$B$25*Config!$B$55, 
IF(C275=6, Config!$B$15*Config!$B$26*Config!$B$56, 
IF(C275=7, Config!$B$15*Config!$B$27*Config!$B$57, ""))))))))</f>
        <v>2.28</v>
      </c>
      <c r="C275" s="9">
        <v>3.0</v>
      </c>
      <c r="D275" s="6" t="s">
        <v>369</v>
      </c>
      <c r="E275" s="9">
        <v>45000.0</v>
      </c>
      <c r="F275" s="9">
        <v>80.0</v>
      </c>
      <c r="G275" s="9">
        <f>IF(E275 &lt; Config!$B$4, Config!$B$4, E275)</f>
        <v>45000</v>
      </c>
      <c r="H275" s="9">
        <f t="shared" si="1"/>
        <v>437390.1292</v>
      </c>
      <c r="I275" s="9">
        <f>H275 * (1 - Config!$B$9)</f>
        <v>371781.6098</v>
      </c>
      <c r="J275" s="9">
        <f>H275 * (1 + Config!$B$10)</f>
        <v>546737.6615</v>
      </c>
      <c r="K275" s="6" t="str">
        <f t="shared" si="2"/>
        <v>37g 17s 82c</v>
      </c>
      <c r="L275" s="8" t="str">
        <f t="shared" si="3"/>
        <v>43g 73s 90c</v>
      </c>
      <c r="M275" s="6" t="str">
        <f t="shared" si="4"/>
        <v>54g 67s 38c</v>
      </c>
      <c r="N275" s="6" t="str">
        <f t="shared" si="5"/>
        <v>Pristine Monarch Topaz</v>
      </c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6">
        <f>IF(C276=0, Config!$B$15*Config!$B$20*Config!$B$50, 
IF(C276=1, Config!$B$15*Config!$B$21*Config!$B$51, 
IF(C276=2, Config!$B$15*Config!$B$22*Config!$B$52, 
IF(C276=3, Config!$B$15*Config!$B$23*Config!$B$53, 
IF(C276=4, Config!$B$15*Config!$B$24*Config!$B$54, 
IF(C276=5, Config!$B$15*Config!$B$25*Config!$B$55, 
IF(C276=6, Config!$B$15*Config!$B$26*Config!$B$56, 
IF(C276=7, Config!$B$15*Config!$B$27*Config!$B$57, ""))))))))</f>
        <v>2.28</v>
      </c>
      <c r="C276" s="9">
        <v>3.0</v>
      </c>
      <c r="D276" s="6" t="s">
        <v>370</v>
      </c>
      <c r="E276" s="9">
        <v>45000.0</v>
      </c>
      <c r="F276" s="9">
        <v>80.0</v>
      </c>
      <c r="G276" s="9">
        <f>IF(E276 &lt; Config!$B$4, Config!$B$4, E276)</f>
        <v>45000</v>
      </c>
      <c r="H276" s="9">
        <f t="shared" si="1"/>
        <v>437390.1292</v>
      </c>
      <c r="I276" s="9">
        <f>H276 * (1 - Config!$B$9)</f>
        <v>371781.6098</v>
      </c>
      <c r="J276" s="9">
        <f>H276 * (1 + Config!$B$10)</f>
        <v>546737.6615</v>
      </c>
      <c r="K276" s="6" t="str">
        <f t="shared" si="2"/>
        <v>37g 17s 82c</v>
      </c>
      <c r="L276" s="8" t="str">
        <f t="shared" si="3"/>
        <v>43g 73s 90c</v>
      </c>
      <c r="M276" s="6" t="str">
        <f t="shared" si="4"/>
        <v>54g 67s 38c</v>
      </c>
      <c r="N276" s="6" t="str">
        <f t="shared" si="5"/>
        <v>Empowered Monarch Topaz</v>
      </c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6">
        <f>IF(C277=0, Config!$B$15*Config!$B$20*Config!$B$50, 
IF(C277=1, Config!$B$15*Config!$B$21*Config!$B$51, 
IF(C277=2, Config!$B$15*Config!$B$22*Config!$B$52, 
IF(C277=3, Config!$B$15*Config!$B$23*Config!$B$53, 
IF(C277=4, Config!$B$15*Config!$B$24*Config!$B$54, 
IF(C277=5, Config!$B$15*Config!$B$25*Config!$B$55, 
IF(C277=6, Config!$B$15*Config!$B$26*Config!$B$56, 
IF(C277=7, Config!$B$15*Config!$B$27*Config!$B$57, ""))))))))</f>
        <v>2.28</v>
      </c>
      <c r="C277" s="9">
        <v>3.0</v>
      </c>
      <c r="D277" s="6" t="s">
        <v>371</v>
      </c>
      <c r="E277" s="9">
        <v>45000.0</v>
      </c>
      <c r="F277" s="9">
        <v>80.0</v>
      </c>
      <c r="G277" s="9">
        <f>IF(E277 &lt; Config!$B$4, Config!$B$4, E277)</f>
        <v>45000</v>
      </c>
      <c r="H277" s="9">
        <f t="shared" si="1"/>
        <v>437390.1292</v>
      </c>
      <c r="I277" s="9">
        <f>H277 * (1 - Config!$B$9)</f>
        <v>371781.6098</v>
      </c>
      <c r="J277" s="9">
        <f>H277 * (1 + Config!$B$10)</f>
        <v>546737.6615</v>
      </c>
      <c r="K277" s="6" t="str">
        <f t="shared" si="2"/>
        <v>37g 17s 82c</v>
      </c>
      <c r="L277" s="8" t="str">
        <f t="shared" si="3"/>
        <v>43g 73s 90c</v>
      </c>
      <c r="M277" s="6" t="str">
        <f t="shared" si="4"/>
        <v>54g 67s 38c</v>
      </c>
      <c r="N277" s="6" t="str">
        <f t="shared" si="5"/>
        <v>Stark Monarch Topaz</v>
      </c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6">
        <f>IF(C278=0, Config!$B$15*Config!$B$20*Config!$B$50, 
IF(C278=1, Config!$B$15*Config!$B$21*Config!$B$51, 
IF(C278=2, Config!$B$15*Config!$B$22*Config!$B$52, 
IF(C278=3, Config!$B$15*Config!$B$23*Config!$B$53, 
IF(C278=4, Config!$B$15*Config!$B$24*Config!$B$54, 
IF(C278=5, Config!$B$15*Config!$B$25*Config!$B$55, 
IF(C278=6, Config!$B$15*Config!$B$26*Config!$B$56, 
IF(C278=7, Config!$B$15*Config!$B$27*Config!$B$57, ""))))))))</f>
        <v>2.28</v>
      </c>
      <c r="C278" s="9">
        <v>3.0</v>
      </c>
      <c r="D278" s="6" t="s">
        <v>372</v>
      </c>
      <c r="E278" s="9">
        <v>45000.0</v>
      </c>
      <c r="F278" s="9">
        <v>80.0</v>
      </c>
      <c r="G278" s="9">
        <f>IF(E278 &lt; Config!$B$4, Config!$B$4, E278)</f>
        <v>45000</v>
      </c>
      <c r="H278" s="9">
        <f t="shared" si="1"/>
        <v>437390.1292</v>
      </c>
      <c r="I278" s="9">
        <f>H278 * (1 - Config!$B$9)</f>
        <v>371781.6098</v>
      </c>
      <c r="J278" s="9">
        <f>H278 * (1 + Config!$B$10)</f>
        <v>546737.6615</v>
      </c>
      <c r="K278" s="6" t="str">
        <f t="shared" si="2"/>
        <v>37g 17s 82c</v>
      </c>
      <c r="L278" s="8" t="str">
        <f t="shared" si="3"/>
        <v>43g 73s 90c</v>
      </c>
      <c r="M278" s="6" t="str">
        <f t="shared" si="4"/>
        <v>54g 67s 38c</v>
      </c>
      <c r="N278" s="6" t="str">
        <f t="shared" si="5"/>
        <v>Stalwart Monarch Topaz</v>
      </c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6">
        <f>IF(C279=0, Config!$B$15*Config!$B$20*Config!$B$50, 
IF(C279=1, Config!$B$15*Config!$B$21*Config!$B$51, 
IF(C279=2, Config!$B$15*Config!$B$22*Config!$B$52, 
IF(C279=3, Config!$B$15*Config!$B$23*Config!$B$53, 
IF(C279=4, Config!$B$15*Config!$B$24*Config!$B$54, 
IF(C279=5, Config!$B$15*Config!$B$25*Config!$B$55, 
IF(C279=6, Config!$B$15*Config!$B$26*Config!$B$56, 
IF(C279=7, Config!$B$15*Config!$B$27*Config!$B$57, ""))))))))</f>
        <v>2.28</v>
      </c>
      <c r="C279" s="9">
        <v>3.0</v>
      </c>
      <c r="D279" s="6" t="s">
        <v>373</v>
      </c>
      <c r="E279" s="9">
        <v>45000.0</v>
      </c>
      <c r="F279" s="9">
        <v>80.0</v>
      </c>
      <c r="G279" s="9">
        <f>IF(E279 &lt; Config!$B$4, Config!$B$4, E279)</f>
        <v>45000</v>
      </c>
      <c r="H279" s="9">
        <f t="shared" si="1"/>
        <v>437390.1292</v>
      </c>
      <c r="I279" s="9">
        <f>H279 * (1 - Config!$B$9)</f>
        <v>371781.6098</v>
      </c>
      <c r="J279" s="9">
        <f>H279 * (1 + Config!$B$10)</f>
        <v>546737.6615</v>
      </c>
      <c r="K279" s="6" t="str">
        <f t="shared" si="2"/>
        <v>37g 17s 82c</v>
      </c>
      <c r="L279" s="8" t="str">
        <f t="shared" si="3"/>
        <v>43g 73s 90c</v>
      </c>
      <c r="M279" s="6" t="str">
        <f t="shared" si="4"/>
        <v>54g 67s 38c</v>
      </c>
      <c r="N279" s="6" t="str">
        <f t="shared" si="5"/>
        <v>Glimmering Monarch Topaz</v>
      </c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6">
        <f>IF(C280=0, Config!$B$15*Config!$B$20*Config!$B$50, 
IF(C280=1, Config!$B$15*Config!$B$21*Config!$B$51, 
IF(C280=2, Config!$B$15*Config!$B$22*Config!$B$52, 
IF(C280=3, Config!$B$15*Config!$B$23*Config!$B$53, 
IF(C280=4, Config!$B$15*Config!$B$24*Config!$B$54, 
IF(C280=5, Config!$B$15*Config!$B$25*Config!$B$55, 
IF(C280=6, Config!$B$15*Config!$B$26*Config!$B$56, 
IF(C280=7, Config!$B$15*Config!$B$27*Config!$B$57, ""))))))))</f>
        <v>2.28</v>
      </c>
      <c r="C280" s="9">
        <v>3.0</v>
      </c>
      <c r="D280" s="6" t="s">
        <v>374</v>
      </c>
      <c r="E280" s="9">
        <v>45000.0</v>
      </c>
      <c r="F280" s="9">
        <v>80.0</v>
      </c>
      <c r="G280" s="9">
        <f>IF(E280 &lt; Config!$B$4, Config!$B$4, E280)</f>
        <v>45000</v>
      </c>
      <c r="H280" s="9">
        <f t="shared" si="1"/>
        <v>437390.1292</v>
      </c>
      <c r="I280" s="9">
        <f>H280 * (1 - Config!$B$9)</f>
        <v>371781.6098</v>
      </c>
      <c r="J280" s="9">
        <f>H280 * (1 + Config!$B$10)</f>
        <v>546737.6615</v>
      </c>
      <c r="K280" s="6" t="str">
        <f t="shared" si="2"/>
        <v>37g 17s 82c</v>
      </c>
      <c r="L280" s="8" t="str">
        <f t="shared" si="3"/>
        <v>43g 73s 90c</v>
      </c>
      <c r="M280" s="6" t="str">
        <f t="shared" si="4"/>
        <v>54g 67s 38c</v>
      </c>
      <c r="N280" s="6" t="str">
        <f t="shared" si="5"/>
        <v>Accurate Monarch Topaz</v>
      </c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6">
        <f>IF(C281=0, Config!$B$15*Config!$B$20*Config!$B$50, 
IF(C281=1, Config!$B$15*Config!$B$21*Config!$B$51, 
IF(C281=2, Config!$B$15*Config!$B$22*Config!$B$52, 
IF(C281=3, Config!$B$15*Config!$B$23*Config!$B$53, 
IF(C281=4, Config!$B$15*Config!$B$24*Config!$B$54, 
IF(C281=5, Config!$B$15*Config!$B$25*Config!$B$55, 
IF(C281=6, Config!$B$15*Config!$B$26*Config!$B$56, 
IF(C281=7, Config!$B$15*Config!$B$27*Config!$B$57, ""))))))))</f>
        <v>2.28</v>
      </c>
      <c r="C281" s="9">
        <v>3.0</v>
      </c>
      <c r="D281" s="6" t="s">
        <v>375</v>
      </c>
      <c r="E281" s="9">
        <v>45000.0</v>
      </c>
      <c r="F281" s="9">
        <v>80.0</v>
      </c>
      <c r="G281" s="9">
        <f>IF(E281 &lt; Config!$B$4, Config!$B$4, E281)</f>
        <v>45000</v>
      </c>
      <c r="H281" s="9">
        <f t="shared" si="1"/>
        <v>437390.1292</v>
      </c>
      <c r="I281" s="9">
        <f>H281 * (1 - Config!$B$9)</f>
        <v>371781.6098</v>
      </c>
      <c r="J281" s="9">
        <f>H281 * (1 + Config!$B$10)</f>
        <v>546737.6615</v>
      </c>
      <c r="K281" s="6" t="str">
        <f t="shared" si="2"/>
        <v>37g 17s 82c</v>
      </c>
      <c r="L281" s="8" t="str">
        <f t="shared" si="3"/>
        <v>43g 73s 90c</v>
      </c>
      <c r="M281" s="6" t="str">
        <f t="shared" si="4"/>
        <v>54g 67s 38c</v>
      </c>
      <c r="N281" s="6" t="str">
        <f t="shared" si="5"/>
        <v>Resolute Monarch Topaz</v>
      </c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6">
        <f>IF(C282=0, Config!$B$15*Config!$B$20*Config!$B$50, 
IF(C282=1, Config!$B$15*Config!$B$21*Config!$B$51, 
IF(C282=2, Config!$B$15*Config!$B$22*Config!$B$52, 
IF(C282=3, Config!$B$15*Config!$B$23*Config!$B$53, 
IF(C282=4, Config!$B$15*Config!$B$24*Config!$B$54, 
IF(C282=5, Config!$B$15*Config!$B$25*Config!$B$55, 
IF(C282=6, Config!$B$15*Config!$B$26*Config!$B$56, 
IF(C282=7, Config!$B$15*Config!$B$27*Config!$B$57, ""))))))))</f>
        <v>2.28</v>
      </c>
      <c r="C282" s="9">
        <v>3.0</v>
      </c>
      <c r="D282" s="6" t="s">
        <v>376</v>
      </c>
      <c r="E282" s="9">
        <v>45000.0</v>
      </c>
      <c r="F282" s="9">
        <v>80.0</v>
      </c>
      <c r="G282" s="9">
        <f>IF(E282 &lt; Config!$B$4, Config!$B$4, E282)</f>
        <v>45000</v>
      </c>
      <c r="H282" s="9">
        <f t="shared" si="1"/>
        <v>437390.1292</v>
      </c>
      <c r="I282" s="9">
        <f>H282 * (1 - Config!$B$9)</f>
        <v>371781.6098</v>
      </c>
      <c r="J282" s="9">
        <f>H282 * (1 + Config!$B$10)</f>
        <v>546737.6615</v>
      </c>
      <c r="K282" s="6" t="str">
        <f t="shared" si="2"/>
        <v>37g 17s 82c</v>
      </c>
      <c r="L282" s="8" t="str">
        <f t="shared" si="3"/>
        <v>43g 73s 90c</v>
      </c>
      <c r="M282" s="6" t="str">
        <f t="shared" si="4"/>
        <v>54g 67s 38c</v>
      </c>
      <c r="N282" s="6" t="str">
        <f t="shared" si="5"/>
        <v>Timeless Forest Emerald</v>
      </c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6">
        <f>IF(C283=0, Config!$B$15*Config!$B$20*Config!$B$50, 
IF(C283=1, Config!$B$15*Config!$B$21*Config!$B$51, 
IF(C283=2, Config!$B$15*Config!$B$22*Config!$B$52, 
IF(C283=3, Config!$B$15*Config!$B$23*Config!$B$53, 
IF(C283=4, Config!$B$15*Config!$B$24*Config!$B$54, 
IF(C283=5, Config!$B$15*Config!$B$25*Config!$B$55, 
IF(C283=6, Config!$B$15*Config!$B$26*Config!$B$56, 
IF(C283=7, Config!$B$15*Config!$B$27*Config!$B$57, ""))))))))</f>
        <v>2.28</v>
      </c>
      <c r="C283" s="9">
        <v>3.0</v>
      </c>
      <c r="D283" s="6" t="s">
        <v>377</v>
      </c>
      <c r="E283" s="9">
        <v>45000.0</v>
      </c>
      <c r="F283" s="9">
        <v>80.0</v>
      </c>
      <c r="G283" s="9">
        <f>IF(E283 &lt; Config!$B$4, Config!$B$4, E283)</f>
        <v>45000</v>
      </c>
      <c r="H283" s="9">
        <f t="shared" si="1"/>
        <v>437390.1292</v>
      </c>
      <c r="I283" s="9">
        <f>H283 * (1 - Config!$B$9)</f>
        <v>371781.6098</v>
      </c>
      <c r="J283" s="9">
        <f>H283 * (1 + Config!$B$10)</f>
        <v>546737.6615</v>
      </c>
      <c r="K283" s="6" t="str">
        <f t="shared" si="2"/>
        <v>37g 17s 82c</v>
      </c>
      <c r="L283" s="8" t="str">
        <f t="shared" si="3"/>
        <v>43g 73s 90c</v>
      </c>
      <c r="M283" s="6" t="str">
        <f t="shared" si="4"/>
        <v>54g 67s 38c</v>
      </c>
      <c r="N283" s="6" t="str">
        <f t="shared" si="5"/>
        <v>Jagged Forest Emerald</v>
      </c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6">
        <f>IF(C284=0, Config!$B$15*Config!$B$20*Config!$B$50, 
IF(C284=1, Config!$B$15*Config!$B$21*Config!$B$51, 
IF(C284=2, Config!$B$15*Config!$B$22*Config!$B$52, 
IF(C284=3, Config!$B$15*Config!$B$23*Config!$B$53, 
IF(C284=4, Config!$B$15*Config!$B$24*Config!$B$54, 
IF(C284=5, Config!$B$15*Config!$B$25*Config!$B$55, 
IF(C284=6, Config!$B$15*Config!$B$26*Config!$B$56, 
IF(C284=7, Config!$B$15*Config!$B$27*Config!$B$57, ""))))))))</f>
        <v>2.28</v>
      </c>
      <c r="C284" s="9">
        <v>3.0</v>
      </c>
      <c r="D284" s="6" t="s">
        <v>378</v>
      </c>
      <c r="E284" s="9">
        <v>45000.0</v>
      </c>
      <c r="F284" s="9">
        <v>80.0</v>
      </c>
      <c r="G284" s="9">
        <f>IF(E284 &lt; Config!$B$4, Config!$B$4, E284)</f>
        <v>45000</v>
      </c>
      <c r="H284" s="9">
        <f t="shared" si="1"/>
        <v>437390.1292</v>
      </c>
      <c r="I284" s="9">
        <f>H284 * (1 - Config!$B$9)</f>
        <v>371781.6098</v>
      </c>
      <c r="J284" s="9">
        <f>H284 * (1 + Config!$B$10)</f>
        <v>546737.6615</v>
      </c>
      <c r="K284" s="6" t="str">
        <f t="shared" si="2"/>
        <v>37g 17s 82c</v>
      </c>
      <c r="L284" s="8" t="str">
        <f t="shared" si="3"/>
        <v>43g 73s 90c</v>
      </c>
      <c r="M284" s="6" t="str">
        <f t="shared" si="4"/>
        <v>54g 67s 38c</v>
      </c>
      <c r="N284" s="6" t="str">
        <f t="shared" si="5"/>
        <v>Vivid Forest Emerald</v>
      </c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6">
        <f>IF(C285=0, Config!$B$15*Config!$B$20*Config!$B$50, 
IF(C285=1, Config!$B$15*Config!$B$21*Config!$B$51, 
IF(C285=2, Config!$B$15*Config!$B$22*Config!$B$52, 
IF(C285=3, Config!$B$15*Config!$B$23*Config!$B$53, 
IF(C285=4, Config!$B$15*Config!$B$24*Config!$B$54, 
IF(C285=5, Config!$B$15*Config!$B$25*Config!$B$55, 
IF(C285=6, Config!$B$15*Config!$B$26*Config!$B$56, 
IF(C285=7, Config!$B$15*Config!$B$27*Config!$B$57, ""))))))))</f>
        <v>2.28</v>
      </c>
      <c r="C285" s="9">
        <v>3.0</v>
      </c>
      <c r="D285" s="6" t="s">
        <v>379</v>
      </c>
      <c r="E285" s="9">
        <v>45000.0</v>
      </c>
      <c r="F285" s="9">
        <v>80.0</v>
      </c>
      <c r="G285" s="9">
        <f>IF(E285 &lt; Config!$B$4, Config!$B$4, E285)</f>
        <v>45000</v>
      </c>
      <c r="H285" s="9">
        <f t="shared" si="1"/>
        <v>437390.1292</v>
      </c>
      <c r="I285" s="9">
        <f>H285 * (1 - Config!$B$9)</f>
        <v>371781.6098</v>
      </c>
      <c r="J285" s="9">
        <f>H285 * (1 + Config!$B$10)</f>
        <v>546737.6615</v>
      </c>
      <c r="K285" s="6" t="str">
        <f t="shared" si="2"/>
        <v>37g 17s 82c</v>
      </c>
      <c r="L285" s="8" t="str">
        <f t="shared" si="3"/>
        <v>43g 73s 90c</v>
      </c>
      <c r="M285" s="6" t="str">
        <f t="shared" si="4"/>
        <v>54g 67s 38c</v>
      </c>
      <c r="N285" s="6" t="str">
        <f t="shared" si="5"/>
        <v>Enduring Forest Emerald</v>
      </c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6">
        <f>IF(C286=0, Config!$B$15*Config!$B$20*Config!$B$50, 
IF(C286=1, Config!$B$15*Config!$B$21*Config!$B$51, 
IF(C286=2, Config!$B$15*Config!$B$22*Config!$B$52, 
IF(C286=3, Config!$B$15*Config!$B$23*Config!$B$53, 
IF(C286=4, Config!$B$15*Config!$B$24*Config!$B$54, 
IF(C286=5, Config!$B$15*Config!$B$25*Config!$B$55, 
IF(C286=6, Config!$B$15*Config!$B$26*Config!$B$56, 
IF(C286=7, Config!$B$15*Config!$B$27*Config!$B$57, ""))))))))</f>
        <v>2.28</v>
      </c>
      <c r="C286" s="9">
        <v>3.0</v>
      </c>
      <c r="D286" s="6" t="s">
        <v>380</v>
      </c>
      <c r="E286" s="9">
        <v>45000.0</v>
      </c>
      <c r="F286" s="9">
        <v>80.0</v>
      </c>
      <c r="G286" s="9">
        <f>IF(E286 &lt; Config!$B$4, Config!$B$4, E286)</f>
        <v>45000</v>
      </c>
      <c r="H286" s="9">
        <f t="shared" si="1"/>
        <v>437390.1292</v>
      </c>
      <c r="I286" s="9">
        <f>H286 * (1 - Config!$B$9)</f>
        <v>371781.6098</v>
      </c>
      <c r="J286" s="9">
        <f>H286 * (1 + Config!$B$10)</f>
        <v>546737.6615</v>
      </c>
      <c r="K286" s="6" t="str">
        <f t="shared" si="2"/>
        <v>37g 17s 82c</v>
      </c>
      <c r="L286" s="8" t="str">
        <f t="shared" si="3"/>
        <v>43g 73s 90c</v>
      </c>
      <c r="M286" s="6" t="str">
        <f t="shared" si="4"/>
        <v>54g 67s 38c</v>
      </c>
      <c r="N286" s="6" t="str">
        <f t="shared" si="5"/>
        <v>Steady Forest Emerald</v>
      </c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6">
        <f>IF(C287=0, Config!$B$15*Config!$B$20*Config!$B$50, 
IF(C287=1, Config!$B$15*Config!$B$21*Config!$B$51, 
IF(C287=2, Config!$B$15*Config!$B$22*Config!$B$52, 
IF(C287=3, Config!$B$15*Config!$B$23*Config!$B$53, 
IF(C287=4, Config!$B$15*Config!$B$24*Config!$B$54, 
IF(C287=5, Config!$B$15*Config!$B$25*Config!$B$55, 
IF(C287=6, Config!$B$15*Config!$B$26*Config!$B$56, 
IF(C287=7, Config!$B$15*Config!$B$27*Config!$B$57, ""))))))))</f>
        <v>2.28</v>
      </c>
      <c r="C287" s="9">
        <v>3.0</v>
      </c>
      <c r="D287" s="6" t="s">
        <v>381</v>
      </c>
      <c r="E287" s="9">
        <v>45000.0</v>
      </c>
      <c r="F287" s="9">
        <v>80.0</v>
      </c>
      <c r="G287" s="9">
        <f>IF(E287 &lt; Config!$B$4, Config!$B$4, E287)</f>
        <v>45000</v>
      </c>
      <c r="H287" s="9">
        <f t="shared" si="1"/>
        <v>437390.1292</v>
      </c>
      <c r="I287" s="9">
        <f>H287 * (1 - Config!$B$9)</f>
        <v>371781.6098</v>
      </c>
      <c r="J287" s="9">
        <f>H287 * (1 + Config!$B$10)</f>
        <v>546737.6615</v>
      </c>
      <c r="K287" s="6" t="str">
        <f t="shared" si="2"/>
        <v>37g 17s 82c</v>
      </c>
      <c r="L287" s="8" t="str">
        <f t="shared" si="3"/>
        <v>43g 73s 90c</v>
      </c>
      <c r="M287" s="6" t="str">
        <f t="shared" si="4"/>
        <v>54g 67s 38c</v>
      </c>
      <c r="N287" s="6" t="str">
        <f t="shared" si="5"/>
        <v>Forceful Forest Emerald</v>
      </c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6">
        <f>IF(C288=0, Config!$B$15*Config!$B$20*Config!$B$50, 
IF(C288=1, Config!$B$15*Config!$B$21*Config!$B$51, 
IF(C288=2, Config!$B$15*Config!$B$22*Config!$B$52, 
IF(C288=3, Config!$B$15*Config!$B$23*Config!$B$53, 
IF(C288=4, Config!$B$15*Config!$B$24*Config!$B$54, 
IF(C288=5, Config!$B$15*Config!$B$25*Config!$B$55, 
IF(C288=6, Config!$B$15*Config!$B$26*Config!$B$56, 
IF(C288=7, Config!$B$15*Config!$B$27*Config!$B$57, ""))))))))</f>
        <v>2.28</v>
      </c>
      <c r="C288" s="9">
        <v>3.0</v>
      </c>
      <c r="D288" s="6" t="s">
        <v>382</v>
      </c>
      <c r="E288" s="9">
        <v>45000.0</v>
      </c>
      <c r="F288" s="9">
        <v>80.0</v>
      </c>
      <c r="G288" s="9">
        <f>IF(E288 &lt; Config!$B$4, Config!$B$4, E288)</f>
        <v>45000</v>
      </c>
      <c r="H288" s="9">
        <f t="shared" si="1"/>
        <v>437390.1292</v>
      </c>
      <c r="I288" s="9">
        <f>H288 * (1 - Config!$B$9)</f>
        <v>371781.6098</v>
      </c>
      <c r="J288" s="9">
        <f>H288 * (1 + Config!$B$10)</f>
        <v>546737.6615</v>
      </c>
      <c r="K288" s="6" t="str">
        <f t="shared" si="2"/>
        <v>37g 17s 82c</v>
      </c>
      <c r="L288" s="8" t="str">
        <f t="shared" si="3"/>
        <v>43g 73s 90c</v>
      </c>
      <c r="M288" s="6" t="str">
        <f t="shared" si="4"/>
        <v>54g 67s 38c</v>
      </c>
      <c r="N288" s="6" t="str">
        <f t="shared" si="5"/>
        <v>Seer's Forest Emerald</v>
      </c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6">
        <f>IF(C289=0, Config!$B$15*Config!$B$20*Config!$B$50, 
IF(C289=1, Config!$B$15*Config!$B$21*Config!$B$51, 
IF(C289=2, Config!$B$15*Config!$B$22*Config!$B$52, 
IF(C289=3, Config!$B$15*Config!$B$23*Config!$B$53, 
IF(C289=4, Config!$B$15*Config!$B$24*Config!$B$54, 
IF(C289=5, Config!$B$15*Config!$B$25*Config!$B$55, 
IF(C289=6, Config!$B$15*Config!$B$26*Config!$B$56, 
IF(C289=7, Config!$B$15*Config!$B$27*Config!$B$57, ""))))))))</f>
        <v>2.28</v>
      </c>
      <c r="C289" s="9">
        <v>3.0</v>
      </c>
      <c r="D289" s="6" t="s">
        <v>383</v>
      </c>
      <c r="E289" s="9">
        <v>45000.0</v>
      </c>
      <c r="F289" s="9">
        <v>80.0</v>
      </c>
      <c r="G289" s="9">
        <f>IF(E289 &lt; Config!$B$4, Config!$B$4, E289)</f>
        <v>45000</v>
      </c>
      <c r="H289" s="9">
        <f t="shared" si="1"/>
        <v>437390.1292</v>
      </c>
      <c r="I289" s="9">
        <f>H289 * (1 - Config!$B$9)</f>
        <v>371781.6098</v>
      </c>
      <c r="J289" s="9">
        <f>H289 * (1 + Config!$B$10)</f>
        <v>546737.6615</v>
      </c>
      <c r="K289" s="6" t="str">
        <f t="shared" si="2"/>
        <v>37g 17s 82c</v>
      </c>
      <c r="L289" s="8" t="str">
        <f t="shared" si="3"/>
        <v>43g 73s 90c</v>
      </c>
      <c r="M289" s="6" t="str">
        <f t="shared" si="4"/>
        <v>54g 67s 38c</v>
      </c>
      <c r="N289" s="6" t="str">
        <f t="shared" si="5"/>
        <v>Dazzling Forest Emerald</v>
      </c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6">
        <f>IF(C290=0, Config!$B$15*Config!$B$20*Config!$B$50, 
IF(C290=1, Config!$B$15*Config!$B$21*Config!$B$51, 
IF(C290=2, Config!$B$15*Config!$B$22*Config!$B$52, 
IF(C290=3, Config!$B$15*Config!$B$23*Config!$B$53, 
IF(C290=4, Config!$B$15*Config!$B$24*Config!$B$54, 
IF(C290=5, Config!$B$15*Config!$B$25*Config!$B$55, 
IF(C290=6, Config!$B$15*Config!$B$26*Config!$B$56, 
IF(C290=7, Config!$B$15*Config!$B$27*Config!$B$57, ""))))))))</f>
        <v>2.28</v>
      </c>
      <c r="C290" s="9">
        <v>3.0</v>
      </c>
      <c r="D290" s="6" t="s">
        <v>384</v>
      </c>
      <c r="E290" s="9">
        <v>45000.0</v>
      </c>
      <c r="F290" s="9">
        <v>80.0</v>
      </c>
      <c r="G290" s="9">
        <f>IF(E290 &lt; Config!$B$4, Config!$B$4, E290)</f>
        <v>45000</v>
      </c>
      <c r="H290" s="9">
        <f t="shared" si="1"/>
        <v>437390.1292</v>
      </c>
      <c r="I290" s="9">
        <f>H290 * (1 - Config!$B$9)</f>
        <v>371781.6098</v>
      </c>
      <c r="J290" s="9">
        <f>H290 * (1 + Config!$B$10)</f>
        <v>546737.6615</v>
      </c>
      <c r="K290" s="6" t="str">
        <f t="shared" si="2"/>
        <v>37g 17s 82c</v>
      </c>
      <c r="L290" s="8" t="str">
        <f t="shared" si="3"/>
        <v>43g 73s 90c</v>
      </c>
      <c r="M290" s="6" t="str">
        <f t="shared" si="4"/>
        <v>54g 67s 38c</v>
      </c>
      <c r="N290" s="6" t="str">
        <f t="shared" si="5"/>
        <v>Misty Forest Emerald</v>
      </c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6">
        <f>IF(C291=0, Config!$B$15*Config!$B$20*Config!$B$50, 
IF(C291=1, Config!$B$15*Config!$B$21*Config!$B$51, 
IF(C291=2, Config!$B$15*Config!$B$22*Config!$B$52, 
IF(C291=3, Config!$B$15*Config!$B$23*Config!$B$53, 
IF(C291=4, Config!$B$15*Config!$B$24*Config!$B$54, 
IF(C291=5, Config!$B$15*Config!$B$25*Config!$B$55, 
IF(C291=6, Config!$B$15*Config!$B$26*Config!$B$56, 
IF(C291=7, Config!$B$15*Config!$B$27*Config!$B$57, ""))))))))</f>
        <v>2.28</v>
      </c>
      <c r="C291" s="9">
        <v>3.0</v>
      </c>
      <c r="D291" s="6" t="s">
        <v>385</v>
      </c>
      <c r="E291" s="9">
        <v>45000.0</v>
      </c>
      <c r="F291" s="9">
        <v>80.0</v>
      </c>
      <c r="G291" s="9">
        <f>IF(E291 &lt; Config!$B$4, Config!$B$4, E291)</f>
        <v>45000</v>
      </c>
      <c r="H291" s="9">
        <f t="shared" si="1"/>
        <v>437390.1292</v>
      </c>
      <c r="I291" s="9">
        <f>H291 * (1 - Config!$B$9)</f>
        <v>371781.6098</v>
      </c>
      <c r="J291" s="9">
        <f>H291 * (1 + Config!$B$10)</f>
        <v>546737.6615</v>
      </c>
      <c r="K291" s="6" t="str">
        <f t="shared" si="2"/>
        <v>37g 17s 82c</v>
      </c>
      <c r="L291" s="8" t="str">
        <f t="shared" si="3"/>
        <v>43g 73s 90c</v>
      </c>
      <c r="M291" s="6" t="str">
        <f t="shared" si="4"/>
        <v>54g 67s 38c</v>
      </c>
      <c r="N291" s="6" t="str">
        <f t="shared" si="5"/>
        <v>Sundered Forest Emerald</v>
      </c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6">
        <f>IF(C292=0, Config!$B$15*Config!$B$20*Config!$B$50, 
IF(C292=1, Config!$B$15*Config!$B$21*Config!$B$51, 
IF(C292=2, Config!$B$15*Config!$B$22*Config!$B$52, 
IF(C292=3, Config!$B$15*Config!$B$23*Config!$B$53, 
IF(C292=4, Config!$B$15*Config!$B$24*Config!$B$54, 
IF(C292=5, Config!$B$15*Config!$B$25*Config!$B$55, 
IF(C292=6, Config!$B$15*Config!$B$26*Config!$B$56, 
IF(C292=7, Config!$B$15*Config!$B$27*Config!$B$57, ""))))))))</f>
        <v>2.28</v>
      </c>
      <c r="C292" s="9">
        <v>3.0</v>
      </c>
      <c r="D292" s="6" t="s">
        <v>386</v>
      </c>
      <c r="E292" s="9">
        <v>45000.0</v>
      </c>
      <c r="F292" s="9">
        <v>80.0</v>
      </c>
      <c r="G292" s="9">
        <f>IF(E292 &lt; Config!$B$4, Config!$B$4, E292)</f>
        <v>45000</v>
      </c>
      <c r="H292" s="9">
        <f t="shared" si="1"/>
        <v>437390.1292</v>
      </c>
      <c r="I292" s="9">
        <f>H292 * (1 - Config!$B$9)</f>
        <v>371781.6098</v>
      </c>
      <c r="J292" s="9">
        <f>H292 * (1 + Config!$B$10)</f>
        <v>546737.6615</v>
      </c>
      <c r="K292" s="6" t="str">
        <f t="shared" si="2"/>
        <v>37g 17s 82c</v>
      </c>
      <c r="L292" s="8" t="str">
        <f t="shared" si="3"/>
        <v>43g 73s 90c</v>
      </c>
      <c r="M292" s="6" t="str">
        <f t="shared" si="4"/>
        <v>54g 67s 38c</v>
      </c>
      <c r="N292" s="6" t="str">
        <f t="shared" si="5"/>
        <v>Radiant Forest Emerald</v>
      </c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6">
        <f>IF(C293=0, Config!$B$15*Config!$B$20*Config!$B$50, 
IF(C293=1, Config!$B$15*Config!$B$21*Config!$B$51, 
IF(C293=2, Config!$B$15*Config!$B$22*Config!$B$52, 
IF(C293=3, Config!$B$15*Config!$B$23*Config!$B$53, 
IF(C293=4, Config!$B$15*Config!$B$24*Config!$B$54, 
IF(C293=5, Config!$B$15*Config!$B$25*Config!$B$55, 
IF(C293=6, Config!$B$15*Config!$B$26*Config!$B$56, 
IF(C293=7, Config!$B$15*Config!$B$27*Config!$B$57, ""))))))))</f>
        <v>2.28</v>
      </c>
      <c r="C293" s="9">
        <v>3.0</v>
      </c>
      <c r="D293" s="6" t="s">
        <v>387</v>
      </c>
      <c r="E293" s="9">
        <v>45000.0</v>
      </c>
      <c r="F293" s="9">
        <v>80.0</v>
      </c>
      <c r="G293" s="9">
        <f>IF(E293 &lt; Config!$B$4, Config!$B$4, E293)</f>
        <v>45000</v>
      </c>
      <c r="H293" s="9">
        <f t="shared" si="1"/>
        <v>437390.1292</v>
      </c>
      <c r="I293" s="9">
        <f>H293 * (1 - Config!$B$9)</f>
        <v>371781.6098</v>
      </c>
      <c r="J293" s="9">
        <f>H293 * (1 + Config!$B$10)</f>
        <v>546737.6615</v>
      </c>
      <c r="K293" s="6" t="str">
        <f t="shared" si="2"/>
        <v>37g 17s 82c</v>
      </c>
      <c r="L293" s="8" t="str">
        <f t="shared" si="3"/>
        <v>43g 73s 90c</v>
      </c>
      <c r="M293" s="6" t="str">
        <f t="shared" si="4"/>
        <v>54g 67s 38c</v>
      </c>
      <c r="N293" s="6" t="str">
        <f t="shared" si="5"/>
        <v>Shining Forest Emerald</v>
      </c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6">
        <f>IF(C294=0, Config!$B$15*Config!$B$20*Config!$B$50, 
IF(C294=1, Config!$B$15*Config!$B$21*Config!$B$51, 
IF(C294=2, Config!$B$15*Config!$B$22*Config!$B$52, 
IF(C294=3, Config!$B$15*Config!$B$23*Config!$B$53, 
IF(C294=4, Config!$B$15*Config!$B$24*Config!$B$54, 
IF(C294=5, Config!$B$15*Config!$B$25*Config!$B$55, 
IF(C294=6, Config!$B$15*Config!$B$26*Config!$B$56, 
IF(C294=7, Config!$B$15*Config!$B$27*Config!$B$57, ""))))))))</f>
        <v>2.28</v>
      </c>
      <c r="C294" s="9">
        <v>3.0</v>
      </c>
      <c r="D294" s="6" t="s">
        <v>388</v>
      </c>
      <c r="E294" s="9">
        <v>45000.0</v>
      </c>
      <c r="F294" s="9">
        <v>80.0</v>
      </c>
      <c r="G294" s="9">
        <f>IF(E294 &lt; Config!$B$4, Config!$B$4, E294)</f>
        <v>45000</v>
      </c>
      <c r="H294" s="9">
        <f t="shared" si="1"/>
        <v>437390.1292</v>
      </c>
      <c r="I294" s="9">
        <f>H294 * (1 - Config!$B$9)</f>
        <v>371781.6098</v>
      </c>
      <c r="J294" s="9">
        <f>H294 * (1 + Config!$B$10)</f>
        <v>546737.6615</v>
      </c>
      <c r="K294" s="6" t="str">
        <f t="shared" si="2"/>
        <v>37g 17s 82c</v>
      </c>
      <c r="L294" s="8" t="str">
        <f t="shared" si="3"/>
        <v>43g 73s 90c</v>
      </c>
      <c r="M294" s="6" t="str">
        <f t="shared" si="4"/>
        <v>54g 67s 38c</v>
      </c>
      <c r="N294" s="6" t="str">
        <f t="shared" si="5"/>
        <v>Lambent Forest Emerald</v>
      </c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6">
        <f>IF(C295=0, Config!$B$15*Config!$B$20*Config!$B$50, 
IF(C295=1, Config!$B$15*Config!$B$21*Config!$B$51, 
IF(C295=2, Config!$B$15*Config!$B$22*Config!$B$52, 
IF(C295=3, Config!$B$15*Config!$B$23*Config!$B$53, 
IF(C295=4, Config!$B$15*Config!$B$24*Config!$B$54, 
IF(C295=5, Config!$B$15*Config!$B$25*Config!$B$55, 
IF(C295=6, Config!$B$15*Config!$B$26*Config!$B$56, 
IF(C295=7, Config!$B$15*Config!$B$27*Config!$B$57, ""))))))))</f>
        <v>2.28</v>
      </c>
      <c r="C295" s="9">
        <v>3.0</v>
      </c>
      <c r="D295" s="6" t="s">
        <v>389</v>
      </c>
      <c r="E295" s="9">
        <v>45000.0</v>
      </c>
      <c r="F295" s="9">
        <v>80.0</v>
      </c>
      <c r="G295" s="9">
        <f>IF(E295 &lt; Config!$B$4, Config!$B$4, E295)</f>
        <v>45000</v>
      </c>
      <c r="H295" s="9">
        <f t="shared" si="1"/>
        <v>437390.1292</v>
      </c>
      <c r="I295" s="9">
        <f>H295 * (1 - Config!$B$9)</f>
        <v>371781.6098</v>
      </c>
      <c r="J295" s="9">
        <f>H295 * (1 + Config!$B$10)</f>
        <v>546737.6615</v>
      </c>
      <c r="K295" s="6" t="str">
        <f t="shared" si="2"/>
        <v>37g 17s 82c</v>
      </c>
      <c r="L295" s="8" t="str">
        <f t="shared" si="3"/>
        <v>43g 73s 90c</v>
      </c>
      <c r="M295" s="6" t="str">
        <f t="shared" si="4"/>
        <v>54g 67s 38c</v>
      </c>
      <c r="N295" s="6" t="str">
        <f t="shared" si="5"/>
        <v>Tense Forest Emerald</v>
      </c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6">
        <f>IF(C296=0, Config!$B$15*Config!$B$20*Config!$B$50, 
IF(C296=1, Config!$B$15*Config!$B$21*Config!$B$51, 
IF(C296=2, Config!$B$15*Config!$B$22*Config!$B$52, 
IF(C296=3, Config!$B$15*Config!$B$23*Config!$B$53, 
IF(C296=4, Config!$B$15*Config!$B$24*Config!$B$54, 
IF(C296=5, Config!$B$15*Config!$B$25*Config!$B$55, 
IF(C296=6, Config!$B$15*Config!$B$26*Config!$B$56, 
IF(C296=7, Config!$B$15*Config!$B$27*Config!$B$57, ""))))))))</f>
        <v>2.28</v>
      </c>
      <c r="C296" s="9">
        <v>3.0</v>
      </c>
      <c r="D296" s="6" t="s">
        <v>390</v>
      </c>
      <c r="E296" s="9">
        <v>45000.0</v>
      </c>
      <c r="F296" s="9">
        <v>80.0</v>
      </c>
      <c r="G296" s="9">
        <f>IF(E296 &lt; Config!$B$4, Config!$B$4, E296)</f>
        <v>45000</v>
      </c>
      <c r="H296" s="9">
        <f t="shared" si="1"/>
        <v>437390.1292</v>
      </c>
      <c r="I296" s="9">
        <f>H296 * (1 - Config!$B$9)</f>
        <v>371781.6098</v>
      </c>
      <c r="J296" s="9">
        <f>H296 * (1 + Config!$B$10)</f>
        <v>546737.6615</v>
      </c>
      <c r="K296" s="6" t="str">
        <f t="shared" si="2"/>
        <v>37g 17s 82c</v>
      </c>
      <c r="L296" s="8" t="str">
        <f t="shared" si="3"/>
        <v>43g 73s 90c</v>
      </c>
      <c r="M296" s="6" t="str">
        <f t="shared" si="4"/>
        <v>54g 67s 38c</v>
      </c>
      <c r="N296" s="6" t="str">
        <f t="shared" si="5"/>
        <v>Turbid Forest Emerald</v>
      </c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6">
        <f>IF(C297=0, Config!$B$15*Config!$B$20*Config!$B$50, 
IF(C297=1, Config!$B$15*Config!$B$21*Config!$B$51, 
IF(C297=2, Config!$B$15*Config!$B$22*Config!$B$52, 
IF(C297=3, Config!$B$15*Config!$B$23*Config!$B$53, 
IF(C297=4, Config!$B$15*Config!$B$24*Config!$B$54, 
IF(C297=5, Config!$B$15*Config!$B$25*Config!$B$55, 
IF(C297=6, Config!$B$15*Config!$B$26*Config!$B$56, 
IF(C297=7, Config!$B$15*Config!$B$27*Config!$B$57, ""))))))))</f>
        <v>2.28</v>
      </c>
      <c r="C297" s="9">
        <v>3.0</v>
      </c>
      <c r="D297" s="6" t="s">
        <v>391</v>
      </c>
      <c r="E297" s="9">
        <v>45000.0</v>
      </c>
      <c r="F297" s="9">
        <v>80.0</v>
      </c>
      <c r="G297" s="9">
        <f>IF(E297 &lt; Config!$B$4, Config!$B$4, E297)</f>
        <v>45000</v>
      </c>
      <c r="H297" s="9">
        <f t="shared" si="1"/>
        <v>437390.1292</v>
      </c>
      <c r="I297" s="9">
        <f>H297 * (1 - Config!$B$9)</f>
        <v>371781.6098</v>
      </c>
      <c r="J297" s="9">
        <f>H297 * (1 + Config!$B$10)</f>
        <v>546737.6615</v>
      </c>
      <c r="K297" s="6" t="str">
        <f t="shared" si="2"/>
        <v>37g 17s 82c</v>
      </c>
      <c r="L297" s="8" t="str">
        <f t="shared" si="3"/>
        <v>43g 73s 90c</v>
      </c>
      <c r="M297" s="6" t="str">
        <f t="shared" si="4"/>
        <v>54g 67s 38c</v>
      </c>
      <c r="N297" s="6" t="str">
        <f t="shared" si="5"/>
        <v>Opaque Forest Emerald</v>
      </c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6">
        <f>IF(C298=0, Config!$B$15*Config!$B$20*Config!$B$50, 
IF(C298=1, Config!$B$15*Config!$B$21*Config!$B$51, 
IF(C298=2, Config!$B$15*Config!$B$22*Config!$B$52, 
IF(C298=3, Config!$B$15*Config!$B$23*Config!$B$53, 
IF(C298=4, Config!$B$15*Config!$B$24*Config!$B$54, 
IF(C298=5, Config!$B$15*Config!$B$25*Config!$B$55, 
IF(C298=6, Config!$B$15*Config!$B$26*Config!$B$56, 
IF(C298=7, Config!$B$15*Config!$B$27*Config!$B$57, ""))))))))</f>
        <v>2.28</v>
      </c>
      <c r="C298" s="9">
        <v>3.0</v>
      </c>
      <c r="D298" s="6" t="s">
        <v>392</v>
      </c>
      <c r="E298" s="9">
        <v>45000.0</v>
      </c>
      <c r="F298" s="9">
        <v>80.0</v>
      </c>
      <c r="G298" s="9">
        <f>IF(E298 &lt; Config!$B$4, Config!$B$4, E298)</f>
        <v>45000</v>
      </c>
      <c r="H298" s="9">
        <f t="shared" si="1"/>
        <v>437390.1292</v>
      </c>
      <c r="I298" s="9">
        <f>H298 * (1 - Config!$B$9)</f>
        <v>371781.6098</v>
      </c>
      <c r="J298" s="9">
        <f>H298 * (1 + Config!$B$10)</f>
        <v>546737.6615</v>
      </c>
      <c r="K298" s="6" t="str">
        <f t="shared" si="2"/>
        <v>37g 17s 82c</v>
      </c>
      <c r="L298" s="8" t="str">
        <f t="shared" si="3"/>
        <v>43g 73s 90c</v>
      </c>
      <c r="M298" s="6" t="str">
        <f t="shared" si="4"/>
        <v>54g 67s 38c</v>
      </c>
      <c r="N298" s="6" t="str">
        <f t="shared" si="5"/>
        <v>Intricate Forest Emerald</v>
      </c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6">
        <f>IF(C299=0, Config!$B$15*Config!$B$20*Config!$B$50, 
IF(C299=1, Config!$B$15*Config!$B$21*Config!$B$51, 
IF(C299=2, Config!$B$15*Config!$B$22*Config!$B$52, 
IF(C299=3, Config!$B$15*Config!$B$23*Config!$B$53, 
IF(C299=4, Config!$B$15*Config!$B$24*Config!$B$54, 
IF(C299=5, Config!$B$15*Config!$B$25*Config!$B$55, 
IF(C299=6, Config!$B$15*Config!$B$26*Config!$B$56, 
IF(C299=7, Config!$B$15*Config!$B$27*Config!$B$57, ""))))))))</f>
        <v>2.28</v>
      </c>
      <c r="C299" s="9">
        <v>3.0</v>
      </c>
      <c r="D299" s="6" t="s">
        <v>393</v>
      </c>
      <c r="E299" s="9">
        <v>45000.0</v>
      </c>
      <c r="F299" s="9">
        <v>80.0</v>
      </c>
      <c r="G299" s="9">
        <f>IF(E299 &lt; Config!$B$4, Config!$B$4, E299)</f>
        <v>45000</v>
      </c>
      <c r="H299" s="9">
        <f t="shared" si="1"/>
        <v>437390.1292</v>
      </c>
      <c r="I299" s="9">
        <f>H299 * (1 - Config!$B$9)</f>
        <v>371781.6098</v>
      </c>
      <c r="J299" s="9">
        <f>H299 * (1 + Config!$B$10)</f>
        <v>546737.6615</v>
      </c>
      <c r="K299" s="6" t="str">
        <f t="shared" si="2"/>
        <v>37g 17s 82c</v>
      </c>
      <c r="L299" s="8" t="str">
        <f t="shared" si="3"/>
        <v>43g 73s 90c</v>
      </c>
      <c r="M299" s="6" t="str">
        <f t="shared" si="4"/>
        <v>54g 67s 38c</v>
      </c>
      <c r="N299" s="6" t="str">
        <f t="shared" si="5"/>
        <v>Energized Forest Emerald</v>
      </c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6">
        <f>IF(C300=0, Config!$B$15*Config!$B$20*Config!$B$50, 
IF(C300=1, Config!$B$15*Config!$B$21*Config!$B$51, 
IF(C300=2, Config!$B$15*Config!$B$22*Config!$B$52, 
IF(C300=3, Config!$B$15*Config!$B$23*Config!$B$53, 
IF(C300=4, Config!$B$15*Config!$B$24*Config!$B$54, 
IF(C300=5, Config!$B$15*Config!$B$25*Config!$B$55, 
IF(C300=6, Config!$B$15*Config!$B$26*Config!$B$56, 
IF(C300=7, Config!$B$15*Config!$B$27*Config!$B$57, ""))))))))</f>
        <v>2.28</v>
      </c>
      <c r="C300" s="9">
        <v>3.0</v>
      </c>
      <c r="D300" s="6" t="s">
        <v>394</v>
      </c>
      <c r="E300" s="9">
        <v>45000.0</v>
      </c>
      <c r="F300" s="9">
        <v>80.0</v>
      </c>
      <c r="G300" s="9">
        <f>IF(E300 &lt; Config!$B$4, Config!$B$4, E300)</f>
        <v>45000</v>
      </c>
      <c r="H300" s="9">
        <f t="shared" si="1"/>
        <v>437390.1292</v>
      </c>
      <c r="I300" s="9">
        <f>H300 * (1 - Config!$B$9)</f>
        <v>371781.6098</v>
      </c>
      <c r="J300" s="9">
        <f>H300 * (1 + Config!$B$10)</f>
        <v>546737.6615</v>
      </c>
      <c r="K300" s="6" t="str">
        <f t="shared" si="2"/>
        <v>37g 17s 82c</v>
      </c>
      <c r="L300" s="8" t="str">
        <f t="shared" si="3"/>
        <v>43g 73s 90c</v>
      </c>
      <c r="M300" s="6" t="str">
        <f t="shared" si="4"/>
        <v>54g 67s 38c</v>
      </c>
      <c r="N300" s="6" t="str">
        <f t="shared" si="5"/>
        <v>Shattered Forest Emerald</v>
      </c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6">
        <f>IF(C301=0, Config!$B$15*Config!$B$20*Config!$B$50, 
IF(C301=1, Config!$B$15*Config!$B$21*Config!$B$51, 
IF(C301=2, Config!$B$15*Config!$B$22*Config!$B$52, 
IF(C301=3, Config!$B$15*Config!$B$23*Config!$B$53, 
IF(C301=4, Config!$B$15*Config!$B$24*Config!$B$54, 
IF(C301=5, Config!$B$15*Config!$B$25*Config!$B$55, 
IF(C301=6, Config!$B$15*Config!$B$26*Config!$B$56, 
IF(C301=7, Config!$B$15*Config!$B$27*Config!$B$57, ""))))))))</f>
        <v>1.89</v>
      </c>
      <c r="C301" s="9">
        <v>4.0</v>
      </c>
      <c r="D301" s="6" t="s">
        <v>395</v>
      </c>
      <c r="E301" s="9">
        <v>90000.0</v>
      </c>
      <c r="F301" s="9">
        <v>80.0</v>
      </c>
      <c r="G301" s="9">
        <f>IF(E301 &lt; Config!$B$4, Config!$B$4, E301)</f>
        <v>90000</v>
      </c>
      <c r="H301" s="9">
        <f t="shared" si="1"/>
        <v>725146.7932</v>
      </c>
      <c r="I301" s="9">
        <f>H301 * (1 - Config!$B$9)</f>
        <v>616374.7742</v>
      </c>
      <c r="J301" s="9">
        <f>H301 * (1 + Config!$B$10)</f>
        <v>906433.4914</v>
      </c>
      <c r="K301" s="6" t="str">
        <f t="shared" si="2"/>
        <v>61g 63s 75c</v>
      </c>
      <c r="L301" s="8" t="str">
        <f t="shared" si="3"/>
        <v>72g 51s 47c</v>
      </c>
      <c r="M301" s="6" t="str">
        <f t="shared" si="4"/>
        <v>90g 64s 33c</v>
      </c>
      <c r="N301" s="6" t="str">
        <f t="shared" si="5"/>
        <v>Bold Cardinal Ruby</v>
      </c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6">
        <f>IF(C302=0, Config!$B$15*Config!$B$20*Config!$B$50, 
IF(C302=1, Config!$B$15*Config!$B$21*Config!$B$51, 
IF(C302=2, Config!$B$15*Config!$B$22*Config!$B$52, 
IF(C302=3, Config!$B$15*Config!$B$23*Config!$B$53, 
IF(C302=4, Config!$B$15*Config!$B$24*Config!$B$54, 
IF(C302=5, Config!$B$15*Config!$B$25*Config!$B$55, 
IF(C302=6, Config!$B$15*Config!$B$26*Config!$B$56, 
IF(C302=7, Config!$B$15*Config!$B$27*Config!$B$57, ""))))))))</f>
        <v>1.89</v>
      </c>
      <c r="C302" s="9">
        <v>4.0</v>
      </c>
      <c r="D302" s="6" t="s">
        <v>396</v>
      </c>
      <c r="E302" s="9">
        <v>90000.0</v>
      </c>
      <c r="F302" s="9">
        <v>80.0</v>
      </c>
      <c r="G302" s="9">
        <f>IF(E302 &lt; Config!$B$4, Config!$B$4, E302)</f>
        <v>90000</v>
      </c>
      <c r="H302" s="9">
        <f t="shared" si="1"/>
        <v>725146.7932</v>
      </c>
      <c r="I302" s="9">
        <f>H302 * (1 - Config!$B$9)</f>
        <v>616374.7742</v>
      </c>
      <c r="J302" s="9">
        <f>H302 * (1 + Config!$B$10)</f>
        <v>906433.4914</v>
      </c>
      <c r="K302" s="6" t="str">
        <f t="shared" si="2"/>
        <v>61g 63s 75c</v>
      </c>
      <c r="L302" s="8" t="str">
        <f t="shared" si="3"/>
        <v>72g 51s 47c</v>
      </c>
      <c r="M302" s="6" t="str">
        <f t="shared" si="4"/>
        <v>90g 64s 33c</v>
      </c>
      <c r="N302" s="6" t="str">
        <f t="shared" si="5"/>
        <v>Delicate Cardinal Ruby</v>
      </c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6">
        <f>IF(C303=0, Config!$B$15*Config!$B$20*Config!$B$50, 
IF(C303=1, Config!$B$15*Config!$B$21*Config!$B$51, 
IF(C303=2, Config!$B$15*Config!$B$22*Config!$B$52, 
IF(C303=3, Config!$B$15*Config!$B$23*Config!$B$53, 
IF(C303=4, Config!$B$15*Config!$B$24*Config!$B$54, 
IF(C303=5, Config!$B$15*Config!$B$25*Config!$B$55, 
IF(C303=6, Config!$B$15*Config!$B$26*Config!$B$56, 
IF(C303=7, Config!$B$15*Config!$B$27*Config!$B$57, ""))))))))</f>
        <v>1.89</v>
      </c>
      <c r="C303" s="9">
        <v>4.0</v>
      </c>
      <c r="D303" s="6" t="s">
        <v>397</v>
      </c>
      <c r="E303" s="9">
        <v>90000.0</v>
      </c>
      <c r="F303" s="9">
        <v>80.0</v>
      </c>
      <c r="G303" s="9">
        <f>IF(E303 &lt; Config!$B$4, Config!$B$4, E303)</f>
        <v>90000</v>
      </c>
      <c r="H303" s="9">
        <f t="shared" si="1"/>
        <v>725146.7932</v>
      </c>
      <c r="I303" s="9">
        <f>H303 * (1 - Config!$B$9)</f>
        <v>616374.7742</v>
      </c>
      <c r="J303" s="9">
        <f>H303 * (1 + Config!$B$10)</f>
        <v>906433.4914</v>
      </c>
      <c r="K303" s="6" t="str">
        <f t="shared" si="2"/>
        <v>61g 63s 75c</v>
      </c>
      <c r="L303" s="8" t="str">
        <f t="shared" si="3"/>
        <v>72g 51s 47c</v>
      </c>
      <c r="M303" s="6" t="str">
        <f t="shared" si="4"/>
        <v>90g 64s 33c</v>
      </c>
      <c r="N303" s="6" t="str">
        <f t="shared" si="5"/>
        <v>Runed Cardinal Ruby</v>
      </c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6">
        <f>IF(C304=0, Config!$B$15*Config!$B$20*Config!$B$50, 
IF(C304=1, Config!$B$15*Config!$B$21*Config!$B$51, 
IF(C304=2, Config!$B$15*Config!$B$22*Config!$B$52, 
IF(C304=3, Config!$B$15*Config!$B$23*Config!$B$53, 
IF(C304=4, Config!$B$15*Config!$B$24*Config!$B$54, 
IF(C304=5, Config!$B$15*Config!$B$25*Config!$B$55, 
IF(C304=6, Config!$B$15*Config!$B$26*Config!$B$56, 
IF(C304=7, Config!$B$15*Config!$B$27*Config!$B$57, ""))))))))</f>
        <v>1.89</v>
      </c>
      <c r="C304" s="9">
        <v>4.0</v>
      </c>
      <c r="D304" s="6" t="s">
        <v>398</v>
      </c>
      <c r="E304" s="9">
        <v>90000.0</v>
      </c>
      <c r="F304" s="9">
        <v>80.0</v>
      </c>
      <c r="G304" s="9">
        <f>IF(E304 &lt; Config!$B$4, Config!$B$4, E304)</f>
        <v>90000</v>
      </c>
      <c r="H304" s="9">
        <f t="shared" si="1"/>
        <v>725146.7932</v>
      </c>
      <c r="I304" s="9">
        <f>H304 * (1 - Config!$B$9)</f>
        <v>616374.7742</v>
      </c>
      <c r="J304" s="9">
        <f>H304 * (1 + Config!$B$10)</f>
        <v>906433.4914</v>
      </c>
      <c r="K304" s="6" t="str">
        <f t="shared" si="2"/>
        <v>61g 63s 75c</v>
      </c>
      <c r="L304" s="8" t="str">
        <f t="shared" si="3"/>
        <v>72g 51s 47c</v>
      </c>
      <c r="M304" s="6" t="str">
        <f t="shared" si="4"/>
        <v>90g 64s 33c</v>
      </c>
      <c r="N304" s="6" t="str">
        <f t="shared" si="5"/>
        <v>Bright Cardinal Ruby</v>
      </c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6">
        <f>IF(C305=0, Config!$B$15*Config!$B$20*Config!$B$50, 
IF(C305=1, Config!$B$15*Config!$B$21*Config!$B$51, 
IF(C305=2, Config!$B$15*Config!$B$22*Config!$B$52, 
IF(C305=3, Config!$B$15*Config!$B$23*Config!$B$53, 
IF(C305=4, Config!$B$15*Config!$B$24*Config!$B$54, 
IF(C305=5, Config!$B$15*Config!$B$25*Config!$B$55, 
IF(C305=6, Config!$B$15*Config!$B$26*Config!$B$56, 
IF(C305=7, Config!$B$15*Config!$B$27*Config!$B$57, ""))))))))</f>
        <v>1.89</v>
      </c>
      <c r="C305" s="9">
        <v>4.0</v>
      </c>
      <c r="D305" s="6" t="s">
        <v>399</v>
      </c>
      <c r="E305" s="9">
        <v>90000.0</v>
      </c>
      <c r="F305" s="9">
        <v>80.0</v>
      </c>
      <c r="G305" s="9">
        <f>IF(E305 &lt; Config!$B$4, Config!$B$4, E305)</f>
        <v>90000</v>
      </c>
      <c r="H305" s="9">
        <f t="shared" si="1"/>
        <v>725146.7932</v>
      </c>
      <c r="I305" s="9">
        <f>H305 * (1 - Config!$B$9)</f>
        <v>616374.7742</v>
      </c>
      <c r="J305" s="9">
        <f>H305 * (1 + Config!$B$10)</f>
        <v>906433.4914</v>
      </c>
      <c r="K305" s="6" t="str">
        <f t="shared" si="2"/>
        <v>61g 63s 75c</v>
      </c>
      <c r="L305" s="8" t="str">
        <f t="shared" si="3"/>
        <v>72g 51s 47c</v>
      </c>
      <c r="M305" s="6" t="str">
        <f t="shared" si="4"/>
        <v>90g 64s 33c</v>
      </c>
      <c r="N305" s="6" t="str">
        <f t="shared" si="5"/>
        <v>Subtle Cardinal Ruby</v>
      </c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6">
        <f>IF(C306=0, Config!$B$15*Config!$B$20*Config!$B$50, 
IF(C306=1, Config!$B$15*Config!$B$21*Config!$B$51, 
IF(C306=2, Config!$B$15*Config!$B$22*Config!$B$52, 
IF(C306=3, Config!$B$15*Config!$B$23*Config!$B$53, 
IF(C306=4, Config!$B$15*Config!$B$24*Config!$B$54, 
IF(C306=5, Config!$B$15*Config!$B$25*Config!$B$55, 
IF(C306=6, Config!$B$15*Config!$B$26*Config!$B$56, 
IF(C306=7, Config!$B$15*Config!$B$27*Config!$B$57, ""))))))))</f>
        <v>1.89</v>
      </c>
      <c r="C306" s="9">
        <v>4.0</v>
      </c>
      <c r="D306" s="6" t="s">
        <v>400</v>
      </c>
      <c r="E306" s="9">
        <v>90000.0</v>
      </c>
      <c r="F306" s="9">
        <v>80.0</v>
      </c>
      <c r="G306" s="9">
        <f>IF(E306 &lt; Config!$B$4, Config!$B$4, E306)</f>
        <v>90000</v>
      </c>
      <c r="H306" s="9">
        <f t="shared" si="1"/>
        <v>725146.7932</v>
      </c>
      <c r="I306" s="9">
        <f>H306 * (1 - Config!$B$9)</f>
        <v>616374.7742</v>
      </c>
      <c r="J306" s="9">
        <f>H306 * (1 + Config!$B$10)</f>
        <v>906433.4914</v>
      </c>
      <c r="K306" s="6" t="str">
        <f t="shared" si="2"/>
        <v>61g 63s 75c</v>
      </c>
      <c r="L306" s="8" t="str">
        <f t="shared" si="3"/>
        <v>72g 51s 47c</v>
      </c>
      <c r="M306" s="6" t="str">
        <f t="shared" si="4"/>
        <v>90g 64s 33c</v>
      </c>
      <c r="N306" s="6" t="str">
        <f t="shared" si="5"/>
        <v>Flashing Cardinal Ruby</v>
      </c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6">
        <f>IF(C307=0, Config!$B$15*Config!$B$20*Config!$B$50, 
IF(C307=1, Config!$B$15*Config!$B$21*Config!$B$51, 
IF(C307=2, Config!$B$15*Config!$B$22*Config!$B$52, 
IF(C307=3, Config!$B$15*Config!$B$23*Config!$B$53, 
IF(C307=4, Config!$B$15*Config!$B$24*Config!$B$54, 
IF(C307=5, Config!$B$15*Config!$B$25*Config!$B$55, 
IF(C307=6, Config!$B$15*Config!$B$26*Config!$B$56, 
IF(C307=7, Config!$B$15*Config!$B$27*Config!$B$57, ""))))))))</f>
        <v>1.89</v>
      </c>
      <c r="C307" s="9">
        <v>4.0</v>
      </c>
      <c r="D307" s="6" t="s">
        <v>401</v>
      </c>
      <c r="E307" s="9">
        <v>90000.0</v>
      </c>
      <c r="F307" s="9">
        <v>80.0</v>
      </c>
      <c r="G307" s="9">
        <f>IF(E307 &lt; Config!$B$4, Config!$B$4, E307)</f>
        <v>90000</v>
      </c>
      <c r="H307" s="9">
        <f t="shared" si="1"/>
        <v>725146.7932</v>
      </c>
      <c r="I307" s="9">
        <f>H307 * (1 - Config!$B$9)</f>
        <v>616374.7742</v>
      </c>
      <c r="J307" s="9">
        <f>H307 * (1 + Config!$B$10)</f>
        <v>906433.4914</v>
      </c>
      <c r="K307" s="6" t="str">
        <f t="shared" si="2"/>
        <v>61g 63s 75c</v>
      </c>
      <c r="L307" s="8" t="str">
        <f t="shared" si="3"/>
        <v>72g 51s 47c</v>
      </c>
      <c r="M307" s="6" t="str">
        <f t="shared" si="4"/>
        <v>90g 64s 33c</v>
      </c>
      <c r="N307" s="6" t="str">
        <f t="shared" si="5"/>
        <v>Fractured Cardinal Ruby</v>
      </c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6">
        <f>IF(C308=0, Config!$B$15*Config!$B$20*Config!$B$50, 
IF(C308=1, Config!$B$15*Config!$B$21*Config!$B$51, 
IF(C308=2, Config!$B$15*Config!$B$22*Config!$B$52, 
IF(C308=3, Config!$B$15*Config!$B$23*Config!$B$53, 
IF(C308=4, Config!$B$15*Config!$B$24*Config!$B$54, 
IF(C308=5, Config!$B$15*Config!$B$25*Config!$B$55, 
IF(C308=6, Config!$B$15*Config!$B$26*Config!$B$56, 
IF(C308=7, Config!$B$15*Config!$B$27*Config!$B$57, ""))))))))</f>
        <v>1.89</v>
      </c>
      <c r="C308" s="9">
        <v>4.0</v>
      </c>
      <c r="D308" s="6" t="s">
        <v>402</v>
      </c>
      <c r="E308" s="9">
        <v>90000.0</v>
      </c>
      <c r="F308" s="9">
        <v>80.0</v>
      </c>
      <c r="G308" s="9">
        <f>IF(E308 &lt; Config!$B$4, Config!$B$4, E308)</f>
        <v>90000</v>
      </c>
      <c r="H308" s="9">
        <f t="shared" si="1"/>
        <v>725146.7932</v>
      </c>
      <c r="I308" s="9">
        <f>H308 * (1 - Config!$B$9)</f>
        <v>616374.7742</v>
      </c>
      <c r="J308" s="9">
        <f>H308 * (1 + Config!$B$10)</f>
        <v>906433.4914</v>
      </c>
      <c r="K308" s="6" t="str">
        <f t="shared" si="2"/>
        <v>61g 63s 75c</v>
      </c>
      <c r="L308" s="8" t="str">
        <f t="shared" si="3"/>
        <v>72g 51s 47c</v>
      </c>
      <c r="M308" s="6" t="str">
        <f t="shared" si="4"/>
        <v>90g 64s 33c</v>
      </c>
      <c r="N308" s="6" t="str">
        <f t="shared" si="5"/>
        <v>Precise Cardinal Ruby</v>
      </c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6">
        <f>IF(C309=0, Config!$B$15*Config!$B$20*Config!$B$50, 
IF(C309=1, Config!$B$15*Config!$B$21*Config!$B$51, 
IF(C309=2, Config!$B$15*Config!$B$22*Config!$B$52, 
IF(C309=3, Config!$B$15*Config!$B$23*Config!$B$53, 
IF(C309=4, Config!$B$15*Config!$B$24*Config!$B$54, 
IF(C309=5, Config!$B$15*Config!$B$25*Config!$B$55, 
IF(C309=6, Config!$B$15*Config!$B$26*Config!$B$56, 
IF(C309=7, Config!$B$15*Config!$B$27*Config!$B$57, ""))))))))</f>
        <v>1.89</v>
      </c>
      <c r="C309" s="9">
        <v>4.0</v>
      </c>
      <c r="D309" s="6" t="s">
        <v>403</v>
      </c>
      <c r="E309" s="9">
        <v>90000.0</v>
      </c>
      <c r="F309" s="9">
        <v>80.0</v>
      </c>
      <c r="G309" s="9">
        <f>IF(E309 &lt; Config!$B$4, Config!$B$4, E309)</f>
        <v>90000</v>
      </c>
      <c r="H309" s="9">
        <f t="shared" si="1"/>
        <v>725146.7932</v>
      </c>
      <c r="I309" s="9">
        <f>H309 * (1 - Config!$B$9)</f>
        <v>616374.7742</v>
      </c>
      <c r="J309" s="9">
        <f>H309 * (1 + Config!$B$10)</f>
        <v>906433.4914</v>
      </c>
      <c r="K309" s="6" t="str">
        <f t="shared" si="2"/>
        <v>61g 63s 75c</v>
      </c>
      <c r="L309" s="8" t="str">
        <f t="shared" si="3"/>
        <v>72g 51s 47c</v>
      </c>
      <c r="M309" s="6" t="str">
        <f t="shared" si="4"/>
        <v>90g 64s 33c</v>
      </c>
      <c r="N309" s="6" t="str">
        <f t="shared" si="5"/>
        <v>Solid Majestic Zircon</v>
      </c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6">
        <f>IF(C310=0, Config!$B$15*Config!$B$20*Config!$B$50, 
IF(C310=1, Config!$B$15*Config!$B$21*Config!$B$51, 
IF(C310=2, Config!$B$15*Config!$B$22*Config!$B$52, 
IF(C310=3, Config!$B$15*Config!$B$23*Config!$B$53, 
IF(C310=4, Config!$B$15*Config!$B$24*Config!$B$54, 
IF(C310=5, Config!$B$15*Config!$B$25*Config!$B$55, 
IF(C310=6, Config!$B$15*Config!$B$26*Config!$B$56, 
IF(C310=7, Config!$B$15*Config!$B$27*Config!$B$57, ""))))))))</f>
        <v>1.89</v>
      </c>
      <c r="C310" s="9">
        <v>4.0</v>
      </c>
      <c r="D310" s="6" t="s">
        <v>404</v>
      </c>
      <c r="E310" s="9">
        <v>90000.0</v>
      </c>
      <c r="F310" s="9">
        <v>80.0</v>
      </c>
      <c r="G310" s="9">
        <f>IF(E310 &lt; Config!$B$4, Config!$B$4, E310)</f>
        <v>90000</v>
      </c>
      <c r="H310" s="9">
        <f t="shared" si="1"/>
        <v>725146.7932</v>
      </c>
      <c r="I310" s="9">
        <f>H310 * (1 - Config!$B$9)</f>
        <v>616374.7742</v>
      </c>
      <c r="J310" s="9">
        <f>H310 * (1 + Config!$B$10)</f>
        <v>906433.4914</v>
      </c>
      <c r="K310" s="6" t="str">
        <f t="shared" si="2"/>
        <v>61g 63s 75c</v>
      </c>
      <c r="L310" s="8" t="str">
        <f t="shared" si="3"/>
        <v>72g 51s 47c</v>
      </c>
      <c r="M310" s="6" t="str">
        <f t="shared" si="4"/>
        <v>90g 64s 33c</v>
      </c>
      <c r="N310" s="6" t="str">
        <f t="shared" si="5"/>
        <v>Sparkling Majestic Zircon</v>
      </c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6">
        <f>IF(C311=0, Config!$B$15*Config!$B$20*Config!$B$50, 
IF(C311=1, Config!$B$15*Config!$B$21*Config!$B$51, 
IF(C311=2, Config!$B$15*Config!$B$22*Config!$B$52, 
IF(C311=3, Config!$B$15*Config!$B$23*Config!$B$53, 
IF(C311=4, Config!$B$15*Config!$B$24*Config!$B$54, 
IF(C311=5, Config!$B$15*Config!$B$25*Config!$B$55, 
IF(C311=6, Config!$B$15*Config!$B$26*Config!$B$56, 
IF(C311=7, Config!$B$15*Config!$B$27*Config!$B$57, ""))))))))</f>
        <v>1.89</v>
      </c>
      <c r="C311" s="9">
        <v>4.0</v>
      </c>
      <c r="D311" s="6" t="s">
        <v>405</v>
      </c>
      <c r="E311" s="9">
        <v>90000.0</v>
      </c>
      <c r="F311" s="9">
        <v>80.0</v>
      </c>
      <c r="G311" s="9">
        <f>IF(E311 &lt; Config!$B$4, Config!$B$4, E311)</f>
        <v>90000</v>
      </c>
      <c r="H311" s="9">
        <f t="shared" si="1"/>
        <v>725146.7932</v>
      </c>
      <c r="I311" s="9">
        <f>H311 * (1 - Config!$B$9)</f>
        <v>616374.7742</v>
      </c>
      <c r="J311" s="9">
        <f>H311 * (1 + Config!$B$10)</f>
        <v>906433.4914</v>
      </c>
      <c r="K311" s="6" t="str">
        <f t="shared" si="2"/>
        <v>61g 63s 75c</v>
      </c>
      <c r="L311" s="8" t="str">
        <f t="shared" si="3"/>
        <v>72g 51s 47c</v>
      </c>
      <c r="M311" s="6" t="str">
        <f t="shared" si="4"/>
        <v>90g 64s 33c</v>
      </c>
      <c r="N311" s="6" t="str">
        <f t="shared" si="5"/>
        <v>Lustrous Majestic Zircon</v>
      </c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6">
        <f>IF(C312=0, Config!$B$15*Config!$B$20*Config!$B$50, 
IF(C312=1, Config!$B$15*Config!$B$21*Config!$B$51, 
IF(C312=2, Config!$B$15*Config!$B$22*Config!$B$52, 
IF(C312=3, Config!$B$15*Config!$B$23*Config!$B$53, 
IF(C312=4, Config!$B$15*Config!$B$24*Config!$B$54, 
IF(C312=5, Config!$B$15*Config!$B$25*Config!$B$55, 
IF(C312=6, Config!$B$15*Config!$B$26*Config!$B$56, 
IF(C312=7, Config!$B$15*Config!$B$27*Config!$B$57, ""))))))))</f>
        <v>1.89</v>
      </c>
      <c r="C312" s="9">
        <v>4.0</v>
      </c>
      <c r="D312" s="6" t="s">
        <v>406</v>
      </c>
      <c r="E312" s="9">
        <v>90000.0</v>
      </c>
      <c r="F312" s="9">
        <v>80.0</v>
      </c>
      <c r="G312" s="9">
        <f>IF(E312 &lt; Config!$B$4, Config!$B$4, E312)</f>
        <v>90000</v>
      </c>
      <c r="H312" s="9">
        <f t="shared" si="1"/>
        <v>725146.7932</v>
      </c>
      <c r="I312" s="9">
        <f>H312 * (1 - Config!$B$9)</f>
        <v>616374.7742</v>
      </c>
      <c r="J312" s="9">
        <f>H312 * (1 + Config!$B$10)</f>
        <v>906433.4914</v>
      </c>
      <c r="K312" s="6" t="str">
        <f t="shared" si="2"/>
        <v>61g 63s 75c</v>
      </c>
      <c r="L312" s="8" t="str">
        <f t="shared" si="3"/>
        <v>72g 51s 47c</v>
      </c>
      <c r="M312" s="6" t="str">
        <f t="shared" si="4"/>
        <v>90g 64s 33c</v>
      </c>
      <c r="N312" s="6" t="str">
        <f t="shared" si="5"/>
        <v>Stormy Majestic Zircon</v>
      </c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6">
        <f>IF(C313=0, Config!$B$15*Config!$B$20*Config!$B$50, 
IF(C313=1, Config!$B$15*Config!$B$21*Config!$B$51, 
IF(C313=2, Config!$B$15*Config!$B$22*Config!$B$52, 
IF(C313=3, Config!$B$15*Config!$B$23*Config!$B$53, 
IF(C313=4, Config!$B$15*Config!$B$24*Config!$B$54, 
IF(C313=5, Config!$B$15*Config!$B$25*Config!$B$55, 
IF(C313=6, Config!$B$15*Config!$B$26*Config!$B$56, 
IF(C313=7, Config!$B$15*Config!$B$27*Config!$B$57, ""))))))))</f>
        <v>1.89</v>
      </c>
      <c r="C313" s="9">
        <v>4.0</v>
      </c>
      <c r="D313" s="6" t="s">
        <v>407</v>
      </c>
      <c r="E313" s="9">
        <v>90000.0</v>
      </c>
      <c r="F313" s="9">
        <v>80.0</v>
      </c>
      <c r="G313" s="9">
        <f>IF(E313 &lt; Config!$B$4, Config!$B$4, E313)</f>
        <v>90000</v>
      </c>
      <c r="H313" s="9">
        <f t="shared" si="1"/>
        <v>725146.7932</v>
      </c>
      <c r="I313" s="9">
        <f>H313 * (1 - Config!$B$9)</f>
        <v>616374.7742</v>
      </c>
      <c r="J313" s="9">
        <f>H313 * (1 + Config!$B$10)</f>
        <v>906433.4914</v>
      </c>
      <c r="K313" s="6" t="str">
        <f t="shared" si="2"/>
        <v>61g 63s 75c</v>
      </c>
      <c r="L313" s="8" t="str">
        <f t="shared" si="3"/>
        <v>72g 51s 47c</v>
      </c>
      <c r="M313" s="6" t="str">
        <f t="shared" si="4"/>
        <v>90g 64s 33c</v>
      </c>
      <c r="N313" s="6" t="str">
        <f t="shared" si="5"/>
        <v>Brilliant King's Amber</v>
      </c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6">
        <f>IF(C314=0, Config!$B$15*Config!$B$20*Config!$B$50, 
IF(C314=1, Config!$B$15*Config!$B$21*Config!$B$51, 
IF(C314=2, Config!$B$15*Config!$B$22*Config!$B$52, 
IF(C314=3, Config!$B$15*Config!$B$23*Config!$B$53, 
IF(C314=4, Config!$B$15*Config!$B$24*Config!$B$54, 
IF(C314=5, Config!$B$15*Config!$B$25*Config!$B$55, 
IF(C314=6, Config!$B$15*Config!$B$26*Config!$B$56, 
IF(C314=7, Config!$B$15*Config!$B$27*Config!$B$57, ""))))))))</f>
        <v>1.89</v>
      </c>
      <c r="C314" s="9">
        <v>4.0</v>
      </c>
      <c r="D314" s="6" t="s">
        <v>408</v>
      </c>
      <c r="E314" s="9">
        <v>90000.0</v>
      </c>
      <c r="F314" s="9">
        <v>80.0</v>
      </c>
      <c r="G314" s="9">
        <f>IF(E314 &lt; Config!$B$4, Config!$B$4, E314)</f>
        <v>90000</v>
      </c>
      <c r="H314" s="9">
        <f t="shared" si="1"/>
        <v>725146.7932</v>
      </c>
      <c r="I314" s="9">
        <f>H314 * (1 - Config!$B$9)</f>
        <v>616374.7742</v>
      </c>
      <c r="J314" s="9">
        <f>H314 * (1 + Config!$B$10)</f>
        <v>906433.4914</v>
      </c>
      <c r="K314" s="6" t="str">
        <f t="shared" si="2"/>
        <v>61g 63s 75c</v>
      </c>
      <c r="L314" s="8" t="str">
        <f t="shared" si="3"/>
        <v>72g 51s 47c</v>
      </c>
      <c r="M314" s="6" t="str">
        <f t="shared" si="4"/>
        <v>90g 64s 33c</v>
      </c>
      <c r="N314" s="6" t="str">
        <f t="shared" si="5"/>
        <v>Smooth King's Amber</v>
      </c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6">
        <f>IF(C315=0, Config!$B$15*Config!$B$20*Config!$B$50, 
IF(C315=1, Config!$B$15*Config!$B$21*Config!$B$51, 
IF(C315=2, Config!$B$15*Config!$B$22*Config!$B$52, 
IF(C315=3, Config!$B$15*Config!$B$23*Config!$B$53, 
IF(C315=4, Config!$B$15*Config!$B$24*Config!$B$54, 
IF(C315=5, Config!$B$15*Config!$B$25*Config!$B$55, 
IF(C315=6, Config!$B$15*Config!$B$26*Config!$B$56, 
IF(C315=7, Config!$B$15*Config!$B$27*Config!$B$57, ""))))))))</f>
        <v>1.89</v>
      </c>
      <c r="C315" s="9">
        <v>4.0</v>
      </c>
      <c r="D315" s="6" t="s">
        <v>409</v>
      </c>
      <c r="E315" s="9">
        <v>90000.0</v>
      </c>
      <c r="F315" s="9">
        <v>80.0</v>
      </c>
      <c r="G315" s="9">
        <f>IF(E315 &lt; Config!$B$4, Config!$B$4, E315)</f>
        <v>90000</v>
      </c>
      <c r="H315" s="9">
        <f t="shared" si="1"/>
        <v>725146.7932</v>
      </c>
      <c r="I315" s="9">
        <f>H315 * (1 - Config!$B$9)</f>
        <v>616374.7742</v>
      </c>
      <c r="J315" s="9">
        <f>H315 * (1 + Config!$B$10)</f>
        <v>906433.4914</v>
      </c>
      <c r="K315" s="6" t="str">
        <f t="shared" si="2"/>
        <v>61g 63s 75c</v>
      </c>
      <c r="L315" s="8" t="str">
        <f t="shared" si="3"/>
        <v>72g 51s 47c</v>
      </c>
      <c r="M315" s="6" t="str">
        <f t="shared" si="4"/>
        <v>90g 64s 33c</v>
      </c>
      <c r="N315" s="6" t="str">
        <f t="shared" si="5"/>
        <v>Rigid King's Amber</v>
      </c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6">
        <f>IF(C316=0, Config!$B$15*Config!$B$20*Config!$B$50, 
IF(C316=1, Config!$B$15*Config!$B$21*Config!$B$51, 
IF(C316=2, Config!$B$15*Config!$B$22*Config!$B$52, 
IF(C316=3, Config!$B$15*Config!$B$23*Config!$B$53, 
IF(C316=4, Config!$B$15*Config!$B$24*Config!$B$54, 
IF(C316=5, Config!$B$15*Config!$B$25*Config!$B$55, 
IF(C316=6, Config!$B$15*Config!$B$26*Config!$B$56, 
IF(C316=7, Config!$B$15*Config!$B$27*Config!$B$57, ""))))))))</f>
        <v>1.89</v>
      </c>
      <c r="C316" s="9">
        <v>4.0</v>
      </c>
      <c r="D316" s="6" t="s">
        <v>410</v>
      </c>
      <c r="E316" s="9">
        <v>90000.0</v>
      </c>
      <c r="F316" s="9">
        <v>80.0</v>
      </c>
      <c r="G316" s="9">
        <f>IF(E316 &lt; Config!$B$4, Config!$B$4, E316)</f>
        <v>90000</v>
      </c>
      <c r="H316" s="9">
        <f t="shared" si="1"/>
        <v>725146.7932</v>
      </c>
      <c r="I316" s="9">
        <f>H316 * (1 - Config!$B$9)</f>
        <v>616374.7742</v>
      </c>
      <c r="J316" s="9">
        <f>H316 * (1 + Config!$B$10)</f>
        <v>906433.4914</v>
      </c>
      <c r="K316" s="6" t="str">
        <f t="shared" si="2"/>
        <v>61g 63s 75c</v>
      </c>
      <c r="L316" s="8" t="str">
        <f t="shared" si="3"/>
        <v>72g 51s 47c</v>
      </c>
      <c r="M316" s="6" t="str">
        <f t="shared" si="4"/>
        <v>90g 64s 33c</v>
      </c>
      <c r="N316" s="6" t="str">
        <f t="shared" si="5"/>
        <v>Thick King's Amber</v>
      </c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6">
        <f>IF(C317=0, Config!$B$15*Config!$B$20*Config!$B$50, 
IF(C317=1, Config!$B$15*Config!$B$21*Config!$B$51, 
IF(C317=2, Config!$B$15*Config!$B$22*Config!$B$52, 
IF(C317=3, Config!$B$15*Config!$B$23*Config!$B$53, 
IF(C317=4, Config!$B$15*Config!$B$24*Config!$B$54, 
IF(C317=5, Config!$B$15*Config!$B$25*Config!$B$55, 
IF(C317=6, Config!$B$15*Config!$B$26*Config!$B$56, 
IF(C317=7, Config!$B$15*Config!$B$27*Config!$B$57, ""))))))))</f>
        <v>1.89</v>
      </c>
      <c r="C317" s="9">
        <v>4.0</v>
      </c>
      <c r="D317" s="6" t="s">
        <v>411</v>
      </c>
      <c r="E317" s="9">
        <v>90000.0</v>
      </c>
      <c r="F317" s="9">
        <v>80.0</v>
      </c>
      <c r="G317" s="9">
        <f>IF(E317 &lt; Config!$B$4, Config!$B$4, E317)</f>
        <v>90000</v>
      </c>
      <c r="H317" s="9">
        <f t="shared" si="1"/>
        <v>725146.7932</v>
      </c>
      <c r="I317" s="9">
        <f>H317 * (1 - Config!$B$9)</f>
        <v>616374.7742</v>
      </c>
      <c r="J317" s="9">
        <f>H317 * (1 + Config!$B$10)</f>
        <v>906433.4914</v>
      </c>
      <c r="K317" s="6" t="str">
        <f t="shared" si="2"/>
        <v>61g 63s 75c</v>
      </c>
      <c r="L317" s="8" t="str">
        <f t="shared" si="3"/>
        <v>72g 51s 47c</v>
      </c>
      <c r="M317" s="6" t="str">
        <f t="shared" si="4"/>
        <v>90g 64s 33c</v>
      </c>
      <c r="N317" s="6" t="str">
        <f t="shared" si="5"/>
        <v>Mystic King's Amber</v>
      </c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6">
        <f>IF(C318=0, Config!$B$15*Config!$B$20*Config!$B$50, 
IF(C318=1, Config!$B$15*Config!$B$21*Config!$B$51, 
IF(C318=2, Config!$B$15*Config!$B$22*Config!$B$52, 
IF(C318=3, Config!$B$15*Config!$B$23*Config!$B$53, 
IF(C318=4, Config!$B$15*Config!$B$24*Config!$B$54, 
IF(C318=5, Config!$B$15*Config!$B$25*Config!$B$55, 
IF(C318=6, Config!$B$15*Config!$B$26*Config!$B$56, 
IF(C318=7, Config!$B$15*Config!$B$27*Config!$B$57, ""))))))))</f>
        <v>1.89</v>
      </c>
      <c r="C318" s="9">
        <v>4.0</v>
      </c>
      <c r="D318" s="6" t="s">
        <v>412</v>
      </c>
      <c r="E318" s="9">
        <v>90000.0</v>
      </c>
      <c r="F318" s="9">
        <v>80.0</v>
      </c>
      <c r="G318" s="9">
        <f>IF(E318 &lt; Config!$B$4, Config!$B$4, E318)</f>
        <v>90000</v>
      </c>
      <c r="H318" s="9">
        <f t="shared" si="1"/>
        <v>725146.7932</v>
      </c>
      <c r="I318" s="9">
        <f>H318 * (1 - Config!$B$9)</f>
        <v>616374.7742</v>
      </c>
      <c r="J318" s="9">
        <f>H318 * (1 + Config!$B$10)</f>
        <v>906433.4914</v>
      </c>
      <c r="K318" s="6" t="str">
        <f t="shared" si="2"/>
        <v>61g 63s 75c</v>
      </c>
      <c r="L318" s="8" t="str">
        <f t="shared" si="3"/>
        <v>72g 51s 47c</v>
      </c>
      <c r="M318" s="6" t="str">
        <f t="shared" si="4"/>
        <v>90g 64s 33c</v>
      </c>
      <c r="N318" s="6" t="str">
        <f t="shared" si="5"/>
        <v>Quick King's Amber</v>
      </c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6">
        <f>IF(C319=0, Config!$B$15*Config!$B$20*Config!$B$50, 
IF(C319=1, Config!$B$15*Config!$B$21*Config!$B$51, 
IF(C319=2, Config!$B$15*Config!$B$22*Config!$B$52, 
IF(C319=3, Config!$B$15*Config!$B$23*Config!$B$53, 
IF(C319=4, Config!$B$15*Config!$B$24*Config!$B$54, 
IF(C319=5, Config!$B$15*Config!$B$25*Config!$B$55, 
IF(C319=6, Config!$B$15*Config!$B$26*Config!$B$56, 
IF(C319=7, Config!$B$15*Config!$B$27*Config!$B$57, ""))))))))</f>
        <v>1.89</v>
      </c>
      <c r="C319" s="9">
        <v>4.0</v>
      </c>
      <c r="D319" s="6" t="s">
        <v>413</v>
      </c>
      <c r="E319" s="9">
        <v>90000.0</v>
      </c>
      <c r="F319" s="9">
        <v>80.0</v>
      </c>
      <c r="G319" s="9">
        <f>IF(E319 &lt; Config!$B$4, Config!$B$4, E319)</f>
        <v>90000</v>
      </c>
      <c r="H319" s="9">
        <f t="shared" si="1"/>
        <v>725146.7932</v>
      </c>
      <c r="I319" s="9">
        <f>H319 * (1 - Config!$B$9)</f>
        <v>616374.7742</v>
      </c>
      <c r="J319" s="9">
        <f>H319 * (1 + Config!$B$10)</f>
        <v>906433.4914</v>
      </c>
      <c r="K319" s="6" t="str">
        <f t="shared" si="2"/>
        <v>61g 63s 75c</v>
      </c>
      <c r="L319" s="8" t="str">
        <f t="shared" si="3"/>
        <v>72g 51s 47c</v>
      </c>
      <c r="M319" s="6" t="str">
        <f t="shared" si="4"/>
        <v>90g 64s 33c</v>
      </c>
      <c r="N319" s="6" t="str">
        <f t="shared" si="5"/>
        <v>Sovereign Dreadstone</v>
      </c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6">
        <f>IF(C320=0, Config!$B$15*Config!$B$20*Config!$B$50, 
IF(C320=1, Config!$B$15*Config!$B$21*Config!$B$51, 
IF(C320=2, Config!$B$15*Config!$B$22*Config!$B$52, 
IF(C320=3, Config!$B$15*Config!$B$23*Config!$B$53, 
IF(C320=4, Config!$B$15*Config!$B$24*Config!$B$54, 
IF(C320=5, Config!$B$15*Config!$B$25*Config!$B$55, 
IF(C320=6, Config!$B$15*Config!$B$26*Config!$B$56, 
IF(C320=7, Config!$B$15*Config!$B$27*Config!$B$57, ""))))))))</f>
        <v>1.89</v>
      </c>
      <c r="C320" s="9">
        <v>4.0</v>
      </c>
      <c r="D320" s="6" t="s">
        <v>414</v>
      </c>
      <c r="E320" s="9">
        <v>90000.0</v>
      </c>
      <c r="F320" s="9">
        <v>80.0</v>
      </c>
      <c r="G320" s="9">
        <f>IF(E320 &lt; Config!$B$4, Config!$B$4, E320)</f>
        <v>90000</v>
      </c>
      <c r="H320" s="9">
        <f t="shared" si="1"/>
        <v>725146.7932</v>
      </c>
      <c r="I320" s="9">
        <f>H320 * (1 - Config!$B$9)</f>
        <v>616374.7742</v>
      </c>
      <c r="J320" s="9">
        <f>H320 * (1 + Config!$B$10)</f>
        <v>906433.4914</v>
      </c>
      <c r="K320" s="6" t="str">
        <f t="shared" si="2"/>
        <v>61g 63s 75c</v>
      </c>
      <c r="L320" s="8" t="str">
        <f t="shared" si="3"/>
        <v>72g 51s 47c</v>
      </c>
      <c r="M320" s="6" t="str">
        <f t="shared" si="4"/>
        <v>90g 64s 33c</v>
      </c>
      <c r="N320" s="6" t="str">
        <f t="shared" si="5"/>
        <v>Shifting Dreadstone</v>
      </c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6">
        <f>IF(C321=0, Config!$B$15*Config!$B$20*Config!$B$50, 
IF(C321=1, Config!$B$15*Config!$B$21*Config!$B$51, 
IF(C321=2, Config!$B$15*Config!$B$22*Config!$B$52, 
IF(C321=3, Config!$B$15*Config!$B$23*Config!$B$53, 
IF(C321=4, Config!$B$15*Config!$B$24*Config!$B$54, 
IF(C321=5, Config!$B$15*Config!$B$25*Config!$B$55, 
IF(C321=6, Config!$B$15*Config!$B$26*Config!$B$56, 
IF(C321=7, Config!$B$15*Config!$B$27*Config!$B$57, ""))))))))</f>
        <v>1.89</v>
      </c>
      <c r="C321" s="9">
        <v>4.0</v>
      </c>
      <c r="D321" s="6" t="s">
        <v>415</v>
      </c>
      <c r="E321" s="9">
        <v>90000.0</v>
      </c>
      <c r="F321" s="9">
        <v>80.0</v>
      </c>
      <c r="G321" s="9">
        <f>IF(E321 &lt; Config!$B$4, Config!$B$4, E321)</f>
        <v>90000</v>
      </c>
      <c r="H321" s="9">
        <f t="shared" si="1"/>
        <v>725146.7932</v>
      </c>
      <c r="I321" s="9">
        <f>H321 * (1 - Config!$B$9)</f>
        <v>616374.7742</v>
      </c>
      <c r="J321" s="9">
        <f>H321 * (1 + Config!$B$10)</f>
        <v>906433.4914</v>
      </c>
      <c r="K321" s="6" t="str">
        <f t="shared" si="2"/>
        <v>61g 63s 75c</v>
      </c>
      <c r="L321" s="8" t="str">
        <f t="shared" si="3"/>
        <v>72g 51s 47c</v>
      </c>
      <c r="M321" s="6" t="str">
        <f t="shared" si="4"/>
        <v>90g 64s 33c</v>
      </c>
      <c r="N321" s="6" t="str">
        <f t="shared" si="5"/>
        <v>Tenuous Dreadstone</v>
      </c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6">
        <f>IF(C322=0, Config!$B$15*Config!$B$20*Config!$B$50, 
IF(C322=1, Config!$B$15*Config!$B$21*Config!$B$51, 
IF(C322=2, Config!$B$15*Config!$B$22*Config!$B$52, 
IF(C322=3, Config!$B$15*Config!$B$23*Config!$B$53, 
IF(C322=4, Config!$B$15*Config!$B$24*Config!$B$54, 
IF(C322=5, Config!$B$15*Config!$B$25*Config!$B$55, 
IF(C322=6, Config!$B$15*Config!$B$26*Config!$B$56, 
IF(C322=7, Config!$B$15*Config!$B$27*Config!$B$57, ""))))))))</f>
        <v>1.89</v>
      </c>
      <c r="C322" s="9">
        <v>4.0</v>
      </c>
      <c r="D322" s="6" t="s">
        <v>416</v>
      </c>
      <c r="E322" s="9">
        <v>90000.0</v>
      </c>
      <c r="F322" s="9">
        <v>80.0</v>
      </c>
      <c r="G322" s="9">
        <f>IF(E322 &lt; Config!$B$4, Config!$B$4, E322)</f>
        <v>90000</v>
      </c>
      <c r="H322" s="9">
        <f t="shared" si="1"/>
        <v>725146.7932</v>
      </c>
      <c r="I322" s="9">
        <f>H322 * (1 - Config!$B$9)</f>
        <v>616374.7742</v>
      </c>
      <c r="J322" s="9">
        <f>H322 * (1 + Config!$B$10)</f>
        <v>906433.4914</v>
      </c>
      <c r="K322" s="6" t="str">
        <f t="shared" si="2"/>
        <v>61g 63s 75c</v>
      </c>
      <c r="L322" s="8" t="str">
        <f t="shared" si="3"/>
        <v>72g 51s 47c</v>
      </c>
      <c r="M322" s="6" t="str">
        <f t="shared" si="4"/>
        <v>90g 64s 33c</v>
      </c>
      <c r="N322" s="6" t="str">
        <f t="shared" si="5"/>
        <v>Glowing Dreadstone</v>
      </c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6">
        <f>IF(C323=0, Config!$B$15*Config!$B$20*Config!$B$50, 
IF(C323=1, Config!$B$15*Config!$B$21*Config!$B$51, 
IF(C323=2, Config!$B$15*Config!$B$22*Config!$B$52, 
IF(C323=3, Config!$B$15*Config!$B$23*Config!$B$53, 
IF(C323=4, Config!$B$15*Config!$B$24*Config!$B$54, 
IF(C323=5, Config!$B$15*Config!$B$25*Config!$B$55, 
IF(C323=6, Config!$B$15*Config!$B$26*Config!$B$56, 
IF(C323=7, Config!$B$15*Config!$B$27*Config!$B$57, ""))))))))</f>
        <v>1.89</v>
      </c>
      <c r="C323" s="9">
        <v>4.0</v>
      </c>
      <c r="D323" s="6" t="s">
        <v>417</v>
      </c>
      <c r="E323" s="9">
        <v>90000.0</v>
      </c>
      <c r="F323" s="9">
        <v>80.0</v>
      </c>
      <c r="G323" s="9">
        <f>IF(E323 &lt; Config!$B$4, Config!$B$4, E323)</f>
        <v>90000</v>
      </c>
      <c r="H323" s="9">
        <f t="shared" si="1"/>
        <v>725146.7932</v>
      </c>
      <c r="I323" s="9">
        <f>H323 * (1 - Config!$B$9)</f>
        <v>616374.7742</v>
      </c>
      <c r="J323" s="9">
        <f>H323 * (1 + Config!$B$10)</f>
        <v>906433.4914</v>
      </c>
      <c r="K323" s="6" t="str">
        <f t="shared" si="2"/>
        <v>61g 63s 75c</v>
      </c>
      <c r="L323" s="8" t="str">
        <f t="shared" si="3"/>
        <v>72g 51s 47c</v>
      </c>
      <c r="M323" s="6" t="str">
        <f t="shared" si="4"/>
        <v>90g 64s 33c</v>
      </c>
      <c r="N323" s="6" t="str">
        <f t="shared" si="5"/>
        <v>Purified Dreadstone</v>
      </c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6">
        <f>IF(C324=0, Config!$B$15*Config!$B$20*Config!$B$50, 
IF(C324=1, Config!$B$15*Config!$B$21*Config!$B$51, 
IF(C324=2, Config!$B$15*Config!$B$22*Config!$B$52, 
IF(C324=3, Config!$B$15*Config!$B$23*Config!$B$53, 
IF(C324=4, Config!$B$15*Config!$B$24*Config!$B$54, 
IF(C324=5, Config!$B$15*Config!$B$25*Config!$B$55, 
IF(C324=6, Config!$B$15*Config!$B$26*Config!$B$56, 
IF(C324=7, Config!$B$15*Config!$B$27*Config!$B$57, ""))))))))</f>
        <v>1.89</v>
      </c>
      <c r="C324" s="9">
        <v>4.0</v>
      </c>
      <c r="D324" s="6" t="s">
        <v>418</v>
      </c>
      <c r="E324" s="9">
        <v>90000.0</v>
      </c>
      <c r="F324" s="9">
        <v>80.0</v>
      </c>
      <c r="G324" s="9">
        <f>IF(E324 &lt; Config!$B$4, Config!$B$4, E324)</f>
        <v>90000</v>
      </c>
      <c r="H324" s="9">
        <f t="shared" si="1"/>
        <v>725146.7932</v>
      </c>
      <c r="I324" s="9">
        <f>H324 * (1 - Config!$B$9)</f>
        <v>616374.7742</v>
      </c>
      <c r="J324" s="9">
        <f>H324 * (1 + Config!$B$10)</f>
        <v>906433.4914</v>
      </c>
      <c r="K324" s="6" t="str">
        <f t="shared" si="2"/>
        <v>61g 63s 75c</v>
      </c>
      <c r="L324" s="8" t="str">
        <f t="shared" si="3"/>
        <v>72g 51s 47c</v>
      </c>
      <c r="M324" s="6" t="str">
        <f t="shared" si="4"/>
        <v>90g 64s 33c</v>
      </c>
      <c r="N324" s="6" t="str">
        <f t="shared" si="5"/>
        <v>Royal Dreadstone</v>
      </c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6">
        <f>IF(C325=0, Config!$B$15*Config!$B$20*Config!$B$50, 
IF(C325=1, Config!$B$15*Config!$B$21*Config!$B$51, 
IF(C325=2, Config!$B$15*Config!$B$22*Config!$B$52, 
IF(C325=3, Config!$B$15*Config!$B$23*Config!$B$53, 
IF(C325=4, Config!$B$15*Config!$B$24*Config!$B$54, 
IF(C325=5, Config!$B$15*Config!$B$25*Config!$B$55, 
IF(C325=6, Config!$B$15*Config!$B$26*Config!$B$56, 
IF(C325=7, Config!$B$15*Config!$B$27*Config!$B$57, ""))))))))</f>
        <v>1.89</v>
      </c>
      <c r="C325" s="9">
        <v>4.0</v>
      </c>
      <c r="D325" s="6" t="s">
        <v>419</v>
      </c>
      <c r="E325" s="9">
        <v>90000.0</v>
      </c>
      <c r="F325" s="9">
        <v>80.0</v>
      </c>
      <c r="G325" s="9">
        <f>IF(E325 &lt; Config!$B$4, Config!$B$4, E325)</f>
        <v>90000</v>
      </c>
      <c r="H325" s="9">
        <f t="shared" si="1"/>
        <v>725146.7932</v>
      </c>
      <c r="I325" s="9">
        <f>H325 * (1 - Config!$B$9)</f>
        <v>616374.7742</v>
      </c>
      <c r="J325" s="9">
        <f>H325 * (1 + Config!$B$10)</f>
        <v>906433.4914</v>
      </c>
      <c r="K325" s="6" t="str">
        <f t="shared" si="2"/>
        <v>61g 63s 75c</v>
      </c>
      <c r="L325" s="8" t="str">
        <f t="shared" si="3"/>
        <v>72g 51s 47c</v>
      </c>
      <c r="M325" s="6" t="str">
        <f t="shared" si="4"/>
        <v>90g 64s 33c</v>
      </c>
      <c r="N325" s="6" t="str">
        <f t="shared" si="5"/>
        <v>Mysterious Dreadstone</v>
      </c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6">
        <f>IF(C326=0, Config!$B$15*Config!$B$20*Config!$B$50, 
IF(C326=1, Config!$B$15*Config!$B$21*Config!$B$51, 
IF(C326=2, Config!$B$15*Config!$B$22*Config!$B$52, 
IF(C326=3, Config!$B$15*Config!$B$23*Config!$B$53, 
IF(C326=4, Config!$B$15*Config!$B$24*Config!$B$54, 
IF(C326=5, Config!$B$15*Config!$B$25*Config!$B$55, 
IF(C326=6, Config!$B$15*Config!$B$26*Config!$B$56, 
IF(C326=7, Config!$B$15*Config!$B$27*Config!$B$57, ""))))))))</f>
        <v>1.89</v>
      </c>
      <c r="C326" s="9">
        <v>4.0</v>
      </c>
      <c r="D326" s="6" t="s">
        <v>420</v>
      </c>
      <c r="E326" s="9">
        <v>90000.0</v>
      </c>
      <c r="F326" s="9">
        <v>80.0</v>
      </c>
      <c r="G326" s="9">
        <f>IF(E326 &lt; Config!$B$4, Config!$B$4, E326)</f>
        <v>90000</v>
      </c>
      <c r="H326" s="9">
        <f t="shared" si="1"/>
        <v>725146.7932</v>
      </c>
      <c r="I326" s="9">
        <f>H326 * (1 - Config!$B$9)</f>
        <v>616374.7742</v>
      </c>
      <c r="J326" s="9">
        <f>H326 * (1 + Config!$B$10)</f>
        <v>906433.4914</v>
      </c>
      <c r="K326" s="6" t="str">
        <f t="shared" si="2"/>
        <v>61g 63s 75c</v>
      </c>
      <c r="L326" s="8" t="str">
        <f t="shared" si="3"/>
        <v>72g 51s 47c</v>
      </c>
      <c r="M326" s="6" t="str">
        <f t="shared" si="4"/>
        <v>90g 64s 33c</v>
      </c>
      <c r="N326" s="6" t="str">
        <f t="shared" si="5"/>
        <v>Balanced Dreadstone</v>
      </c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6">
        <f>IF(C327=0, Config!$B$15*Config!$B$20*Config!$B$50, 
IF(C327=1, Config!$B$15*Config!$B$21*Config!$B$51, 
IF(C327=2, Config!$B$15*Config!$B$22*Config!$B$52, 
IF(C327=3, Config!$B$15*Config!$B$23*Config!$B$53, 
IF(C327=4, Config!$B$15*Config!$B$24*Config!$B$54, 
IF(C327=5, Config!$B$15*Config!$B$25*Config!$B$55, 
IF(C327=6, Config!$B$15*Config!$B$26*Config!$B$56, 
IF(C327=7, Config!$B$15*Config!$B$27*Config!$B$57, ""))))))))</f>
        <v>1.89</v>
      </c>
      <c r="C327" s="9">
        <v>4.0</v>
      </c>
      <c r="D327" s="6" t="s">
        <v>421</v>
      </c>
      <c r="E327" s="9">
        <v>90000.0</v>
      </c>
      <c r="F327" s="9">
        <v>80.0</v>
      </c>
      <c r="G327" s="9">
        <f>IF(E327 &lt; Config!$B$4, Config!$B$4, E327)</f>
        <v>90000</v>
      </c>
      <c r="H327" s="9">
        <f t="shared" si="1"/>
        <v>725146.7932</v>
      </c>
      <c r="I327" s="9">
        <f>H327 * (1 - Config!$B$9)</f>
        <v>616374.7742</v>
      </c>
      <c r="J327" s="9">
        <f>H327 * (1 + Config!$B$10)</f>
        <v>906433.4914</v>
      </c>
      <c r="K327" s="6" t="str">
        <f t="shared" si="2"/>
        <v>61g 63s 75c</v>
      </c>
      <c r="L327" s="8" t="str">
        <f t="shared" si="3"/>
        <v>72g 51s 47c</v>
      </c>
      <c r="M327" s="6" t="str">
        <f t="shared" si="4"/>
        <v>90g 64s 33c</v>
      </c>
      <c r="N327" s="6" t="str">
        <f t="shared" si="5"/>
        <v>Infused Dreadstone</v>
      </c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6">
        <f>IF(C328=0, Config!$B$15*Config!$B$20*Config!$B$50, 
IF(C328=1, Config!$B$15*Config!$B$21*Config!$B$51, 
IF(C328=2, Config!$B$15*Config!$B$22*Config!$B$52, 
IF(C328=3, Config!$B$15*Config!$B$23*Config!$B$53, 
IF(C328=4, Config!$B$15*Config!$B$24*Config!$B$54, 
IF(C328=5, Config!$B$15*Config!$B$25*Config!$B$55, 
IF(C328=6, Config!$B$15*Config!$B$26*Config!$B$56, 
IF(C328=7, Config!$B$15*Config!$B$27*Config!$B$57, ""))))))))</f>
        <v>1.89</v>
      </c>
      <c r="C328" s="9">
        <v>4.0</v>
      </c>
      <c r="D328" s="6" t="s">
        <v>422</v>
      </c>
      <c r="E328" s="9">
        <v>90000.0</v>
      </c>
      <c r="F328" s="9">
        <v>80.0</v>
      </c>
      <c r="G328" s="9">
        <f>IF(E328 &lt; Config!$B$4, Config!$B$4, E328)</f>
        <v>90000</v>
      </c>
      <c r="H328" s="9">
        <f t="shared" si="1"/>
        <v>725146.7932</v>
      </c>
      <c r="I328" s="9">
        <f>H328 * (1 - Config!$B$9)</f>
        <v>616374.7742</v>
      </c>
      <c r="J328" s="9">
        <f>H328 * (1 + Config!$B$10)</f>
        <v>906433.4914</v>
      </c>
      <c r="K328" s="6" t="str">
        <f t="shared" si="2"/>
        <v>61g 63s 75c</v>
      </c>
      <c r="L328" s="8" t="str">
        <f t="shared" si="3"/>
        <v>72g 51s 47c</v>
      </c>
      <c r="M328" s="6" t="str">
        <f t="shared" si="4"/>
        <v>90g 64s 33c</v>
      </c>
      <c r="N328" s="6" t="str">
        <f t="shared" si="5"/>
        <v>Regal Dreadstone</v>
      </c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6">
        <f>IF(C329=0, Config!$B$15*Config!$B$20*Config!$B$50, 
IF(C329=1, Config!$B$15*Config!$B$21*Config!$B$51, 
IF(C329=2, Config!$B$15*Config!$B$22*Config!$B$52, 
IF(C329=3, Config!$B$15*Config!$B$23*Config!$B$53, 
IF(C329=4, Config!$B$15*Config!$B$24*Config!$B$54, 
IF(C329=5, Config!$B$15*Config!$B$25*Config!$B$55, 
IF(C329=6, Config!$B$15*Config!$B$26*Config!$B$56, 
IF(C329=7, Config!$B$15*Config!$B$27*Config!$B$57, ""))))))))</f>
        <v>1.89</v>
      </c>
      <c r="C329" s="9">
        <v>4.0</v>
      </c>
      <c r="D329" s="6" t="s">
        <v>423</v>
      </c>
      <c r="E329" s="9">
        <v>90000.0</v>
      </c>
      <c r="F329" s="9">
        <v>80.0</v>
      </c>
      <c r="G329" s="9">
        <f>IF(E329 &lt; Config!$B$4, Config!$B$4, E329)</f>
        <v>90000</v>
      </c>
      <c r="H329" s="9">
        <f t="shared" si="1"/>
        <v>725146.7932</v>
      </c>
      <c r="I329" s="9">
        <f>H329 * (1 - Config!$B$9)</f>
        <v>616374.7742</v>
      </c>
      <c r="J329" s="9">
        <f>H329 * (1 + Config!$B$10)</f>
        <v>906433.4914</v>
      </c>
      <c r="K329" s="6" t="str">
        <f t="shared" si="2"/>
        <v>61g 63s 75c</v>
      </c>
      <c r="L329" s="8" t="str">
        <f t="shared" si="3"/>
        <v>72g 51s 47c</v>
      </c>
      <c r="M329" s="6" t="str">
        <f t="shared" si="4"/>
        <v>90g 64s 33c</v>
      </c>
      <c r="N329" s="6" t="str">
        <f t="shared" si="5"/>
        <v>Defender's Dreadstone</v>
      </c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6">
        <f>IF(C330=0, Config!$B$15*Config!$B$20*Config!$B$50, 
IF(C330=1, Config!$B$15*Config!$B$21*Config!$B$51, 
IF(C330=2, Config!$B$15*Config!$B$22*Config!$B$52, 
IF(C330=3, Config!$B$15*Config!$B$23*Config!$B$53, 
IF(C330=4, Config!$B$15*Config!$B$24*Config!$B$54, 
IF(C330=5, Config!$B$15*Config!$B$25*Config!$B$55, 
IF(C330=6, Config!$B$15*Config!$B$26*Config!$B$56, 
IF(C330=7, Config!$B$15*Config!$B$27*Config!$B$57, ""))))))))</f>
        <v>1.89</v>
      </c>
      <c r="C330" s="9">
        <v>4.0</v>
      </c>
      <c r="D330" s="6" t="s">
        <v>424</v>
      </c>
      <c r="E330" s="9">
        <v>90000.0</v>
      </c>
      <c r="F330" s="9">
        <v>80.0</v>
      </c>
      <c r="G330" s="9">
        <f>IF(E330 &lt; Config!$B$4, Config!$B$4, E330)</f>
        <v>90000</v>
      </c>
      <c r="H330" s="9">
        <f t="shared" si="1"/>
        <v>725146.7932</v>
      </c>
      <c r="I330" s="9">
        <f>H330 * (1 - Config!$B$9)</f>
        <v>616374.7742</v>
      </c>
      <c r="J330" s="9">
        <f>H330 * (1 + Config!$B$10)</f>
        <v>906433.4914</v>
      </c>
      <c r="K330" s="6" t="str">
        <f t="shared" si="2"/>
        <v>61g 63s 75c</v>
      </c>
      <c r="L330" s="8" t="str">
        <f t="shared" si="3"/>
        <v>72g 51s 47c</v>
      </c>
      <c r="M330" s="6" t="str">
        <f t="shared" si="4"/>
        <v>90g 64s 33c</v>
      </c>
      <c r="N330" s="6" t="str">
        <f t="shared" si="5"/>
        <v>Puissant Dreadstone</v>
      </c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6">
        <f>IF(C331=0, Config!$B$15*Config!$B$20*Config!$B$50, 
IF(C331=1, Config!$B$15*Config!$B$21*Config!$B$51, 
IF(C331=2, Config!$B$15*Config!$B$22*Config!$B$52, 
IF(C331=3, Config!$B$15*Config!$B$23*Config!$B$53, 
IF(C331=4, Config!$B$15*Config!$B$24*Config!$B$54, 
IF(C331=5, Config!$B$15*Config!$B$25*Config!$B$55, 
IF(C331=6, Config!$B$15*Config!$B$26*Config!$B$56, 
IF(C331=7, Config!$B$15*Config!$B$27*Config!$B$57, ""))))))))</f>
        <v>1.89</v>
      </c>
      <c r="C331" s="9">
        <v>4.0</v>
      </c>
      <c r="D331" s="6" t="s">
        <v>425</v>
      </c>
      <c r="E331" s="9">
        <v>90000.0</v>
      </c>
      <c r="F331" s="9">
        <v>80.0</v>
      </c>
      <c r="G331" s="9">
        <f>IF(E331 &lt; Config!$B$4, Config!$B$4, E331)</f>
        <v>90000</v>
      </c>
      <c r="H331" s="9">
        <f t="shared" si="1"/>
        <v>725146.7932</v>
      </c>
      <c r="I331" s="9">
        <f>H331 * (1 - Config!$B$9)</f>
        <v>616374.7742</v>
      </c>
      <c r="J331" s="9">
        <f>H331 * (1 + Config!$B$10)</f>
        <v>906433.4914</v>
      </c>
      <c r="K331" s="6" t="str">
        <f t="shared" si="2"/>
        <v>61g 63s 75c</v>
      </c>
      <c r="L331" s="8" t="str">
        <f t="shared" si="3"/>
        <v>72g 51s 47c</v>
      </c>
      <c r="M331" s="6" t="str">
        <f t="shared" si="4"/>
        <v>90g 64s 33c</v>
      </c>
      <c r="N331" s="6" t="str">
        <f t="shared" si="5"/>
        <v>Guardian's Dreadstone</v>
      </c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6">
        <f>IF(C332=0, Config!$B$15*Config!$B$20*Config!$B$50, 
IF(C332=1, Config!$B$15*Config!$B$21*Config!$B$51, 
IF(C332=2, Config!$B$15*Config!$B$22*Config!$B$52, 
IF(C332=3, Config!$B$15*Config!$B$23*Config!$B$53, 
IF(C332=4, Config!$B$15*Config!$B$24*Config!$B$54, 
IF(C332=5, Config!$B$15*Config!$B$25*Config!$B$55, 
IF(C332=6, Config!$B$15*Config!$B$26*Config!$B$56, 
IF(C332=7, Config!$B$15*Config!$B$27*Config!$B$57, ""))))))))</f>
        <v>1.89</v>
      </c>
      <c r="C332" s="9">
        <v>4.0</v>
      </c>
      <c r="D332" s="6" t="s">
        <v>426</v>
      </c>
      <c r="E332" s="9">
        <v>90000.0</v>
      </c>
      <c r="F332" s="9">
        <v>80.0</v>
      </c>
      <c r="G332" s="9">
        <f>IF(E332 &lt; Config!$B$4, Config!$B$4, E332)</f>
        <v>90000</v>
      </c>
      <c r="H332" s="9">
        <f t="shared" si="1"/>
        <v>725146.7932</v>
      </c>
      <c r="I332" s="9">
        <f>H332 * (1 - Config!$B$9)</f>
        <v>616374.7742</v>
      </c>
      <c r="J332" s="9">
        <f>H332 * (1 + Config!$B$10)</f>
        <v>906433.4914</v>
      </c>
      <c r="K332" s="6" t="str">
        <f t="shared" si="2"/>
        <v>61g 63s 75c</v>
      </c>
      <c r="L332" s="8" t="str">
        <f t="shared" si="3"/>
        <v>72g 51s 47c</v>
      </c>
      <c r="M332" s="6" t="str">
        <f t="shared" si="4"/>
        <v>90g 64s 33c</v>
      </c>
      <c r="N332" s="6" t="str">
        <f t="shared" si="5"/>
        <v>Inscribed Ametrine</v>
      </c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6">
        <f>IF(C333=0, Config!$B$15*Config!$B$20*Config!$B$50, 
IF(C333=1, Config!$B$15*Config!$B$21*Config!$B$51, 
IF(C333=2, Config!$B$15*Config!$B$22*Config!$B$52, 
IF(C333=3, Config!$B$15*Config!$B$23*Config!$B$53, 
IF(C333=4, Config!$B$15*Config!$B$24*Config!$B$54, 
IF(C333=5, Config!$B$15*Config!$B$25*Config!$B$55, 
IF(C333=6, Config!$B$15*Config!$B$26*Config!$B$56, 
IF(C333=7, Config!$B$15*Config!$B$27*Config!$B$57, ""))))))))</f>
        <v>1.89</v>
      </c>
      <c r="C333" s="9">
        <v>4.0</v>
      </c>
      <c r="D333" s="6" t="s">
        <v>427</v>
      </c>
      <c r="E333" s="9">
        <v>90000.0</v>
      </c>
      <c r="F333" s="9">
        <v>80.0</v>
      </c>
      <c r="G333" s="9">
        <f>IF(E333 &lt; Config!$B$4, Config!$B$4, E333)</f>
        <v>90000</v>
      </c>
      <c r="H333" s="9">
        <f t="shared" si="1"/>
        <v>725146.7932</v>
      </c>
      <c r="I333" s="9">
        <f>H333 * (1 - Config!$B$9)</f>
        <v>616374.7742</v>
      </c>
      <c r="J333" s="9">
        <f>H333 * (1 + Config!$B$10)</f>
        <v>906433.4914</v>
      </c>
      <c r="K333" s="6" t="str">
        <f t="shared" si="2"/>
        <v>61g 63s 75c</v>
      </c>
      <c r="L333" s="8" t="str">
        <f t="shared" si="3"/>
        <v>72g 51s 47c</v>
      </c>
      <c r="M333" s="6" t="str">
        <f t="shared" si="4"/>
        <v>90g 64s 33c</v>
      </c>
      <c r="N333" s="6" t="str">
        <f t="shared" si="5"/>
        <v>Etched Ametrine</v>
      </c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6">
        <f>IF(C334=0, Config!$B$15*Config!$B$20*Config!$B$50, 
IF(C334=1, Config!$B$15*Config!$B$21*Config!$B$51, 
IF(C334=2, Config!$B$15*Config!$B$22*Config!$B$52, 
IF(C334=3, Config!$B$15*Config!$B$23*Config!$B$53, 
IF(C334=4, Config!$B$15*Config!$B$24*Config!$B$54, 
IF(C334=5, Config!$B$15*Config!$B$25*Config!$B$55, 
IF(C334=6, Config!$B$15*Config!$B$26*Config!$B$56, 
IF(C334=7, Config!$B$15*Config!$B$27*Config!$B$57, ""))))))))</f>
        <v>1.89</v>
      </c>
      <c r="C334" s="9">
        <v>4.0</v>
      </c>
      <c r="D334" s="6" t="s">
        <v>428</v>
      </c>
      <c r="E334" s="9">
        <v>90000.0</v>
      </c>
      <c r="F334" s="9">
        <v>80.0</v>
      </c>
      <c r="G334" s="9">
        <f>IF(E334 &lt; Config!$B$4, Config!$B$4, E334)</f>
        <v>90000</v>
      </c>
      <c r="H334" s="9">
        <f t="shared" si="1"/>
        <v>725146.7932</v>
      </c>
      <c r="I334" s="9">
        <f>H334 * (1 - Config!$B$9)</f>
        <v>616374.7742</v>
      </c>
      <c r="J334" s="9">
        <f>H334 * (1 + Config!$B$10)</f>
        <v>906433.4914</v>
      </c>
      <c r="K334" s="6" t="str">
        <f t="shared" si="2"/>
        <v>61g 63s 75c</v>
      </c>
      <c r="L334" s="8" t="str">
        <f t="shared" si="3"/>
        <v>72g 51s 47c</v>
      </c>
      <c r="M334" s="6" t="str">
        <f t="shared" si="4"/>
        <v>90g 64s 33c</v>
      </c>
      <c r="N334" s="6" t="str">
        <f t="shared" si="5"/>
        <v>Champion's Ametrine</v>
      </c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6">
        <f>IF(C335=0, Config!$B$15*Config!$B$20*Config!$B$50, 
IF(C335=1, Config!$B$15*Config!$B$21*Config!$B$51, 
IF(C335=2, Config!$B$15*Config!$B$22*Config!$B$52, 
IF(C335=3, Config!$B$15*Config!$B$23*Config!$B$53, 
IF(C335=4, Config!$B$15*Config!$B$24*Config!$B$54, 
IF(C335=5, Config!$B$15*Config!$B$25*Config!$B$55, 
IF(C335=6, Config!$B$15*Config!$B$26*Config!$B$56, 
IF(C335=7, Config!$B$15*Config!$B$27*Config!$B$57, ""))))))))</f>
        <v>1.89</v>
      </c>
      <c r="C335" s="9">
        <v>4.0</v>
      </c>
      <c r="D335" s="6" t="s">
        <v>429</v>
      </c>
      <c r="E335" s="9">
        <v>90000.0</v>
      </c>
      <c r="F335" s="9">
        <v>80.0</v>
      </c>
      <c r="G335" s="9">
        <f>IF(E335 &lt; Config!$B$4, Config!$B$4, E335)</f>
        <v>90000</v>
      </c>
      <c r="H335" s="9">
        <f t="shared" si="1"/>
        <v>725146.7932</v>
      </c>
      <c r="I335" s="9">
        <f>H335 * (1 - Config!$B$9)</f>
        <v>616374.7742</v>
      </c>
      <c r="J335" s="9">
        <f>H335 * (1 + Config!$B$10)</f>
        <v>906433.4914</v>
      </c>
      <c r="K335" s="6" t="str">
        <f t="shared" si="2"/>
        <v>61g 63s 75c</v>
      </c>
      <c r="L335" s="8" t="str">
        <f t="shared" si="3"/>
        <v>72g 51s 47c</v>
      </c>
      <c r="M335" s="6" t="str">
        <f t="shared" si="4"/>
        <v>90g 64s 33c</v>
      </c>
      <c r="N335" s="6" t="str">
        <f t="shared" si="5"/>
        <v>Resplendent Ametrine</v>
      </c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6">
        <f>IF(C336=0, Config!$B$15*Config!$B$20*Config!$B$50, 
IF(C336=1, Config!$B$15*Config!$B$21*Config!$B$51, 
IF(C336=2, Config!$B$15*Config!$B$22*Config!$B$52, 
IF(C336=3, Config!$B$15*Config!$B$23*Config!$B$53, 
IF(C336=4, Config!$B$15*Config!$B$24*Config!$B$54, 
IF(C336=5, Config!$B$15*Config!$B$25*Config!$B$55, 
IF(C336=6, Config!$B$15*Config!$B$26*Config!$B$56, 
IF(C336=7, Config!$B$15*Config!$B$27*Config!$B$57, ""))))))))</f>
        <v>1.89</v>
      </c>
      <c r="C336" s="9">
        <v>4.0</v>
      </c>
      <c r="D336" s="6" t="s">
        <v>430</v>
      </c>
      <c r="E336" s="9">
        <v>90000.0</v>
      </c>
      <c r="F336" s="9">
        <v>80.0</v>
      </c>
      <c r="G336" s="9">
        <f>IF(E336 &lt; Config!$B$4, Config!$B$4, E336)</f>
        <v>90000</v>
      </c>
      <c r="H336" s="9">
        <f t="shared" si="1"/>
        <v>725146.7932</v>
      </c>
      <c r="I336" s="9">
        <f>H336 * (1 - Config!$B$9)</f>
        <v>616374.7742</v>
      </c>
      <c r="J336" s="9">
        <f>H336 * (1 + Config!$B$10)</f>
        <v>906433.4914</v>
      </c>
      <c r="K336" s="6" t="str">
        <f t="shared" si="2"/>
        <v>61g 63s 75c</v>
      </c>
      <c r="L336" s="8" t="str">
        <f t="shared" si="3"/>
        <v>72g 51s 47c</v>
      </c>
      <c r="M336" s="6" t="str">
        <f t="shared" si="4"/>
        <v>90g 64s 33c</v>
      </c>
      <c r="N336" s="6" t="str">
        <f t="shared" si="5"/>
        <v>Fierce Ametrine</v>
      </c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6">
        <f>IF(C337=0, Config!$B$15*Config!$B$20*Config!$B$50, 
IF(C337=1, Config!$B$15*Config!$B$21*Config!$B$51, 
IF(C337=2, Config!$B$15*Config!$B$22*Config!$B$52, 
IF(C337=3, Config!$B$15*Config!$B$23*Config!$B$53, 
IF(C337=4, Config!$B$15*Config!$B$24*Config!$B$54, 
IF(C337=5, Config!$B$15*Config!$B$25*Config!$B$55, 
IF(C337=6, Config!$B$15*Config!$B$26*Config!$B$56, 
IF(C337=7, Config!$B$15*Config!$B$27*Config!$B$57, ""))))))))</f>
        <v>1.89</v>
      </c>
      <c r="C337" s="9">
        <v>4.0</v>
      </c>
      <c r="D337" s="6" t="s">
        <v>431</v>
      </c>
      <c r="E337" s="9">
        <v>90000.0</v>
      </c>
      <c r="F337" s="9">
        <v>80.0</v>
      </c>
      <c r="G337" s="9">
        <f>IF(E337 &lt; Config!$B$4, Config!$B$4, E337)</f>
        <v>90000</v>
      </c>
      <c r="H337" s="9">
        <f t="shared" si="1"/>
        <v>725146.7932</v>
      </c>
      <c r="I337" s="9">
        <f>H337 * (1 - Config!$B$9)</f>
        <v>616374.7742</v>
      </c>
      <c r="J337" s="9">
        <f>H337 * (1 + Config!$B$10)</f>
        <v>906433.4914</v>
      </c>
      <c r="K337" s="6" t="str">
        <f t="shared" si="2"/>
        <v>61g 63s 75c</v>
      </c>
      <c r="L337" s="8" t="str">
        <f t="shared" si="3"/>
        <v>72g 51s 47c</v>
      </c>
      <c r="M337" s="6" t="str">
        <f t="shared" si="4"/>
        <v>90g 64s 33c</v>
      </c>
      <c r="N337" s="6" t="str">
        <f t="shared" si="5"/>
        <v>Deadly Ametrine</v>
      </c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6">
        <f>IF(C338=0, Config!$B$15*Config!$B$20*Config!$B$50, 
IF(C338=1, Config!$B$15*Config!$B$21*Config!$B$51, 
IF(C338=2, Config!$B$15*Config!$B$22*Config!$B$52, 
IF(C338=3, Config!$B$15*Config!$B$23*Config!$B$53, 
IF(C338=4, Config!$B$15*Config!$B$24*Config!$B$54, 
IF(C338=5, Config!$B$15*Config!$B$25*Config!$B$55, 
IF(C338=6, Config!$B$15*Config!$B$26*Config!$B$56, 
IF(C338=7, Config!$B$15*Config!$B$27*Config!$B$57, ""))))))))</f>
        <v>1.89</v>
      </c>
      <c r="C338" s="9">
        <v>4.0</v>
      </c>
      <c r="D338" s="6" t="s">
        <v>432</v>
      </c>
      <c r="E338" s="9">
        <v>90000.0</v>
      </c>
      <c r="F338" s="9">
        <v>80.0</v>
      </c>
      <c r="G338" s="9">
        <f>IF(E338 &lt; Config!$B$4, Config!$B$4, E338)</f>
        <v>90000</v>
      </c>
      <c r="H338" s="9">
        <f t="shared" si="1"/>
        <v>725146.7932</v>
      </c>
      <c r="I338" s="9">
        <f>H338 * (1 - Config!$B$9)</f>
        <v>616374.7742</v>
      </c>
      <c r="J338" s="9">
        <f>H338 * (1 + Config!$B$10)</f>
        <v>906433.4914</v>
      </c>
      <c r="K338" s="6" t="str">
        <f t="shared" si="2"/>
        <v>61g 63s 75c</v>
      </c>
      <c r="L338" s="8" t="str">
        <f t="shared" si="3"/>
        <v>72g 51s 47c</v>
      </c>
      <c r="M338" s="6" t="str">
        <f t="shared" si="4"/>
        <v>90g 64s 33c</v>
      </c>
      <c r="N338" s="6" t="str">
        <f t="shared" si="5"/>
        <v>Glinting Ametrine</v>
      </c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6">
        <f>IF(C339=0, Config!$B$15*Config!$B$20*Config!$B$50, 
IF(C339=1, Config!$B$15*Config!$B$21*Config!$B$51, 
IF(C339=2, Config!$B$15*Config!$B$22*Config!$B$52, 
IF(C339=3, Config!$B$15*Config!$B$23*Config!$B$53, 
IF(C339=4, Config!$B$15*Config!$B$24*Config!$B$54, 
IF(C339=5, Config!$B$15*Config!$B$25*Config!$B$55, 
IF(C339=6, Config!$B$15*Config!$B$26*Config!$B$56, 
IF(C339=7, Config!$B$15*Config!$B$27*Config!$B$57, ""))))))))</f>
        <v>1.89</v>
      </c>
      <c r="C339" s="9">
        <v>4.0</v>
      </c>
      <c r="D339" s="6" t="s">
        <v>433</v>
      </c>
      <c r="E339" s="9">
        <v>90000.0</v>
      </c>
      <c r="F339" s="9">
        <v>80.0</v>
      </c>
      <c r="G339" s="9">
        <f>IF(E339 &lt; Config!$B$4, Config!$B$4, E339)</f>
        <v>90000</v>
      </c>
      <c r="H339" s="9">
        <f t="shared" si="1"/>
        <v>725146.7932</v>
      </c>
      <c r="I339" s="9">
        <f>H339 * (1 - Config!$B$9)</f>
        <v>616374.7742</v>
      </c>
      <c r="J339" s="9">
        <f>H339 * (1 + Config!$B$10)</f>
        <v>906433.4914</v>
      </c>
      <c r="K339" s="6" t="str">
        <f t="shared" si="2"/>
        <v>61g 63s 75c</v>
      </c>
      <c r="L339" s="8" t="str">
        <f t="shared" si="3"/>
        <v>72g 51s 47c</v>
      </c>
      <c r="M339" s="6" t="str">
        <f t="shared" si="4"/>
        <v>90g 64s 33c</v>
      </c>
      <c r="N339" s="6" t="str">
        <f t="shared" si="5"/>
        <v>Lucent Ametrine</v>
      </c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6">
        <f>IF(C340=0, Config!$B$15*Config!$B$20*Config!$B$50, 
IF(C340=1, Config!$B$15*Config!$B$21*Config!$B$51, 
IF(C340=2, Config!$B$15*Config!$B$22*Config!$B$52, 
IF(C340=3, Config!$B$15*Config!$B$23*Config!$B$53, 
IF(C340=4, Config!$B$15*Config!$B$24*Config!$B$54, 
IF(C340=5, Config!$B$15*Config!$B$25*Config!$B$55, 
IF(C340=6, Config!$B$15*Config!$B$26*Config!$B$56, 
IF(C340=7, Config!$B$15*Config!$B$27*Config!$B$57, ""))))))))</f>
        <v>1.89</v>
      </c>
      <c r="C340" s="9">
        <v>4.0</v>
      </c>
      <c r="D340" s="6" t="s">
        <v>434</v>
      </c>
      <c r="E340" s="9">
        <v>90000.0</v>
      </c>
      <c r="F340" s="9">
        <v>80.0</v>
      </c>
      <c r="G340" s="9">
        <f>IF(E340 &lt; Config!$B$4, Config!$B$4, E340)</f>
        <v>90000</v>
      </c>
      <c r="H340" s="9">
        <f t="shared" si="1"/>
        <v>725146.7932</v>
      </c>
      <c r="I340" s="9">
        <f>H340 * (1 - Config!$B$9)</f>
        <v>616374.7742</v>
      </c>
      <c r="J340" s="9">
        <f>H340 * (1 + Config!$B$10)</f>
        <v>906433.4914</v>
      </c>
      <c r="K340" s="6" t="str">
        <f t="shared" si="2"/>
        <v>61g 63s 75c</v>
      </c>
      <c r="L340" s="8" t="str">
        <f t="shared" si="3"/>
        <v>72g 51s 47c</v>
      </c>
      <c r="M340" s="6" t="str">
        <f t="shared" si="4"/>
        <v>90g 64s 33c</v>
      </c>
      <c r="N340" s="6" t="str">
        <f t="shared" si="5"/>
        <v>Deft Ametrine</v>
      </c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6">
        <f>IF(C341=0, Config!$B$15*Config!$B$20*Config!$B$50, 
IF(C341=1, Config!$B$15*Config!$B$21*Config!$B$51, 
IF(C341=2, Config!$B$15*Config!$B$22*Config!$B$52, 
IF(C341=3, Config!$B$15*Config!$B$23*Config!$B$53, 
IF(C341=4, Config!$B$15*Config!$B$24*Config!$B$54, 
IF(C341=5, Config!$B$15*Config!$B$25*Config!$B$55, 
IF(C341=6, Config!$B$15*Config!$B$26*Config!$B$56, 
IF(C341=7, Config!$B$15*Config!$B$27*Config!$B$57, ""))))))))</f>
        <v>1.89</v>
      </c>
      <c r="C341" s="9">
        <v>4.0</v>
      </c>
      <c r="D341" s="6" t="s">
        <v>435</v>
      </c>
      <c r="E341" s="9">
        <v>90000.0</v>
      </c>
      <c r="F341" s="9">
        <v>80.0</v>
      </c>
      <c r="G341" s="9">
        <f>IF(E341 &lt; Config!$B$4, Config!$B$4, E341)</f>
        <v>90000</v>
      </c>
      <c r="H341" s="9">
        <f t="shared" si="1"/>
        <v>725146.7932</v>
      </c>
      <c r="I341" s="9">
        <f>H341 * (1 - Config!$B$9)</f>
        <v>616374.7742</v>
      </c>
      <c r="J341" s="9">
        <f>H341 * (1 + Config!$B$10)</f>
        <v>906433.4914</v>
      </c>
      <c r="K341" s="6" t="str">
        <f t="shared" si="2"/>
        <v>61g 63s 75c</v>
      </c>
      <c r="L341" s="8" t="str">
        <f t="shared" si="3"/>
        <v>72g 51s 47c</v>
      </c>
      <c r="M341" s="6" t="str">
        <f t="shared" si="4"/>
        <v>90g 64s 33c</v>
      </c>
      <c r="N341" s="6" t="str">
        <f t="shared" si="5"/>
        <v>Luminous Ametrine</v>
      </c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6">
        <f>IF(C342=0, Config!$B$15*Config!$B$20*Config!$B$50, 
IF(C342=1, Config!$B$15*Config!$B$21*Config!$B$51, 
IF(C342=2, Config!$B$15*Config!$B$22*Config!$B$52, 
IF(C342=3, Config!$B$15*Config!$B$23*Config!$B$53, 
IF(C342=4, Config!$B$15*Config!$B$24*Config!$B$54, 
IF(C342=5, Config!$B$15*Config!$B$25*Config!$B$55, 
IF(C342=6, Config!$B$15*Config!$B$26*Config!$B$56, 
IF(C342=7, Config!$B$15*Config!$B$27*Config!$B$57, ""))))))))</f>
        <v>1.89</v>
      </c>
      <c r="C342" s="9">
        <v>4.0</v>
      </c>
      <c r="D342" s="6" t="s">
        <v>436</v>
      </c>
      <c r="E342" s="9">
        <v>90000.0</v>
      </c>
      <c r="F342" s="9">
        <v>80.0</v>
      </c>
      <c r="G342" s="9">
        <f>IF(E342 &lt; Config!$B$4, Config!$B$4, E342)</f>
        <v>90000</v>
      </c>
      <c r="H342" s="9">
        <f t="shared" si="1"/>
        <v>725146.7932</v>
      </c>
      <c r="I342" s="9">
        <f>H342 * (1 - Config!$B$9)</f>
        <v>616374.7742</v>
      </c>
      <c r="J342" s="9">
        <f>H342 * (1 + Config!$B$10)</f>
        <v>906433.4914</v>
      </c>
      <c r="K342" s="6" t="str">
        <f t="shared" si="2"/>
        <v>61g 63s 75c</v>
      </c>
      <c r="L342" s="8" t="str">
        <f t="shared" si="3"/>
        <v>72g 51s 47c</v>
      </c>
      <c r="M342" s="6" t="str">
        <f t="shared" si="4"/>
        <v>90g 64s 33c</v>
      </c>
      <c r="N342" s="6" t="str">
        <f t="shared" si="5"/>
        <v>Potent Ametrine</v>
      </c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6">
        <f>IF(C343=0, Config!$B$15*Config!$B$20*Config!$B$50, 
IF(C343=1, Config!$B$15*Config!$B$21*Config!$B$51, 
IF(C343=2, Config!$B$15*Config!$B$22*Config!$B$52, 
IF(C343=3, Config!$B$15*Config!$B$23*Config!$B$53, 
IF(C343=4, Config!$B$15*Config!$B$24*Config!$B$54, 
IF(C343=5, Config!$B$15*Config!$B$25*Config!$B$55, 
IF(C343=6, Config!$B$15*Config!$B$26*Config!$B$56, 
IF(C343=7, Config!$B$15*Config!$B$27*Config!$B$57, ""))))))))</f>
        <v>1.89</v>
      </c>
      <c r="C343" s="9">
        <v>4.0</v>
      </c>
      <c r="D343" s="6" t="s">
        <v>437</v>
      </c>
      <c r="E343" s="9">
        <v>90000.0</v>
      </c>
      <c r="F343" s="9">
        <v>80.0</v>
      </c>
      <c r="G343" s="9">
        <f>IF(E343 &lt; Config!$B$4, Config!$B$4, E343)</f>
        <v>90000</v>
      </c>
      <c r="H343" s="9">
        <f t="shared" si="1"/>
        <v>725146.7932</v>
      </c>
      <c r="I343" s="9">
        <f>H343 * (1 - Config!$B$9)</f>
        <v>616374.7742</v>
      </c>
      <c r="J343" s="9">
        <f>H343 * (1 + Config!$B$10)</f>
        <v>906433.4914</v>
      </c>
      <c r="K343" s="6" t="str">
        <f t="shared" si="2"/>
        <v>61g 63s 75c</v>
      </c>
      <c r="L343" s="8" t="str">
        <f t="shared" si="3"/>
        <v>72g 51s 47c</v>
      </c>
      <c r="M343" s="6" t="str">
        <f t="shared" si="4"/>
        <v>90g 64s 33c</v>
      </c>
      <c r="N343" s="6" t="str">
        <f t="shared" si="5"/>
        <v>Veiled Ametrine</v>
      </c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6">
        <f>IF(C344=0, Config!$B$15*Config!$B$20*Config!$B$50, 
IF(C344=1, Config!$B$15*Config!$B$21*Config!$B$51, 
IF(C344=2, Config!$B$15*Config!$B$22*Config!$B$52, 
IF(C344=3, Config!$B$15*Config!$B$23*Config!$B$53, 
IF(C344=4, Config!$B$15*Config!$B$24*Config!$B$54, 
IF(C344=5, Config!$B$15*Config!$B$25*Config!$B$55, 
IF(C344=6, Config!$B$15*Config!$B$26*Config!$B$56, 
IF(C344=7, Config!$B$15*Config!$B$27*Config!$B$57, ""))))))))</f>
        <v>1.89</v>
      </c>
      <c r="C344" s="9">
        <v>4.0</v>
      </c>
      <c r="D344" s="6" t="s">
        <v>438</v>
      </c>
      <c r="E344" s="9">
        <v>90000.0</v>
      </c>
      <c r="F344" s="9">
        <v>80.0</v>
      </c>
      <c r="G344" s="9">
        <f>IF(E344 &lt; Config!$B$4, Config!$B$4, E344)</f>
        <v>90000</v>
      </c>
      <c r="H344" s="9">
        <f t="shared" si="1"/>
        <v>725146.7932</v>
      </c>
      <c r="I344" s="9">
        <f>H344 * (1 - Config!$B$9)</f>
        <v>616374.7742</v>
      </c>
      <c r="J344" s="9">
        <f>H344 * (1 + Config!$B$10)</f>
        <v>906433.4914</v>
      </c>
      <c r="K344" s="6" t="str">
        <f t="shared" si="2"/>
        <v>61g 63s 75c</v>
      </c>
      <c r="L344" s="8" t="str">
        <f t="shared" si="3"/>
        <v>72g 51s 47c</v>
      </c>
      <c r="M344" s="6" t="str">
        <f t="shared" si="4"/>
        <v>90g 64s 33c</v>
      </c>
      <c r="N344" s="6" t="str">
        <f t="shared" si="5"/>
        <v>Durable Ametrine</v>
      </c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6">
        <f>IF(C345=0, Config!$B$15*Config!$B$20*Config!$B$50, 
IF(C345=1, Config!$B$15*Config!$B$21*Config!$B$51, 
IF(C345=2, Config!$B$15*Config!$B$22*Config!$B$52, 
IF(C345=3, Config!$B$15*Config!$B$23*Config!$B$53, 
IF(C345=4, Config!$B$15*Config!$B$24*Config!$B$54, 
IF(C345=5, Config!$B$15*Config!$B$25*Config!$B$55, 
IF(C345=6, Config!$B$15*Config!$B$26*Config!$B$56, 
IF(C345=7, Config!$B$15*Config!$B$27*Config!$B$57, ""))))))))</f>
        <v>1.89</v>
      </c>
      <c r="C345" s="9">
        <v>4.0</v>
      </c>
      <c r="D345" s="6" t="s">
        <v>439</v>
      </c>
      <c r="E345" s="9">
        <v>90000.0</v>
      </c>
      <c r="F345" s="9">
        <v>80.0</v>
      </c>
      <c r="G345" s="9">
        <f>IF(E345 &lt; Config!$B$4, Config!$B$4, E345)</f>
        <v>90000</v>
      </c>
      <c r="H345" s="9">
        <f t="shared" si="1"/>
        <v>725146.7932</v>
      </c>
      <c r="I345" s="9">
        <f>H345 * (1 - Config!$B$9)</f>
        <v>616374.7742</v>
      </c>
      <c r="J345" s="9">
        <f>H345 * (1 + Config!$B$10)</f>
        <v>906433.4914</v>
      </c>
      <c r="K345" s="6" t="str">
        <f t="shared" si="2"/>
        <v>61g 63s 75c</v>
      </c>
      <c r="L345" s="8" t="str">
        <f t="shared" si="3"/>
        <v>72g 51s 47c</v>
      </c>
      <c r="M345" s="6" t="str">
        <f t="shared" si="4"/>
        <v>90g 64s 33c</v>
      </c>
      <c r="N345" s="6" t="str">
        <f t="shared" si="5"/>
        <v>Reckless Ametrine</v>
      </c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6">
        <f>IF(C346=0, Config!$B$15*Config!$B$20*Config!$B$50, 
IF(C346=1, Config!$B$15*Config!$B$21*Config!$B$51, 
IF(C346=2, Config!$B$15*Config!$B$22*Config!$B$52, 
IF(C346=3, Config!$B$15*Config!$B$23*Config!$B$53, 
IF(C346=4, Config!$B$15*Config!$B$24*Config!$B$54, 
IF(C346=5, Config!$B$15*Config!$B$25*Config!$B$55, 
IF(C346=6, Config!$B$15*Config!$B$26*Config!$B$56, 
IF(C346=7, Config!$B$15*Config!$B$27*Config!$B$57, ""))))))))</f>
        <v>1.89</v>
      </c>
      <c r="C346" s="9">
        <v>4.0</v>
      </c>
      <c r="D346" s="6" t="s">
        <v>440</v>
      </c>
      <c r="E346" s="9">
        <v>90000.0</v>
      </c>
      <c r="F346" s="9">
        <v>80.0</v>
      </c>
      <c r="G346" s="9">
        <f>IF(E346 &lt; Config!$B$4, Config!$B$4, E346)</f>
        <v>90000</v>
      </c>
      <c r="H346" s="9">
        <f t="shared" si="1"/>
        <v>725146.7932</v>
      </c>
      <c r="I346" s="9">
        <f>H346 * (1 - Config!$B$9)</f>
        <v>616374.7742</v>
      </c>
      <c r="J346" s="9">
        <f>H346 * (1 + Config!$B$10)</f>
        <v>906433.4914</v>
      </c>
      <c r="K346" s="6" t="str">
        <f t="shared" si="2"/>
        <v>61g 63s 75c</v>
      </c>
      <c r="L346" s="8" t="str">
        <f t="shared" si="3"/>
        <v>72g 51s 47c</v>
      </c>
      <c r="M346" s="6" t="str">
        <f t="shared" si="4"/>
        <v>90g 64s 33c</v>
      </c>
      <c r="N346" s="6" t="str">
        <f t="shared" si="5"/>
        <v>Wicked Ametrine</v>
      </c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6">
        <f>IF(C347=0, Config!$B$15*Config!$B$20*Config!$B$50, 
IF(C347=1, Config!$B$15*Config!$B$21*Config!$B$51, 
IF(C347=2, Config!$B$15*Config!$B$22*Config!$B$52, 
IF(C347=3, Config!$B$15*Config!$B$23*Config!$B$53, 
IF(C347=4, Config!$B$15*Config!$B$24*Config!$B$54, 
IF(C347=5, Config!$B$15*Config!$B$25*Config!$B$55, 
IF(C347=6, Config!$B$15*Config!$B$26*Config!$B$56, 
IF(C347=7, Config!$B$15*Config!$B$27*Config!$B$57, ""))))))))</f>
        <v>1.89</v>
      </c>
      <c r="C347" s="9">
        <v>4.0</v>
      </c>
      <c r="D347" s="6" t="s">
        <v>441</v>
      </c>
      <c r="E347" s="9">
        <v>90000.0</v>
      </c>
      <c r="F347" s="9">
        <v>80.0</v>
      </c>
      <c r="G347" s="9">
        <f>IF(E347 &lt; Config!$B$4, Config!$B$4, E347)</f>
        <v>90000</v>
      </c>
      <c r="H347" s="9">
        <f t="shared" si="1"/>
        <v>725146.7932</v>
      </c>
      <c r="I347" s="9">
        <f>H347 * (1 - Config!$B$9)</f>
        <v>616374.7742</v>
      </c>
      <c r="J347" s="9">
        <f>H347 * (1 + Config!$B$10)</f>
        <v>906433.4914</v>
      </c>
      <c r="K347" s="6" t="str">
        <f t="shared" si="2"/>
        <v>61g 63s 75c</v>
      </c>
      <c r="L347" s="8" t="str">
        <f t="shared" si="3"/>
        <v>72g 51s 47c</v>
      </c>
      <c r="M347" s="6" t="str">
        <f t="shared" si="4"/>
        <v>90g 64s 33c</v>
      </c>
      <c r="N347" s="6" t="str">
        <f t="shared" si="5"/>
        <v>Pristine Ametrine</v>
      </c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6">
        <f>IF(C348=0, Config!$B$15*Config!$B$20*Config!$B$50, 
IF(C348=1, Config!$B$15*Config!$B$21*Config!$B$51, 
IF(C348=2, Config!$B$15*Config!$B$22*Config!$B$52, 
IF(C348=3, Config!$B$15*Config!$B$23*Config!$B$53, 
IF(C348=4, Config!$B$15*Config!$B$24*Config!$B$54, 
IF(C348=5, Config!$B$15*Config!$B$25*Config!$B$55, 
IF(C348=6, Config!$B$15*Config!$B$26*Config!$B$56, 
IF(C348=7, Config!$B$15*Config!$B$27*Config!$B$57, ""))))))))</f>
        <v>1.89</v>
      </c>
      <c r="C348" s="9">
        <v>4.0</v>
      </c>
      <c r="D348" s="6" t="s">
        <v>442</v>
      </c>
      <c r="E348" s="9">
        <v>90000.0</v>
      </c>
      <c r="F348" s="9">
        <v>80.0</v>
      </c>
      <c r="G348" s="9">
        <f>IF(E348 &lt; Config!$B$4, Config!$B$4, E348)</f>
        <v>90000</v>
      </c>
      <c r="H348" s="9">
        <f t="shared" si="1"/>
        <v>725146.7932</v>
      </c>
      <c r="I348" s="9">
        <f>H348 * (1 - Config!$B$9)</f>
        <v>616374.7742</v>
      </c>
      <c r="J348" s="9">
        <f>H348 * (1 + Config!$B$10)</f>
        <v>906433.4914</v>
      </c>
      <c r="K348" s="6" t="str">
        <f t="shared" si="2"/>
        <v>61g 63s 75c</v>
      </c>
      <c r="L348" s="8" t="str">
        <f t="shared" si="3"/>
        <v>72g 51s 47c</v>
      </c>
      <c r="M348" s="6" t="str">
        <f t="shared" si="4"/>
        <v>90g 64s 33c</v>
      </c>
      <c r="N348" s="6" t="str">
        <f t="shared" si="5"/>
        <v>Empowered Ametrine</v>
      </c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6">
        <f>IF(C349=0, Config!$B$15*Config!$B$20*Config!$B$50, 
IF(C349=1, Config!$B$15*Config!$B$21*Config!$B$51, 
IF(C349=2, Config!$B$15*Config!$B$22*Config!$B$52, 
IF(C349=3, Config!$B$15*Config!$B$23*Config!$B$53, 
IF(C349=4, Config!$B$15*Config!$B$24*Config!$B$54, 
IF(C349=5, Config!$B$15*Config!$B$25*Config!$B$55, 
IF(C349=6, Config!$B$15*Config!$B$26*Config!$B$56, 
IF(C349=7, Config!$B$15*Config!$B$27*Config!$B$57, ""))))))))</f>
        <v>1.89</v>
      </c>
      <c r="C349" s="9">
        <v>4.0</v>
      </c>
      <c r="D349" s="6" t="s">
        <v>443</v>
      </c>
      <c r="E349" s="9">
        <v>90000.0</v>
      </c>
      <c r="F349" s="9">
        <v>80.0</v>
      </c>
      <c r="G349" s="9">
        <f>IF(E349 &lt; Config!$B$4, Config!$B$4, E349)</f>
        <v>90000</v>
      </c>
      <c r="H349" s="9">
        <f t="shared" si="1"/>
        <v>725146.7932</v>
      </c>
      <c r="I349" s="9">
        <f>H349 * (1 - Config!$B$9)</f>
        <v>616374.7742</v>
      </c>
      <c r="J349" s="9">
        <f>H349 * (1 + Config!$B$10)</f>
        <v>906433.4914</v>
      </c>
      <c r="K349" s="6" t="str">
        <f t="shared" si="2"/>
        <v>61g 63s 75c</v>
      </c>
      <c r="L349" s="8" t="str">
        <f t="shared" si="3"/>
        <v>72g 51s 47c</v>
      </c>
      <c r="M349" s="6" t="str">
        <f t="shared" si="4"/>
        <v>90g 64s 33c</v>
      </c>
      <c r="N349" s="6" t="str">
        <f t="shared" si="5"/>
        <v>Stark Ametrine</v>
      </c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6">
        <f>IF(C350=0, Config!$B$15*Config!$B$20*Config!$B$50, 
IF(C350=1, Config!$B$15*Config!$B$21*Config!$B$51, 
IF(C350=2, Config!$B$15*Config!$B$22*Config!$B$52, 
IF(C350=3, Config!$B$15*Config!$B$23*Config!$B$53, 
IF(C350=4, Config!$B$15*Config!$B$24*Config!$B$54, 
IF(C350=5, Config!$B$15*Config!$B$25*Config!$B$55, 
IF(C350=6, Config!$B$15*Config!$B$26*Config!$B$56, 
IF(C350=7, Config!$B$15*Config!$B$27*Config!$B$57, ""))))))))</f>
        <v>1.89</v>
      </c>
      <c r="C350" s="9">
        <v>4.0</v>
      </c>
      <c r="D350" s="6" t="s">
        <v>444</v>
      </c>
      <c r="E350" s="9">
        <v>90000.0</v>
      </c>
      <c r="F350" s="9">
        <v>80.0</v>
      </c>
      <c r="G350" s="9">
        <f>IF(E350 &lt; Config!$B$4, Config!$B$4, E350)</f>
        <v>90000</v>
      </c>
      <c r="H350" s="9">
        <f t="shared" si="1"/>
        <v>725146.7932</v>
      </c>
      <c r="I350" s="9">
        <f>H350 * (1 - Config!$B$9)</f>
        <v>616374.7742</v>
      </c>
      <c r="J350" s="9">
        <f>H350 * (1 + Config!$B$10)</f>
        <v>906433.4914</v>
      </c>
      <c r="K350" s="6" t="str">
        <f t="shared" si="2"/>
        <v>61g 63s 75c</v>
      </c>
      <c r="L350" s="8" t="str">
        <f t="shared" si="3"/>
        <v>72g 51s 47c</v>
      </c>
      <c r="M350" s="6" t="str">
        <f t="shared" si="4"/>
        <v>90g 64s 33c</v>
      </c>
      <c r="N350" s="6" t="str">
        <f t="shared" si="5"/>
        <v>Stalwart Ametrine</v>
      </c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6">
        <f>IF(C351=0, Config!$B$15*Config!$B$20*Config!$B$50, 
IF(C351=1, Config!$B$15*Config!$B$21*Config!$B$51, 
IF(C351=2, Config!$B$15*Config!$B$22*Config!$B$52, 
IF(C351=3, Config!$B$15*Config!$B$23*Config!$B$53, 
IF(C351=4, Config!$B$15*Config!$B$24*Config!$B$54, 
IF(C351=5, Config!$B$15*Config!$B$25*Config!$B$55, 
IF(C351=6, Config!$B$15*Config!$B$26*Config!$B$56, 
IF(C351=7, Config!$B$15*Config!$B$27*Config!$B$57, ""))))))))</f>
        <v>1.89</v>
      </c>
      <c r="C351" s="9">
        <v>4.0</v>
      </c>
      <c r="D351" s="6" t="s">
        <v>445</v>
      </c>
      <c r="E351" s="9">
        <v>90000.0</v>
      </c>
      <c r="F351" s="9">
        <v>80.0</v>
      </c>
      <c r="G351" s="9">
        <f>IF(E351 &lt; Config!$B$4, Config!$B$4, E351)</f>
        <v>90000</v>
      </c>
      <c r="H351" s="9">
        <f t="shared" si="1"/>
        <v>725146.7932</v>
      </c>
      <c r="I351" s="9">
        <f>H351 * (1 - Config!$B$9)</f>
        <v>616374.7742</v>
      </c>
      <c r="J351" s="9">
        <f>H351 * (1 + Config!$B$10)</f>
        <v>906433.4914</v>
      </c>
      <c r="K351" s="6" t="str">
        <f t="shared" si="2"/>
        <v>61g 63s 75c</v>
      </c>
      <c r="L351" s="8" t="str">
        <f t="shared" si="3"/>
        <v>72g 51s 47c</v>
      </c>
      <c r="M351" s="6" t="str">
        <f t="shared" si="4"/>
        <v>90g 64s 33c</v>
      </c>
      <c r="N351" s="6" t="str">
        <f t="shared" si="5"/>
        <v>Glimmering Ametrine</v>
      </c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6">
        <f>IF(C352=0, Config!$B$15*Config!$B$20*Config!$B$50, 
IF(C352=1, Config!$B$15*Config!$B$21*Config!$B$51, 
IF(C352=2, Config!$B$15*Config!$B$22*Config!$B$52, 
IF(C352=3, Config!$B$15*Config!$B$23*Config!$B$53, 
IF(C352=4, Config!$B$15*Config!$B$24*Config!$B$54, 
IF(C352=5, Config!$B$15*Config!$B$25*Config!$B$55, 
IF(C352=6, Config!$B$15*Config!$B$26*Config!$B$56, 
IF(C352=7, Config!$B$15*Config!$B$27*Config!$B$57, ""))))))))</f>
        <v>1.89</v>
      </c>
      <c r="C352" s="9">
        <v>4.0</v>
      </c>
      <c r="D352" s="6" t="s">
        <v>446</v>
      </c>
      <c r="E352" s="9">
        <v>90000.0</v>
      </c>
      <c r="F352" s="9">
        <v>80.0</v>
      </c>
      <c r="G352" s="9">
        <f>IF(E352 &lt; Config!$B$4, Config!$B$4, E352)</f>
        <v>90000</v>
      </c>
      <c r="H352" s="9">
        <f t="shared" si="1"/>
        <v>725146.7932</v>
      </c>
      <c r="I352" s="9">
        <f>H352 * (1 - Config!$B$9)</f>
        <v>616374.7742</v>
      </c>
      <c r="J352" s="9">
        <f>H352 * (1 + Config!$B$10)</f>
        <v>906433.4914</v>
      </c>
      <c r="K352" s="6" t="str">
        <f t="shared" si="2"/>
        <v>61g 63s 75c</v>
      </c>
      <c r="L352" s="8" t="str">
        <f t="shared" si="3"/>
        <v>72g 51s 47c</v>
      </c>
      <c r="M352" s="6" t="str">
        <f t="shared" si="4"/>
        <v>90g 64s 33c</v>
      </c>
      <c r="N352" s="6" t="str">
        <f t="shared" si="5"/>
        <v>Accurate Ametrine</v>
      </c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6">
        <f>IF(C353=0, Config!$B$15*Config!$B$20*Config!$B$50, 
IF(C353=1, Config!$B$15*Config!$B$21*Config!$B$51, 
IF(C353=2, Config!$B$15*Config!$B$22*Config!$B$52, 
IF(C353=3, Config!$B$15*Config!$B$23*Config!$B$53, 
IF(C353=4, Config!$B$15*Config!$B$24*Config!$B$54, 
IF(C353=5, Config!$B$15*Config!$B$25*Config!$B$55, 
IF(C353=6, Config!$B$15*Config!$B$26*Config!$B$56, 
IF(C353=7, Config!$B$15*Config!$B$27*Config!$B$57, ""))))))))</f>
        <v>1.89</v>
      </c>
      <c r="C353" s="9">
        <v>4.0</v>
      </c>
      <c r="D353" s="6" t="s">
        <v>447</v>
      </c>
      <c r="E353" s="9">
        <v>90000.0</v>
      </c>
      <c r="F353" s="9">
        <v>80.0</v>
      </c>
      <c r="G353" s="9">
        <f>IF(E353 &lt; Config!$B$4, Config!$B$4, E353)</f>
        <v>90000</v>
      </c>
      <c r="H353" s="9">
        <f t="shared" si="1"/>
        <v>725146.7932</v>
      </c>
      <c r="I353" s="9">
        <f>H353 * (1 - Config!$B$9)</f>
        <v>616374.7742</v>
      </c>
      <c r="J353" s="9">
        <f>H353 * (1 + Config!$B$10)</f>
        <v>906433.4914</v>
      </c>
      <c r="K353" s="6" t="str">
        <f t="shared" si="2"/>
        <v>61g 63s 75c</v>
      </c>
      <c r="L353" s="8" t="str">
        <f t="shared" si="3"/>
        <v>72g 51s 47c</v>
      </c>
      <c r="M353" s="6" t="str">
        <f t="shared" si="4"/>
        <v>90g 64s 33c</v>
      </c>
      <c r="N353" s="6" t="str">
        <f t="shared" si="5"/>
        <v>Resolute Ametrine</v>
      </c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6">
        <f>IF(C354=0, Config!$B$15*Config!$B$20*Config!$B$50, 
IF(C354=1, Config!$B$15*Config!$B$21*Config!$B$51, 
IF(C354=2, Config!$B$15*Config!$B$22*Config!$B$52, 
IF(C354=3, Config!$B$15*Config!$B$23*Config!$B$53, 
IF(C354=4, Config!$B$15*Config!$B$24*Config!$B$54, 
IF(C354=5, Config!$B$15*Config!$B$25*Config!$B$55, 
IF(C354=6, Config!$B$15*Config!$B$26*Config!$B$56, 
IF(C354=7, Config!$B$15*Config!$B$27*Config!$B$57, ""))))))))</f>
        <v>1.89</v>
      </c>
      <c r="C354" s="9">
        <v>4.0</v>
      </c>
      <c r="D354" s="6" t="s">
        <v>448</v>
      </c>
      <c r="E354" s="9">
        <v>90000.0</v>
      </c>
      <c r="F354" s="9">
        <v>80.0</v>
      </c>
      <c r="G354" s="9">
        <f>IF(E354 &lt; Config!$B$4, Config!$B$4, E354)</f>
        <v>90000</v>
      </c>
      <c r="H354" s="9">
        <f t="shared" si="1"/>
        <v>725146.7932</v>
      </c>
      <c r="I354" s="9">
        <f>H354 * (1 - Config!$B$9)</f>
        <v>616374.7742</v>
      </c>
      <c r="J354" s="9">
        <f>H354 * (1 + Config!$B$10)</f>
        <v>906433.4914</v>
      </c>
      <c r="K354" s="6" t="str">
        <f t="shared" si="2"/>
        <v>61g 63s 75c</v>
      </c>
      <c r="L354" s="8" t="str">
        <f t="shared" si="3"/>
        <v>72g 51s 47c</v>
      </c>
      <c r="M354" s="6" t="str">
        <f t="shared" si="4"/>
        <v>90g 64s 33c</v>
      </c>
      <c r="N354" s="6" t="str">
        <f t="shared" si="5"/>
        <v>Timeless Eye of Zul</v>
      </c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6">
        <f>IF(C355=0, Config!$B$15*Config!$B$20*Config!$B$50, 
IF(C355=1, Config!$B$15*Config!$B$21*Config!$B$51, 
IF(C355=2, Config!$B$15*Config!$B$22*Config!$B$52, 
IF(C355=3, Config!$B$15*Config!$B$23*Config!$B$53, 
IF(C355=4, Config!$B$15*Config!$B$24*Config!$B$54, 
IF(C355=5, Config!$B$15*Config!$B$25*Config!$B$55, 
IF(C355=6, Config!$B$15*Config!$B$26*Config!$B$56, 
IF(C355=7, Config!$B$15*Config!$B$27*Config!$B$57, ""))))))))</f>
        <v>1.89</v>
      </c>
      <c r="C355" s="9">
        <v>4.0</v>
      </c>
      <c r="D355" s="6" t="s">
        <v>449</v>
      </c>
      <c r="E355" s="9">
        <v>90000.0</v>
      </c>
      <c r="F355" s="9">
        <v>80.0</v>
      </c>
      <c r="G355" s="9">
        <f>IF(E355 &lt; Config!$B$4, Config!$B$4, E355)</f>
        <v>90000</v>
      </c>
      <c r="H355" s="9">
        <f t="shared" si="1"/>
        <v>725146.7932</v>
      </c>
      <c r="I355" s="9">
        <f>H355 * (1 - Config!$B$9)</f>
        <v>616374.7742</v>
      </c>
      <c r="J355" s="9">
        <f>H355 * (1 + Config!$B$10)</f>
        <v>906433.4914</v>
      </c>
      <c r="K355" s="6" t="str">
        <f t="shared" si="2"/>
        <v>61g 63s 75c</v>
      </c>
      <c r="L355" s="8" t="str">
        <f t="shared" si="3"/>
        <v>72g 51s 47c</v>
      </c>
      <c r="M355" s="6" t="str">
        <f t="shared" si="4"/>
        <v>90g 64s 33c</v>
      </c>
      <c r="N355" s="6" t="str">
        <f t="shared" si="5"/>
        <v>Jagged Eye of Zul</v>
      </c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6">
        <f>IF(C356=0, Config!$B$15*Config!$B$20*Config!$B$50, 
IF(C356=1, Config!$B$15*Config!$B$21*Config!$B$51, 
IF(C356=2, Config!$B$15*Config!$B$22*Config!$B$52, 
IF(C356=3, Config!$B$15*Config!$B$23*Config!$B$53, 
IF(C356=4, Config!$B$15*Config!$B$24*Config!$B$54, 
IF(C356=5, Config!$B$15*Config!$B$25*Config!$B$55, 
IF(C356=6, Config!$B$15*Config!$B$26*Config!$B$56, 
IF(C356=7, Config!$B$15*Config!$B$27*Config!$B$57, ""))))))))</f>
        <v>1.89</v>
      </c>
      <c r="C356" s="9">
        <v>4.0</v>
      </c>
      <c r="D356" s="6" t="s">
        <v>450</v>
      </c>
      <c r="E356" s="9">
        <v>90000.0</v>
      </c>
      <c r="F356" s="9">
        <v>80.0</v>
      </c>
      <c r="G356" s="9">
        <f>IF(E356 &lt; Config!$B$4, Config!$B$4, E356)</f>
        <v>90000</v>
      </c>
      <c r="H356" s="9">
        <f t="shared" si="1"/>
        <v>725146.7932</v>
      </c>
      <c r="I356" s="9">
        <f>H356 * (1 - Config!$B$9)</f>
        <v>616374.7742</v>
      </c>
      <c r="J356" s="9">
        <f>H356 * (1 + Config!$B$10)</f>
        <v>906433.4914</v>
      </c>
      <c r="K356" s="6" t="str">
        <f t="shared" si="2"/>
        <v>61g 63s 75c</v>
      </c>
      <c r="L356" s="8" t="str">
        <f t="shared" si="3"/>
        <v>72g 51s 47c</v>
      </c>
      <c r="M356" s="6" t="str">
        <f t="shared" si="4"/>
        <v>90g 64s 33c</v>
      </c>
      <c r="N356" s="6" t="str">
        <f t="shared" si="5"/>
        <v>Vivid Eye of Zul</v>
      </c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6">
        <f>IF(C357=0, Config!$B$15*Config!$B$20*Config!$B$50, 
IF(C357=1, Config!$B$15*Config!$B$21*Config!$B$51, 
IF(C357=2, Config!$B$15*Config!$B$22*Config!$B$52, 
IF(C357=3, Config!$B$15*Config!$B$23*Config!$B$53, 
IF(C357=4, Config!$B$15*Config!$B$24*Config!$B$54, 
IF(C357=5, Config!$B$15*Config!$B$25*Config!$B$55, 
IF(C357=6, Config!$B$15*Config!$B$26*Config!$B$56, 
IF(C357=7, Config!$B$15*Config!$B$27*Config!$B$57, ""))))))))</f>
        <v>1.89</v>
      </c>
      <c r="C357" s="9">
        <v>4.0</v>
      </c>
      <c r="D357" s="6" t="s">
        <v>451</v>
      </c>
      <c r="E357" s="9">
        <v>90000.0</v>
      </c>
      <c r="F357" s="9">
        <v>80.0</v>
      </c>
      <c r="G357" s="9">
        <f>IF(E357 &lt; Config!$B$4, Config!$B$4, E357)</f>
        <v>90000</v>
      </c>
      <c r="H357" s="9">
        <f t="shared" si="1"/>
        <v>725146.7932</v>
      </c>
      <c r="I357" s="9">
        <f>H357 * (1 - Config!$B$9)</f>
        <v>616374.7742</v>
      </c>
      <c r="J357" s="9">
        <f>H357 * (1 + Config!$B$10)</f>
        <v>906433.4914</v>
      </c>
      <c r="K357" s="6" t="str">
        <f t="shared" si="2"/>
        <v>61g 63s 75c</v>
      </c>
      <c r="L357" s="8" t="str">
        <f t="shared" si="3"/>
        <v>72g 51s 47c</v>
      </c>
      <c r="M357" s="6" t="str">
        <f t="shared" si="4"/>
        <v>90g 64s 33c</v>
      </c>
      <c r="N357" s="6" t="str">
        <f t="shared" si="5"/>
        <v>Enduring Eye of Zul</v>
      </c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6">
        <f>IF(C358=0, Config!$B$15*Config!$B$20*Config!$B$50, 
IF(C358=1, Config!$B$15*Config!$B$21*Config!$B$51, 
IF(C358=2, Config!$B$15*Config!$B$22*Config!$B$52, 
IF(C358=3, Config!$B$15*Config!$B$23*Config!$B$53, 
IF(C358=4, Config!$B$15*Config!$B$24*Config!$B$54, 
IF(C358=5, Config!$B$15*Config!$B$25*Config!$B$55, 
IF(C358=6, Config!$B$15*Config!$B$26*Config!$B$56, 
IF(C358=7, Config!$B$15*Config!$B$27*Config!$B$57, ""))))))))</f>
        <v>1.89</v>
      </c>
      <c r="C358" s="9">
        <v>4.0</v>
      </c>
      <c r="D358" s="6" t="s">
        <v>452</v>
      </c>
      <c r="E358" s="9">
        <v>90000.0</v>
      </c>
      <c r="F358" s="9">
        <v>80.0</v>
      </c>
      <c r="G358" s="9">
        <f>IF(E358 &lt; Config!$B$4, Config!$B$4, E358)</f>
        <v>90000</v>
      </c>
      <c r="H358" s="9">
        <f t="shared" si="1"/>
        <v>725146.7932</v>
      </c>
      <c r="I358" s="9">
        <f>H358 * (1 - Config!$B$9)</f>
        <v>616374.7742</v>
      </c>
      <c r="J358" s="9">
        <f>H358 * (1 + Config!$B$10)</f>
        <v>906433.4914</v>
      </c>
      <c r="K358" s="6" t="str">
        <f t="shared" si="2"/>
        <v>61g 63s 75c</v>
      </c>
      <c r="L358" s="8" t="str">
        <f t="shared" si="3"/>
        <v>72g 51s 47c</v>
      </c>
      <c r="M358" s="6" t="str">
        <f t="shared" si="4"/>
        <v>90g 64s 33c</v>
      </c>
      <c r="N358" s="6" t="str">
        <f t="shared" si="5"/>
        <v>Steady Eye of Zul</v>
      </c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6">
        <f>IF(C359=0, Config!$B$15*Config!$B$20*Config!$B$50, 
IF(C359=1, Config!$B$15*Config!$B$21*Config!$B$51, 
IF(C359=2, Config!$B$15*Config!$B$22*Config!$B$52, 
IF(C359=3, Config!$B$15*Config!$B$23*Config!$B$53, 
IF(C359=4, Config!$B$15*Config!$B$24*Config!$B$54, 
IF(C359=5, Config!$B$15*Config!$B$25*Config!$B$55, 
IF(C359=6, Config!$B$15*Config!$B$26*Config!$B$56, 
IF(C359=7, Config!$B$15*Config!$B$27*Config!$B$57, ""))))))))</f>
        <v>1.89</v>
      </c>
      <c r="C359" s="9">
        <v>4.0</v>
      </c>
      <c r="D359" s="6" t="s">
        <v>453</v>
      </c>
      <c r="E359" s="9">
        <v>90000.0</v>
      </c>
      <c r="F359" s="9">
        <v>80.0</v>
      </c>
      <c r="G359" s="9">
        <f>IF(E359 &lt; Config!$B$4, Config!$B$4, E359)</f>
        <v>90000</v>
      </c>
      <c r="H359" s="9">
        <f t="shared" si="1"/>
        <v>725146.7932</v>
      </c>
      <c r="I359" s="9">
        <f>H359 * (1 - Config!$B$9)</f>
        <v>616374.7742</v>
      </c>
      <c r="J359" s="9">
        <f>H359 * (1 + Config!$B$10)</f>
        <v>906433.4914</v>
      </c>
      <c r="K359" s="6" t="str">
        <f t="shared" si="2"/>
        <v>61g 63s 75c</v>
      </c>
      <c r="L359" s="8" t="str">
        <f t="shared" si="3"/>
        <v>72g 51s 47c</v>
      </c>
      <c r="M359" s="6" t="str">
        <f t="shared" si="4"/>
        <v>90g 64s 33c</v>
      </c>
      <c r="N359" s="6" t="str">
        <f t="shared" si="5"/>
        <v>Forceful Eye of Zul</v>
      </c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6">
        <f>IF(C360=0, Config!$B$15*Config!$B$20*Config!$B$50, 
IF(C360=1, Config!$B$15*Config!$B$21*Config!$B$51, 
IF(C360=2, Config!$B$15*Config!$B$22*Config!$B$52, 
IF(C360=3, Config!$B$15*Config!$B$23*Config!$B$53, 
IF(C360=4, Config!$B$15*Config!$B$24*Config!$B$54, 
IF(C360=5, Config!$B$15*Config!$B$25*Config!$B$55, 
IF(C360=6, Config!$B$15*Config!$B$26*Config!$B$56, 
IF(C360=7, Config!$B$15*Config!$B$27*Config!$B$57, ""))))))))</f>
        <v>1.89</v>
      </c>
      <c r="C360" s="9">
        <v>4.0</v>
      </c>
      <c r="D360" s="6" t="s">
        <v>454</v>
      </c>
      <c r="E360" s="9">
        <v>90000.0</v>
      </c>
      <c r="F360" s="9">
        <v>80.0</v>
      </c>
      <c r="G360" s="9">
        <f>IF(E360 &lt; Config!$B$4, Config!$B$4, E360)</f>
        <v>90000</v>
      </c>
      <c r="H360" s="9">
        <f t="shared" si="1"/>
        <v>725146.7932</v>
      </c>
      <c r="I360" s="9">
        <f>H360 * (1 - Config!$B$9)</f>
        <v>616374.7742</v>
      </c>
      <c r="J360" s="9">
        <f>H360 * (1 + Config!$B$10)</f>
        <v>906433.4914</v>
      </c>
      <c r="K360" s="6" t="str">
        <f t="shared" si="2"/>
        <v>61g 63s 75c</v>
      </c>
      <c r="L360" s="8" t="str">
        <f t="shared" si="3"/>
        <v>72g 51s 47c</v>
      </c>
      <c r="M360" s="6" t="str">
        <f t="shared" si="4"/>
        <v>90g 64s 33c</v>
      </c>
      <c r="N360" s="6" t="str">
        <f t="shared" si="5"/>
        <v>Seer's Eye of Zul</v>
      </c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6">
        <f>IF(C361=0, Config!$B$15*Config!$B$20*Config!$B$50, 
IF(C361=1, Config!$B$15*Config!$B$21*Config!$B$51, 
IF(C361=2, Config!$B$15*Config!$B$22*Config!$B$52, 
IF(C361=3, Config!$B$15*Config!$B$23*Config!$B$53, 
IF(C361=4, Config!$B$15*Config!$B$24*Config!$B$54, 
IF(C361=5, Config!$B$15*Config!$B$25*Config!$B$55, 
IF(C361=6, Config!$B$15*Config!$B$26*Config!$B$56, 
IF(C361=7, Config!$B$15*Config!$B$27*Config!$B$57, ""))))))))</f>
        <v>1.89</v>
      </c>
      <c r="C361" s="9">
        <v>4.0</v>
      </c>
      <c r="D361" s="6" t="s">
        <v>455</v>
      </c>
      <c r="E361" s="9">
        <v>90000.0</v>
      </c>
      <c r="F361" s="9">
        <v>80.0</v>
      </c>
      <c r="G361" s="9">
        <f>IF(E361 &lt; Config!$B$4, Config!$B$4, E361)</f>
        <v>90000</v>
      </c>
      <c r="H361" s="9">
        <f t="shared" si="1"/>
        <v>725146.7932</v>
      </c>
      <c r="I361" s="9">
        <f>H361 * (1 - Config!$B$9)</f>
        <v>616374.7742</v>
      </c>
      <c r="J361" s="9">
        <f>H361 * (1 + Config!$B$10)</f>
        <v>906433.4914</v>
      </c>
      <c r="K361" s="6" t="str">
        <f t="shared" si="2"/>
        <v>61g 63s 75c</v>
      </c>
      <c r="L361" s="8" t="str">
        <f t="shared" si="3"/>
        <v>72g 51s 47c</v>
      </c>
      <c r="M361" s="6" t="str">
        <f t="shared" si="4"/>
        <v>90g 64s 33c</v>
      </c>
      <c r="N361" s="6" t="str">
        <f t="shared" si="5"/>
        <v>Misty Eye of Zul</v>
      </c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6">
        <f>IF(C362=0, Config!$B$15*Config!$B$20*Config!$B$50, 
IF(C362=1, Config!$B$15*Config!$B$21*Config!$B$51, 
IF(C362=2, Config!$B$15*Config!$B$22*Config!$B$52, 
IF(C362=3, Config!$B$15*Config!$B$23*Config!$B$53, 
IF(C362=4, Config!$B$15*Config!$B$24*Config!$B$54, 
IF(C362=5, Config!$B$15*Config!$B$25*Config!$B$55, 
IF(C362=6, Config!$B$15*Config!$B$26*Config!$B$56, 
IF(C362=7, Config!$B$15*Config!$B$27*Config!$B$57, ""))))))))</f>
        <v>1.89</v>
      </c>
      <c r="C362" s="9">
        <v>4.0</v>
      </c>
      <c r="D362" s="6" t="s">
        <v>456</v>
      </c>
      <c r="E362" s="9">
        <v>90000.0</v>
      </c>
      <c r="F362" s="9">
        <v>80.0</v>
      </c>
      <c r="G362" s="9">
        <f>IF(E362 &lt; Config!$B$4, Config!$B$4, E362)</f>
        <v>90000</v>
      </c>
      <c r="H362" s="9">
        <f t="shared" si="1"/>
        <v>725146.7932</v>
      </c>
      <c r="I362" s="9">
        <f>H362 * (1 - Config!$B$9)</f>
        <v>616374.7742</v>
      </c>
      <c r="J362" s="9">
        <f>H362 * (1 + Config!$B$10)</f>
        <v>906433.4914</v>
      </c>
      <c r="K362" s="6" t="str">
        <f t="shared" si="2"/>
        <v>61g 63s 75c</v>
      </c>
      <c r="L362" s="8" t="str">
        <f t="shared" si="3"/>
        <v>72g 51s 47c</v>
      </c>
      <c r="M362" s="6" t="str">
        <f t="shared" si="4"/>
        <v>90g 64s 33c</v>
      </c>
      <c r="N362" s="6" t="str">
        <f t="shared" si="5"/>
        <v>Shining Eye of Zul</v>
      </c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6">
        <f>IF(C363=0, Config!$B$15*Config!$B$20*Config!$B$50, 
IF(C363=1, Config!$B$15*Config!$B$21*Config!$B$51, 
IF(C363=2, Config!$B$15*Config!$B$22*Config!$B$52, 
IF(C363=3, Config!$B$15*Config!$B$23*Config!$B$53, 
IF(C363=4, Config!$B$15*Config!$B$24*Config!$B$54, 
IF(C363=5, Config!$B$15*Config!$B$25*Config!$B$55, 
IF(C363=6, Config!$B$15*Config!$B$26*Config!$B$56, 
IF(C363=7, Config!$B$15*Config!$B$27*Config!$B$57, ""))))))))</f>
        <v>1.89</v>
      </c>
      <c r="C363" s="9">
        <v>4.0</v>
      </c>
      <c r="D363" s="6" t="s">
        <v>457</v>
      </c>
      <c r="E363" s="9">
        <v>90000.0</v>
      </c>
      <c r="F363" s="9">
        <v>80.0</v>
      </c>
      <c r="G363" s="9">
        <f>IF(E363 &lt; Config!$B$4, Config!$B$4, E363)</f>
        <v>90000</v>
      </c>
      <c r="H363" s="9">
        <f t="shared" si="1"/>
        <v>725146.7932</v>
      </c>
      <c r="I363" s="9">
        <f>H363 * (1 - Config!$B$9)</f>
        <v>616374.7742</v>
      </c>
      <c r="J363" s="9">
        <f>H363 * (1 + Config!$B$10)</f>
        <v>906433.4914</v>
      </c>
      <c r="K363" s="6" t="str">
        <f t="shared" si="2"/>
        <v>61g 63s 75c</v>
      </c>
      <c r="L363" s="8" t="str">
        <f t="shared" si="3"/>
        <v>72g 51s 47c</v>
      </c>
      <c r="M363" s="6" t="str">
        <f t="shared" si="4"/>
        <v>90g 64s 33c</v>
      </c>
      <c r="N363" s="6" t="str">
        <f t="shared" si="5"/>
        <v>Turbid Eye of Zul</v>
      </c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6">
        <f>IF(C364=0, Config!$B$15*Config!$B$20*Config!$B$50, 
IF(C364=1, Config!$B$15*Config!$B$21*Config!$B$51, 
IF(C364=2, Config!$B$15*Config!$B$22*Config!$B$52, 
IF(C364=3, Config!$B$15*Config!$B$23*Config!$B$53, 
IF(C364=4, Config!$B$15*Config!$B$24*Config!$B$54, 
IF(C364=5, Config!$B$15*Config!$B$25*Config!$B$55, 
IF(C364=6, Config!$B$15*Config!$B$26*Config!$B$56, 
IF(C364=7, Config!$B$15*Config!$B$27*Config!$B$57, ""))))))))</f>
        <v>1.89</v>
      </c>
      <c r="C364" s="9">
        <v>4.0</v>
      </c>
      <c r="D364" s="6" t="s">
        <v>458</v>
      </c>
      <c r="E364" s="9">
        <v>90000.0</v>
      </c>
      <c r="F364" s="9">
        <v>80.0</v>
      </c>
      <c r="G364" s="9">
        <f>IF(E364 &lt; Config!$B$4, Config!$B$4, E364)</f>
        <v>90000</v>
      </c>
      <c r="H364" s="9">
        <f t="shared" si="1"/>
        <v>725146.7932</v>
      </c>
      <c r="I364" s="9">
        <f>H364 * (1 - Config!$B$9)</f>
        <v>616374.7742</v>
      </c>
      <c r="J364" s="9">
        <f>H364 * (1 + Config!$B$10)</f>
        <v>906433.4914</v>
      </c>
      <c r="K364" s="6" t="str">
        <f t="shared" si="2"/>
        <v>61g 63s 75c</v>
      </c>
      <c r="L364" s="8" t="str">
        <f t="shared" si="3"/>
        <v>72g 51s 47c</v>
      </c>
      <c r="M364" s="6" t="str">
        <f t="shared" si="4"/>
        <v>90g 64s 33c</v>
      </c>
      <c r="N364" s="6" t="str">
        <f t="shared" si="5"/>
        <v>Intricate Eye of Zul</v>
      </c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6">
        <f>IF(C365=0, Config!$B$15*Config!$B$20*Config!$B$50, 
IF(C365=1, Config!$B$15*Config!$B$21*Config!$B$51, 
IF(C365=2, Config!$B$15*Config!$B$22*Config!$B$52, 
IF(C365=3, Config!$B$15*Config!$B$23*Config!$B$53, 
IF(C365=4, Config!$B$15*Config!$B$24*Config!$B$54, 
IF(C365=5, Config!$B$15*Config!$B$25*Config!$B$55, 
IF(C365=6, Config!$B$15*Config!$B$26*Config!$B$56, 
IF(C365=7, Config!$B$15*Config!$B$27*Config!$B$57, ""))))))))</f>
        <v>1.89</v>
      </c>
      <c r="C365" s="9">
        <v>4.0</v>
      </c>
      <c r="D365" s="6" t="s">
        <v>459</v>
      </c>
      <c r="E365" s="9">
        <v>90000.0</v>
      </c>
      <c r="F365" s="9">
        <v>80.0</v>
      </c>
      <c r="G365" s="9">
        <f>IF(E365 &lt; Config!$B$4, Config!$B$4, E365)</f>
        <v>90000</v>
      </c>
      <c r="H365" s="9">
        <f t="shared" si="1"/>
        <v>725146.7932</v>
      </c>
      <c r="I365" s="9">
        <f>H365 * (1 - Config!$B$9)</f>
        <v>616374.7742</v>
      </c>
      <c r="J365" s="9">
        <f>H365 * (1 + Config!$B$10)</f>
        <v>906433.4914</v>
      </c>
      <c r="K365" s="6" t="str">
        <f t="shared" si="2"/>
        <v>61g 63s 75c</v>
      </c>
      <c r="L365" s="8" t="str">
        <f t="shared" si="3"/>
        <v>72g 51s 47c</v>
      </c>
      <c r="M365" s="6" t="str">
        <f t="shared" si="4"/>
        <v>90g 64s 33c</v>
      </c>
      <c r="N365" s="6" t="str">
        <f t="shared" si="5"/>
        <v>Dazzling Eye of Zul</v>
      </c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6">
        <f>IF(C366=0, Config!$B$15*Config!$B$20*Config!$B$50, 
IF(C366=1, Config!$B$15*Config!$B$21*Config!$B$51, 
IF(C366=2, Config!$B$15*Config!$B$22*Config!$B$52, 
IF(C366=3, Config!$B$15*Config!$B$23*Config!$B$53, 
IF(C366=4, Config!$B$15*Config!$B$24*Config!$B$54, 
IF(C366=5, Config!$B$15*Config!$B$25*Config!$B$55, 
IF(C366=6, Config!$B$15*Config!$B$26*Config!$B$56, 
IF(C366=7, Config!$B$15*Config!$B$27*Config!$B$57, ""))))))))</f>
        <v>1.89</v>
      </c>
      <c r="C366" s="9">
        <v>4.0</v>
      </c>
      <c r="D366" s="6" t="s">
        <v>460</v>
      </c>
      <c r="E366" s="9">
        <v>90000.0</v>
      </c>
      <c r="F366" s="9">
        <v>80.0</v>
      </c>
      <c r="G366" s="9">
        <f>IF(E366 &lt; Config!$B$4, Config!$B$4, E366)</f>
        <v>90000</v>
      </c>
      <c r="H366" s="9">
        <f t="shared" si="1"/>
        <v>725146.7932</v>
      </c>
      <c r="I366" s="9">
        <f>H366 * (1 - Config!$B$9)</f>
        <v>616374.7742</v>
      </c>
      <c r="J366" s="9">
        <f>H366 * (1 + Config!$B$10)</f>
        <v>906433.4914</v>
      </c>
      <c r="K366" s="6" t="str">
        <f t="shared" si="2"/>
        <v>61g 63s 75c</v>
      </c>
      <c r="L366" s="8" t="str">
        <f t="shared" si="3"/>
        <v>72g 51s 47c</v>
      </c>
      <c r="M366" s="6" t="str">
        <f t="shared" si="4"/>
        <v>90g 64s 33c</v>
      </c>
      <c r="N366" s="6" t="str">
        <f t="shared" si="5"/>
        <v>Sundered Eye of Zul</v>
      </c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6">
        <f>IF(C367=0, Config!$B$15*Config!$B$20*Config!$B$50, 
IF(C367=1, Config!$B$15*Config!$B$21*Config!$B$51, 
IF(C367=2, Config!$B$15*Config!$B$22*Config!$B$52, 
IF(C367=3, Config!$B$15*Config!$B$23*Config!$B$53, 
IF(C367=4, Config!$B$15*Config!$B$24*Config!$B$54, 
IF(C367=5, Config!$B$15*Config!$B$25*Config!$B$55, 
IF(C367=6, Config!$B$15*Config!$B$26*Config!$B$56, 
IF(C367=7, Config!$B$15*Config!$B$27*Config!$B$57, ""))))))))</f>
        <v>1.89</v>
      </c>
      <c r="C367" s="9">
        <v>4.0</v>
      </c>
      <c r="D367" s="6" t="s">
        <v>461</v>
      </c>
      <c r="E367" s="9">
        <v>90000.0</v>
      </c>
      <c r="F367" s="9">
        <v>80.0</v>
      </c>
      <c r="G367" s="9">
        <f>IF(E367 &lt; Config!$B$4, Config!$B$4, E367)</f>
        <v>90000</v>
      </c>
      <c r="H367" s="9">
        <f t="shared" si="1"/>
        <v>725146.7932</v>
      </c>
      <c r="I367" s="9">
        <f>H367 * (1 - Config!$B$9)</f>
        <v>616374.7742</v>
      </c>
      <c r="J367" s="9">
        <f>H367 * (1 + Config!$B$10)</f>
        <v>906433.4914</v>
      </c>
      <c r="K367" s="6" t="str">
        <f t="shared" si="2"/>
        <v>61g 63s 75c</v>
      </c>
      <c r="L367" s="8" t="str">
        <f t="shared" si="3"/>
        <v>72g 51s 47c</v>
      </c>
      <c r="M367" s="6" t="str">
        <f t="shared" si="4"/>
        <v>90g 64s 33c</v>
      </c>
      <c r="N367" s="6" t="str">
        <f t="shared" si="5"/>
        <v>Lambent Eye of Zul</v>
      </c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6">
        <f>IF(C368=0, Config!$B$15*Config!$B$20*Config!$B$50, 
IF(C368=1, Config!$B$15*Config!$B$21*Config!$B$51, 
IF(C368=2, Config!$B$15*Config!$B$22*Config!$B$52, 
IF(C368=3, Config!$B$15*Config!$B$23*Config!$B$53, 
IF(C368=4, Config!$B$15*Config!$B$24*Config!$B$54, 
IF(C368=5, Config!$B$15*Config!$B$25*Config!$B$55, 
IF(C368=6, Config!$B$15*Config!$B$26*Config!$B$56, 
IF(C368=7, Config!$B$15*Config!$B$27*Config!$B$57, ""))))))))</f>
        <v>1.89</v>
      </c>
      <c r="C368" s="9">
        <v>4.0</v>
      </c>
      <c r="D368" s="6" t="s">
        <v>462</v>
      </c>
      <c r="E368" s="9">
        <v>90000.0</v>
      </c>
      <c r="F368" s="9">
        <v>80.0</v>
      </c>
      <c r="G368" s="9">
        <f>IF(E368 &lt; Config!$B$4, Config!$B$4, E368)</f>
        <v>90000</v>
      </c>
      <c r="H368" s="9">
        <f t="shared" si="1"/>
        <v>725146.7932</v>
      </c>
      <c r="I368" s="9">
        <f>H368 * (1 - Config!$B$9)</f>
        <v>616374.7742</v>
      </c>
      <c r="J368" s="9">
        <f>H368 * (1 + Config!$B$10)</f>
        <v>906433.4914</v>
      </c>
      <c r="K368" s="6" t="str">
        <f t="shared" si="2"/>
        <v>61g 63s 75c</v>
      </c>
      <c r="L368" s="8" t="str">
        <f t="shared" si="3"/>
        <v>72g 51s 47c</v>
      </c>
      <c r="M368" s="6" t="str">
        <f t="shared" si="4"/>
        <v>90g 64s 33c</v>
      </c>
      <c r="N368" s="6" t="str">
        <f t="shared" si="5"/>
        <v>Opaque Eye of Zul</v>
      </c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6">
        <f>IF(C369=0, Config!$B$15*Config!$B$20*Config!$B$50, 
IF(C369=1, Config!$B$15*Config!$B$21*Config!$B$51, 
IF(C369=2, Config!$B$15*Config!$B$22*Config!$B$52, 
IF(C369=3, Config!$B$15*Config!$B$23*Config!$B$53, 
IF(C369=4, Config!$B$15*Config!$B$24*Config!$B$54, 
IF(C369=5, Config!$B$15*Config!$B$25*Config!$B$55, 
IF(C369=6, Config!$B$15*Config!$B$26*Config!$B$56, 
IF(C369=7, Config!$B$15*Config!$B$27*Config!$B$57, ""))))))))</f>
        <v>1.89</v>
      </c>
      <c r="C369" s="9">
        <v>4.0</v>
      </c>
      <c r="D369" s="6" t="s">
        <v>463</v>
      </c>
      <c r="E369" s="9">
        <v>90000.0</v>
      </c>
      <c r="F369" s="9">
        <v>80.0</v>
      </c>
      <c r="G369" s="9">
        <f>IF(E369 &lt; Config!$B$4, Config!$B$4, E369)</f>
        <v>90000</v>
      </c>
      <c r="H369" s="9">
        <f t="shared" si="1"/>
        <v>725146.7932</v>
      </c>
      <c r="I369" s="9">
        <f>H369 * (1 - Config!$B$9)</f>
        <v>616374.7742</v>
      </c>
      <c r="J369" s="9">
        <f>H369 * (1 + Config!$B$10)</f>
        <v>906433.4914</v>
      </c>
      <c r="K369" s="6" t="str">
        <f t="shared" si="2"/>
        <v>61g 63s 75c</v>
      </c>
      <c r="L369" s="8" t="str">
        <f t="shared" si="3"/>
        <v>72g 51s 47c</v>
      </c>
      <c r="M369" s="6" t="str">
        <f t="shared" si="4"/>
        <v>90g 64s 33c</v>
      </c>
      <c r="N369" s="6" t="str">
        <f t="shared" si="5"/>
        <v>Energized Eye of Zul</v>
      </c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6">
        <f>IF(C370=0, Config!$B$15*Config!$B$20*Config!$B$50, 
IF(C370=1, Config!$B$15*Config!$B$21*Config!$B$51, 
IF(C370=2, Config!$B$15*Config!$B$22*Config!$B$52, 
IF(C370=3, Config!$B$15*Config!$B$23*Config!$B$53, 
IF(C370=4, Config!$B$15*Config!$B$24*Config!$B$54, 
IF(C370=5, Config!$B$15*Config!$B$25*Config!$B$55, 
IF(C370=6, Config!$B$15*Config!$B$26*Config!$B$56, 
IF(C370=7, Config!$B$15*Config!$B$27*Config!$B$57, ""))))))))</f>
        <v>1.89</v>
      </c>
      <c r="C370" s="9">
        <v>4.0</v>
      </c>
      <c r="D370" s="6" t="s">
        <v>464</v>
      </c>
      <c r="E370" s="9">
        <v>90000.0</v>
      </c>
      <c r="F370" s="9">
        <v>80.0</v>
      </c>
      <c r="G370" s="9">
        <f>IF(E370 &lt; Config!$B$4, Config!$B$4, E370)</f>
        <v>90000</v>
      </c>
      <c r="H370" s="9">
        <f t="shared" si="1"/>
        <v>725146.7932</v>
      </c>
      <c r="I370" s="9">
        <f>H370 * (1 - Config!$B$9)</f>
        <v>616374.7742</v>
      </c>
      <c r="J370" s="9">
        <f>H370 * (1 + Config!$B$10)</f>
        <v>906433.4914</v>
      </c>
      <c r="K370" s="6" t="str">
        <f t="shared" si="2"/>
        <v>61g 63s 75c</v>
      </c>
      <c r="L370" s="8" t="str">
        <f t="shared" si="3"/>
        <v>72g 51s 47c</v>
      </c>
      <c r="M370" s="6" t="str">
        <f t="shared" si="4"/>
        <v>90g 64s 33c</v>
      </c>
      <c r="N370" s="6" t="str">
        <f t="shared" si="5"/>
        <v>Radiant Eye of Zul</v>
      </c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6">
        <f>IF(C371=0, Config!$B$15*Config!$B$20*Config!$B$50, 
IF(C371=1, Config!$B$15*Config!$B$21*Config!$B$51, 
IF(C371=2, Config!$B$15*Config!$B$22*Config!$B$52, 
IF(C371=3, Config!$B$15*Config!$B$23*Config!$B$53, 
IF(C371=4, Config!$B$15*Config!$B$24*Config!$B$54, 
IF(C371=5, Config!$B$15*Config!$B$25*Config!$B$55, 
IF(C371=6, Config!$B$15*Config!$B$26*Config!$B$56, 
IF(C371=7, Config!$B$15*Config!$B$27*Config!$B$57, ""))))))))</f>
        <v>1.89</v>
      </c>
      <c r="C371" s="9">
        <v>4.0</v>
      </c>
      <c r="D371" s="6" t="s">
        <v>465</v>
      </c>
      <c r="E371" s="9">
        <v>90000.0</v>
      </c>
      <c r="F371" s="9">
        <v>80.0</v>
      </c>
      <c r="G371" s="9">
        <f>IF(E371 &lt; Config!$B$4, Config!$B$4, E371)</f>
        <v>90000</v>
      </c>
      <c r="H371" s="9">
        <f t="shared" si="1"/>
        <v>725146.7932</v>
      </c>
      <c r="I371" s="9">
        <f>H371 * (1 - Config!$B$9)</f>
        <v>616374.7742</v>
      </c>
      <c r="J371" s="9">
        <f>H371 * (1 + Config!$B$10)</f>
        <v>906433.4914</v>
      </c>
      <c r="K371" s="6" t="str">
        <f t="shared" si="2"/>
        <v>61g 63s 75c</v>
      </c>
      <c r="L371" s="8" t="str">
        <f t="shared" si="3"/>
        <v>72g 51s 47c</v>
      </c>
      <c r="M371" s="6" t="str">
        <f t="shared" si="4"/>
        <v>90g 64s 33c</v>
      </c>
      <c r="N371" s="6" t="str">
        <f t="shared" si="5"/>
        <v>Tense Eye of Zul</v>
      </c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6">
        <f>IF(C372=0, Config!$B$15*Config!$B$20*Config!$B$50, 
IF(C372=1, Config!$B$15*Config!$B$21*Config!$B$51, 
IF(C372=2, Config!$B$15*Config!$B$22*Config!$B$52, 
IF(C372=3, Config!$B$15*Config!$B$23*Config!$B$53, 
IF(C372=4, Config!$B$15*Config!$B$24*Config!$B$54, 
IF(C372=5, Config!$B$15*Config!$B$25*Config!$B$55, 
IF(C372=6, Config!$B$15*Config!$B$26*Config!$B$56, 
IF(C372=7, Config!$B$15*Config!$B$27*Config!$B$57, ""))))))))</f>
        <v>1.89</v>
      </c>
      <c r="C372" s="9">
        <v>4.0</v>
      </c>
      <c r="D372" s="6" t="s">
        <v>466</v>
      </c>
      <c r="E372" s="9">
        <v>90000.0</v>
      </c>
      <c r="F372" s="9">
        <v>80.0</v>
      </c>
      <c r="G372" s="9">
        <f>IF(E372 &lt; Config!$B$4, Config!$B$4, E372)</f>
        <v>90000</v>
      </c>
      <c r="H372" s="9">
        <f t="shared" si="1"/>
        <v>725146.7932</v>
      </c>
      <c r="I372" s="9">
        <f>H372 * (1 - Config!$B$9)</f>
        <v>616374.7742</v>
      </c>
      <c r="J372" s="9">
        <f>H372 * (1 + Config!$B$10)</f>
        <v>906433.4914</v>
      </c>
      <c r="K372" s="6" t="str">
        <f t="shared" si="2"/>
        <v>61g 63s 75c</v>
      </c>
      <c r="L372" s="8" t="str">
        <f t="shared" si="3"/>
        <v>72g 51s 47c</v>
      </c>
      <c r="M372" s="6" t="str">
        <f t="shared" si="4"/>
        <v>90g 64s 33c</v>
      </c>
      <c r="N372" s="6" t="str">
        <f t="shared" si="5"/>
        <v>Shattered Eye of Zul</v>
      </c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6">
        <f>IF(C373=0, Config!$B$15*Config!$B$20*Config!$B$50, 
IF(C373=1, Config!$B$15*Config!$B$21*Config!$B$51, 
IF(C373=2, Config!$B$15*Config!$B$22*Config!$B$52, 
IF(C373=3, Config!$B$15*Config!$B$23*Config!$B$53, 
IF(C373=4, Config!$B$15*Config!$B$24*Config!$B$54, 
IF(C373=5, Config!$B$15*Config!$B$25*Config!$B$55, 
IF(C373=6, Config!$B$15*Config!$B$26*Config!$B$56, 
IF(C373=7, Config!$B$15*Config!$B$27*Config!$B$57, ""))))))))</f>
        <v>2.28</v>
      </c>
      <c r="C373" s="9">
        <v>3.0</v>
      </c>
      <c r="D373" s="6" t="s">
        <v>467</v>
      </c>
      <c r="E373" s="9">
        <v>30000.0</v>
      </c>
      <c r="F373" s="9">
        <v>80.0</v>
      </c>
      <c r="G373" s="9">
        <f>IF(E373 &lt; Config!$B$4, Config!$B$4, E373)</f>
        <v>30000</v>
      </c>
      <c r="H373" s="9">
        <f t="shared" si="1"/>
        <v>291593.4195</v>
      </c>
      <c r="I373" s="9">
        <f>H373 * (1 - Config!$B$9)</f>
        <v>247854.4066</v>
      </c>
      <c r="J373" s="9">
        <f>H373 * (1 + Config!$B$10)</f>
        <v>364491.7743</v>
      </c>
      <c r="K373" s="6" t="str">
        <f t="shared" si="2"/>
        <v>24g 78s 54c</v>
      </c>
      <c r="L373" s="8" t="str">
        <f t="shared" si="3"/>
        <v>29g 15s 93c</v>
      </c>
      <c r="M373" s="6" t="str">
        <f t="shared" si="4"/>
        <v>36g 44s 92c</v>
      </c>
      <c r="N373" s="6" t="str">
        <f t="shared" si="5"/>
        <v>Skyflare Diamond</v>
      </c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6">
        <f>IF(C374=0, Config!$B$15*Config!$B$20*Config!$B$50, 
IF(C374=1, Config!$B$15*Config!$B$21*Config!$B$51, 
IF(C374=2, Config!$B$15*Config!$B$22*Config!$B$52, 
IF(C374=3, Config!$B$15*Config!$B$23*Config!$B$53, 
IF(C374=4, Config!$B$15*Config!$B$24*Config!$B$54, 
IF(C374=5, Config!$B$15*Config!$B$25*Config!$B$55, 
IF(C374=6, Config!$B$15*Config!$B$26*Config!$B$56, 
IF(C374=7, Config!$B$15*Config!$B$27*Config!$B$57, ""))))))))</f>
        <v>2.28</v>
      </c>
      <c r="C374" s="9">
        <v>3.0</v>
      </c>
      <c r="D374" s="6" t="s">
        <v>468</v>
      </c>
      <c r="E374" s="9">
        <v>60000.0</v>
      </c>
      <c r="F374" s="9">
        <v>80.0</v>
      </c>
      <c r="G374" s="9">
        <f>IF(E374 &lt; Config!$B$4, Config!$B$4, E374)</f>
        <v>60000</v>
      </c>
      <c r="H374" s="9">
        <f t="shared" si="1"/>
        <v>583186.8389</v>
      </c>
      <c r="I374" s="9">
        <f>H374 * (1 - Config!$B$9)</f>
        <v>495708.8131</v>
      </c>
      <c r="J374" s="9">
        <f>H374 * (1 + Config!$B$10)</f>
        <v>728983.5487</v>
      </c>
      <c r="K374" s="6" t="str">
        <f t="shared" si="2"/>
        <v>49g 57s 9c</v>
      </c>
      <c r="L374" s="8" t="str">
        <f t="shared" si="3"/>
        <v>58g 31s 87c</v>
      </c>
      <c r="M374" s="6" t="str">
        <f t="shared" si="4"/>
        <v>72g 89s 84c</v>
      </c>
      <c r="N374" s="6" t="str">
        <f t="shared" si="5"/>
        <v>Chaotic Skyflare Diamond</v>
      </c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6">
        <f>IF(C375=0, Config!$B$15*Config!$B$20*Config!$B$50, 
IF(C375=1, Config!$B$15*Config!$B$21*Config!$B$51, 
IF(C375=2, Config!$B$15*Config!$B$22*Config!$B$52, 
IF(C375=3, Config!$B$15*Config!$B$23*Config!$B$53, 
IF(C375=4, Config!$B$15*Config!$B$24*Config!$B$54, 
IF(C375=5, Config!$B$15*Config!$B$25*Config!$B$55, 
IF(C375=6, Config!$B$15*Config!$B$26*Config!$B$56, 
IF(C375=7, Config!$B$15*Config!$B$27*Config!$B$57, ""))))))))</f>
        <v>2.28</v>
      </c>
      <c r="C375" s="9">
        <v>3.0</v>
      </c>
      <c r="D375" s="6" t="s">
        <v>469</v>
      </c>
      <c r="E375" s="9">
        <v>60000.0</v>
      </c>
      <c r="F375" s="9">
        <v>80.0</v>
      </c>
      <c r="G375" s="9">
        <f>IF(E375 &lt; Config!$B$4, Config!$B$4, E375)</f>
        <v>60000</v>
      </c>
      <c r="H375" s="9">
        <f t="shared" si="1"/>
        <v>583186.8389</v>
      </c>
      <c r="I375" s="9">
        <f>H375 * (1 - Config!$B$9)</f>
        <v>495708.8131</v>
      </c>
      <c r="J375" s="9">
        <f>H375 * (1 + Config!$B$10)</f>
        <v>728983.5487</v>
      </c>
      <c r="K375" s="6" t="str">
        <f t="shared" si="2"/>
        <v>49g 57s 9c</v>
      </c>
      <c r="L375" s="8" t="str">
        <f t="shared" si="3"/>
        <v>58g 31s 87c</v>
      </c>
      <c r="M375" s="6" t="str">
        <f t="shared" si="4"/>
        <v>72g 89s 84c</v>
      </c>
      <c r="N375" s="6" t="str">
        <f t="shared" si="5"/>
        <v>Destructive Skyflare Diamond</v>
      </c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6">
        <f>IF(C376=0, Config!$B$15*Config!$B$20*Config!$B$50, 
IF(C376=1, Config!$B$15*Config!$B$21*Config!$B$51, 
IF(C376=2, Config!$B$15*Config!$B$22*Config!$B$52, 
IF(C376=3, Config!$B$15*Config!$B$23*Config!$B$53, 
IF(C376=4, Config!$B$15*Config!$B$24*Config!$B$54, 
IF(C376=5, Config!$B$15*Config!$B$25*Config!$B$55, 
IF(C376=6, Config!$B$15*Config!$B$26*Config!$B$56, 
IF(C376=7, Config!$B$15*Config!$B$27*Config!$B$57, ""))))))))</f>
        <v>2.28</v>
      </c>
      <c r="C376" s="9">
        <v>3.0</v>
      </c>
      <c r="D376" s="6" t="s">
        <v>470</v>
      </c>
      <c r="E376" s="9">
        <v>60000.0</v>
      </c>
      <c r="F376" s="9">
        <v>80.0</v>
      </c>
      <c r="G376" s="9">
        <f>IF(E376 &lt; Config!$B$4, Config!$B$4, E376)</f>
        <v>60000</v>
      </c>
      <c r="H376" s="9">
        <f t="shared" si="1"/>
        <v>583186.8389</v>
      </c>
      <c r="I376" s="9">
        <f>H376 * (1 - Config!$B$9)</f>
        <v>495708.8131</v>
      </c>
      <c r="J376" s="9">
        <f>H376 * (1 + Config!$B$10)</f>
        <v>728983.5487</v>
      </c>
      <c r="K376" s="6" t="str">
        <f t="shared" si="2"/>
        <v>49g 57s 9c</v>
      </c>
      <c r="L376" s="8" t="str">
        <f t="shared" si="3"/>
        <v>58g 31s 87c</v>
      </c>
      <c r="M376" s="6" t="str">
        <f t="shared" si="4"/>
        <v>72g 89s 84c</v>
      </c>
      <c r="N376" s="6" t="str">
        <f t="shared" si="5"/>
        <v>Ember Skyflare Diamond</v>
      </c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6">
        <f>IF(C377=0, Config!$B$15*Config!$B$20*Config!$B$50, 
IF(C377=1, Config!$B$15*Config!$B$21*Config!$B$51, 
IF(C377=2, Config!$B$15*Config!$B$22*Config!$B$52, 
IF(C377=3, Config!$B$15*Config!$B$23*Config!$B$53, 
IF(C377=4, Config!$B$15*Config!$B$24*Config!$B$54, 
IF(C377=5, Config!$B$15*Config!$B$25*Config!$B$55, 
IF(C377=6, Config!$B$15*Config!$B$26*Config!$B$56, 
IF(C377=7, Config!$B$15*Config!$B$27*Config!$B$57, ""))))))))</f>
        <v>2.28</v>
      </c>
      <c r="C377" s="9">
        <v>3.0</v>
      </c>
      <c r="D377" s="6" t="s">
        <v>471</v>
      </c>
      <c r="E377" s="9">
        <v>30000.0</v>
      </c>
      <c r="F377" s="9">
        <v>80.0</v>
      </c>
      <c r="G377" s="9">
        <f>IF(E377 &lt; Config!$B$4, Config!$B$4, E377)</f>
        <v>30000</v>
      </c>
      <c r="H377" s="9">
        <f t="shared" si="1"/>
        <v>291593.4195</v>
      </c>
      <c r="I377" s="9">
        <f>H377 * (1 - Config!$B$9)</f>
        <v>247854.4066</v>
      </c>
      <c r="J377" s="9">
        <f>H377 * (1 + Config!$B$10)</f>
        <v>364491.7743</v>
      </c>
      <c r="K377" s="6" t="str">
        <f t="shared" si="2"/>
        <v>24g 78s 54c</v>
      </c>
      <c r="L377" s="8" t="str">
        <f t="shared" si="3"/>
        <v>29g 15s 93c</v>
      </c>
      <c r="M377" s="6" t="str">
        <f t="shared" si="4"/>
        <v>36g 44s 92c</v>
      </c>
      <c r="N377" s="6" t="str">
        <f t="shared" si="5"/>
        <v>Earthsiege Diamond</v>
      </c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6">
        <f>IF(C378=0, Config!$B$15*Config!$B$20*Config!$B$50, 
IF(C378=1, Config!$B$15*Config!$B$21*Config!$B$51, 
IF(C378=2, Config!$B$15*Config!$B$22*Config!$B$52, 
IF(C378=3, Config!$B$15*Config!$B$23*Config!$B$53, 
IF(C378=4, Config!$B$15*Config!$B$24*Config!$B$54, 
IF(C378=5, Config!$B$15*Config!$B$25*Config!$B$55, 
IF(C378=6, Config!$B$15*Config!$B$26*Config!$B$56, 
IF(C378=7, Config!$B$15*Config!$B$27*Config!$B$57, ""))))))))</f>
        <v>2.28</v>
      </c>
      <c r="C378" s="9">
        <v>3.0</v>
      </c>
      <c r="D378" s="6" t="s">
        <v>472</v>
      </c>
      <c r="E378" s="9">
        <v>60000.0</v>
      </c>
      <c r="F378" s="9">
        <v>80.0</v>
      </c>
      <c r="G378" s="9">
        <f>IF(E378 &lt; Config!$B$4, Config!$B$4, E378)</f>
        <v>60000</v>
      </c>
      <c r="H378" s="9">
        <f t="shared" si="1"/>
        <v>583186.8389</v>
      </c>
      <c r="I378" s="9">
        <f>H378 * (1 - Config!$B$9)</f>
        <v>495708.8131</v>
      </c>
      <c r="J378" s="9">
        <f>H378 * (1 + Config!$B$10)</f>
        <v>728983.5487</v>
      </c>
      <c r="K378" s="6" t="str">
        <f t="shared" si="2"/>
        <v>49g 57s 9c</v>
      </c>
      <c r="L378" s="8" t="str">
        <f t="shared" si="3"/>
        <v>58g 31s 87c</v>
      </c>
      <c r="M378" s="6" t="str">
        <f t="shared" si="4"/>
        <v>72g 89s 84c</v>
      </c>
      <c r="N378" s="6" t="str">
        <f t="shared" si="5"/>
        <v>Enigmatic Skyflare Diamond</v>
      </c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6">
        <f>IF(C379=0, Config!$B$15*Config!$B$20*Config!$B$50, 
IF(C379=1, Config!$B$15*Config!$B$21*Config!$B$51, 
IF(C379=2, Config!$B$15*Config!$B$22*Config!$B$52, 
IF(C379=3, Config!$B$15*Config!$B$23*Config!$B$53, 
IF(C379=4, Config!$B$15*Config!$B$24*Config!$B$54, 
IF(C379=5, Config!$B$15*Config!$B$25*Config!$B$55, 
IF(C379=6, Config!$B$15*Config!$B$26*Config!$B$56, 
IF(C379=7, Config!$B$15*Config!$B$27*Config!$B$57, ""))))))))</f>
        <v>2.28</v>
      </c>
      <c r="C379" s="9">
        <v>3.0</v>
      </c>
      <c r="D379" s="6" t="s">
        <v>473</v>
      </c>
      <c r="E379" s="9">
        <v>60000.0</v>
      </c>
      <c r="F379" s="9">
        <v>80.0</v>
      </c>
      <c r="G379" s="9">
        <f>IF(E379 &lt; Config!$B$4, Config!$B$4, E379)</f>
        <v>60000</v>
      </c>
      <c r="H379" s="9">
        <f t="shared" si="1"/>
        <v>583186.8389</v>
      </c>
      <c r="I379" s="9">
        <f>H379 * (1 - Config!$B$9)</f>
        <v>495708.8131</v>
      </c>
      <c r="J379" s="9">
        <f>H379 * (1 + Config!$B$10)</f>
        <v>728983.5487</v>
      </c>
      <c r="K379" s="6" t="str">
        <f t="shared" si="2"/>
        <v>49g 57s 9c</v>
      </c>
      <c r="L379" s="8" t="str">
        <f t="shared" si="3"/>
        <v>58g 31s 87c</v>
      </c>
      <c r="M379" s="6" t="str">
        <f t="shared" si="4"/>
        <v>72g 89s 84c</v>
      </c>
      <c r="N379" s="6" t="str">
        <f t="shared" si="5"/>
        <v>Swift Skyflare Diamond</v>
      </c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6">
        <f>IF(C380=0, Config!$B$15*Config!$B$20*Config!$B$50, 
IF(C380=1, Config!$B$15*Config!$B$21*Config!$B$51, 
IF(C380=2, Config!$B$15*Config!$B$22*Config!$B$52, 
IF(C380=3, Config!$B$15*Config!$B$23*Config!$B$53, 
IF(C380=4, Config!$B$15*Config!$B$24*Config!$B$54, 
IF(C380=5, Config!$B$15*Config!$B$25*Config!$B$55, 
IF(C380=6, Config!$B$15*Config!$B$26*Config!$B$56, 
IF(C380=7, Config!$B$15*Config!$B$27*Config!$B$57, ""))))))))</f>
        <v>2.28</v>
      </c>
      <c r="C380" s="9">
        <v>3.0</v>
      </c>
      <c r="D380" s="6" t="s">
        <v>474</v>
      </c>
      <c r="E380" s="9">
        <v>60000.0</v>
      </c>
      <c r="F380" s="9">
        <v>80.0</v>
      </c>
      <c r="G380" s="9">
        <f>IF(E380 &lt; Config!$B$4, Config!$B$4, E380)</f>
        <v>60000</v>
      </c>
      <c r="H380" s="9">
        <f t="shared" si="1"/>
        <v>583186.8389</v>
      </c>
      <c r="I380" s="9">
        <f>H380 * (1 - Config!$B$9)</f>
        <v>495708.8131</v>
      </c>
      <c r="J380" s="9">
        <f>H380 * (1 + Config!$B$10)</f>
        <v>728983.5487</v>
      </c>
      <c r="K380" s="6" t="str">
        <f t="shared" si="2"/>
        <v>49g 57s 9c</v>
      </c>
      <c r="L380" s="8" t="str">
        <f t="shared" si="3"/>
        <v>58g 31s 87c</v>
      </c>
      <c r="M380" s="6" t="str">
        <f t="shared" si="4"/>
        <v>72g 89s 84c</v>
      </c>
      <c r="N380" s="6" t="str">
        <f t="shared" si="5"/>
        <v>Tireless Skyflare Diamond</v>
      </c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6">
        <f>IF(C381=0, Config!$B$15*Config!$B$20*Config!$B$50, 
IF(C381=1, Config!$B$15*Config!$B$21*Config!$B$51, 
IF(C381=2, Config!$B$15*Config!$B$22*Config!$B$52, 
IF(C381=3, Config!$B$15*Config!$B$23*Config!$B$53, 
IF(C381=4, Config!$B$15*Config!$B$24*Config!$B$54, 
IF(C381=5, Config!$B$15*Config!$B$25*Config!$B$55, 
IF(C381=6, Config!$B$15*Config!$B$26*Config!$B$56, 
IF(C381=7, Config!$B$15*Config!$B$27*Config!$B$57, ""))))))))</f>
        <v>2.28</v>
      </c>
      <c r="C381" s="9">
        <v>3.0</v>
      </c>
      <c r="D381" s="6" t="s">
        <v>475</v>
      </c>
      <c r="E381" s="9">
        <v>60000.0</v>
      </c>
      <c r="F381" s="9">
        <v>80.0</v>
      </c>
      <c r="G381" s="9">
        <f>IF(E381 &lt; Config!$B$4, Config!$B$4, E381)</f>
        <v>60000</v>
      </c>
      <c r="H381" s="9">
        <f t="shared" si="1"/>
        <v>583186.8389</v>
      </c>
      <c r="I381" s="9">
        <f>H381 * (1 - Config!$B$9)</f>
        <v>495708.8131</v>
      </c>
      <c r="J381" s="9">
        <f>H381 * (1 + Config!$B$10)</f>
        <v>728983.5487</v>
      </c>
      <c r="K381" s="6" t="str">
        <f t="shared" si="2"/>
        <v>49g 57s 9c</v>
      </c>
      <c r="L381" s="8" t="str">
        <f t="shared" si="3"/>
        <v>58g 31s 87c</v>
      </c>
      <c r="M381" s="6" t="str">
        <f t="shared" si="4"/>
        <v>72g 89s 84c</v>
      </c>
      <c r="N381" s="6" t="str">
        <f t="shared" si="5"/>
        <v>Revitalizing Skyflare Diamond</v>
      </c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6">
        <f>IF(C382=0, Config!$B$15*Config!$B$20*Config!$B$50, 
IF(C382=1, Config!$B$15*Config!$B$21*Config!$B$51, 
IF(C382=2, Config!$B$15*Config!$B$22*Config!$B$52, 
IF(C382=3, Config!$B$15*Config!$B$23*Config!$B$53, 
IF(C382=4, Config!$B$15*Config!$B$24*Config!$B$54, 
IF(C382=5, Config!$B$15*Config!$B$25*Config!$B$55, 
IF(C382=6, Config!$B$15*Config!$B$26*Config!$B$56, 
IF(C382=7, Config!$B$15*Config!$B$27*Config!$B$57, ""))))))))</f>
        <v>2.28</v>
      </c>
      <c r="C382" s="9">
        <v>3.0</v>
      </c>
      <c r="D382" s="6" t="s">
        <v>476</v>
      </c>
      <c r="E382" s="9">
        <v>60000.0</v>
      </c>
      <c r="F382" s="9">
        <v>80.0</v>
      </c>
      <c r="G382" s="9">
        <f>IF(E382 &lt; Config!$B$4, Config!$B$4, E382)</f>
        <v>60000</v>
      </c>
      <c r="H382" s="9">
        <f t="shared" si="1"/>
        <v>583186.8389</v>
      </c>
      <c r="I382" s="9">
        <f>H382 * (1 - Config!$B$9)</f>
        <v>495708.8131</v>
      </c>
      <c r="J382" s="9">
        <f>H382 * (1 + Config!$B$10)</f>
        <v>728983.5487</v>
      </c>
      <c r="K382" s="6" t="str">
        <f t="shared" si="2"/>
        <v>49g 57s 9c</v>
      </c>
      <c r="L382" s="8" t="str">
        <f t="shared" si="3"/>
        <v>58g 31s 87c</v>
      </c>
      <c r="M382" s="6" t="str">
        <f t="shared" si="4"/>
        <v>72g 89s 84c</v>
      </c>
      <c r="N382" s="6" t="str">
        <f t="shared" si="5"/>
        <v>Effulgent Skyflare Diamond</v>
      </c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6">
        <f>IF(C383=0, Config!$B$15*Config!$B$20*Config!$B$50, 
IF(C383=1, Config!$B$15*Config!$B$21*Config!$B$51, 
IF(C383=2, Config!$B$15*Config!$B$22*Config!$B$52, 
IF(C383=3, Config!$B$15*Config!$B$23*Config!$B$53, 
IF(C383=4, Config!$B$15*Config!$B$24*Config!$B$54, 
IF(C383=5, Config!$B$15*Config!$B$25*Config!$B$55, 
IF(C383=6, Config!$B$15*Config!$B$26*Config!$B$56, 
IF(C383=7, Config!$B$15*Config!$B$27*Config!$B$57, ""))))))))</f>
        <v>2.28</v>
      </c>
      <c r="C383" s="9">
        <v>3.0</v>
      </c>
      <c r="D383" s="6" t="s">
        <v>477</v>
      </c>
      <c r="E383" s="9">
        <v>60000.0</v>
      </c>
      <c r="F383" s="9">
        <v>80.0</v>
      </c>
      <c r="G383" s="9">
        <f>IF(E383 &lt; Config!$B$4, Config!$B$4, E383)</f>
        <v>60000</v>
      </c>
      <c r="H383" s="9">
        <f t="shared" si="1"/>
        <v>583186.8389</v>
      </c>
      <c r="I383" s="9">
        <f>H383 * (1 - Config!$B$9)</f>
        <v>495708.8131</v>
      </c>
      <c r="J383" s="9">
        <f>H383 * (1 + Config!$B$10)</f>
        <v>728983.5487</v>
      </c>
      <c r="K383" s="6" t="str">
        <f t="shared" si="2"/>
        <v>49g 57s 9c</v>
      </c>
      <c r="L383" s="8" t="str">
        <f t="shared" si="3"/>
        <v>58g 31s 87c</v>
      </c>
      <c r="M383" s="6" t="str">
        <f t="shared" si="4"/>
        <v>72g 89s 84c</v>
      </c>
      <c r="N383" s="6" t="str">
        <f t="shared" si="5"/>
        <v>Forlorn Skyflare Diamond</v>
      </c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6">
        <f>IF(C384=0, Config!$B$15*Config!$B$20*Config!$B$50, 
IF(C384=1, Config!$B$15*Config!$B$21*Config!$B$51, 
IF(C384=2, Config!$B$15*Config!$B$22*Config!$B$52, 
IF(C384=3, Config!$B$15*Config!$B$23*Config!$B$53, 
IF(C384=4, Config!$B$15*Config!$B$24*Config!$B$54, 
IF(C384=5, Config!$B$15*Config!$B$25*Config!$B$55, 
IF(C384=6, Config!$B$15*Config!$B$26*Config!$B$56, 
IF(C384=7, Config!$B$15*Config!$B$27*Config!$B$57, ""))))))))</f>
        <v>2.28</v>
      </c>
      <c r="C384" s="9">
        <v>3.0</v>
      </c>
      <c r="D384" s="6" t="s">
        <v>478</v>
      </c>
      <c r="E384" s="9">
        <v>60000.0</v>
      </c>
      <c r="F384" s="9">
        <v>80.0</v>
      </c>
      <c r="G384" s="9">
        <f>IF(E384 &lt; Config!$B$4, Config!$B$4, E384)</f>
        <v>60000</v>
      </c>
      <c r="H384" s="9">
        <f t="shared" si="1"/>
        <v>583186.8389</v>
      </c>
      <c r="I384" s="9">
        <f>H384 * (1 - Config!$B$9)</f>
        <v>495708.8131</v>
      </c>
      <c r="J384" s="9">
        <f>H384 * (1 + Config!$B$10)</f>
        <v>728983.5487</v>
      </c>
      <c r="K384" s="6" t="str">
        <f t="shared" si="2"/>
        <v>49g 57s 9c</v>
      </c>
      <c r="L384" s="8" t="str">
        <f t="shared" si="3"/>
        <v>58g 31s 87c</v>
      </c>
      <c r="M384" s="6" t="str">
        <f t="shared" si="4"/>
        <v>72g 89s 84c</v>
      </c>
      <c r="N384" s="6" t="str">
        <f t="shared" si="5"/>
        <v>Impassive Skyflare Diamond</v>
      </c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6">
        <f>IF(C385=0, Config!$B$15*Config!$B$20*Config!$B$50, 
IF(C385=1, Config!$B$15*Config!$B$21*Config!$B$51, 
IF(C385=2, Config!$B$15*Config!$B$22*Config!$B$52, 
IF(C385=3, Config!$B$15*Config!$B$23*Config!$B$53, 
IF(C385=4, Config!$B$15*Config!$B$24*Config!$B$54, 
IF(C385=5, Config!$B$15*Config!$B$25*Config!$B$55, 
IF(C385=6, Config!$B$15*Config!$B$26*Config!$B$56, 
IF(C385=7, Config!$B$15*Config!$B$27*Config!$B$57, ""))))))))</f>
        <v>2.28</v>
      </c>
      <c r="C385" s="9">
        <v>3.0</v>
      </c>
      <c r="D385" s="6" t="s">
        <v>479</v>
      </c>
      <c r="E385" s="9">
        <v>60000.0</v>
      </c>
      <c r="F385" s="9">
        <v>80.0</v>
      </c>
      <c r="G385" s="9">
        <f>IF(E385 &lt; Config!$B$4, Config!$B$4, E385)</f>
        <v>60000</v>
      </c>
      <c r="H385" s="9">
        <f t="shared" si="1"/>
        <v>583186.8389</v>
      </c>
      <c r="I385" s="9">
        <f>H385 * (1 - Config!$B$9)</f>
        <v>495708.8131</v>
      </c>
      <c r="J385" s="9">
        <f>H385 * (1 + Config!$B$10)</f>
        <v>728983.5487</v>
      </c>
      <c r="K385" s="6" t="str">
        <f t="shared" si="2"/>
        <v>49g 57s 9c</v>
      </c>
      <c r="L385" s="8" t="str">
        <f t="shared" si="3"/>
        <v>58g 31s 87c</v>
      </c>
      <c r="M385" s="6" t="str">
        <f t="shared" si="4"/>
        <v>72g 89s 84c</v>
      </c>
      <c r="N385" s="6" t="str">
        <f t="shared" si="5"/>
        <v>Austere Earthsiege Diamond</v>
      </c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6">
        <f>IF(C386=0, Config!$B$15*Config!$B$20*Config!$B$50, 
IF(C386=1, Config!$B$15*Config!$B$21*Config!$B$51, 
IF(C386=2, Config!$B$15*Config!$B$22*Config!$B$52, 
IF(C386=3, Config!$B$15*Config!$B$23*Config!$B$53, 
IF(C386=4, Config!$B$15*Config!$B$24*Config!$B$54, 
IF(C386=5, Config!$B$15*Config!$B$25*Config!$B$55, 
IF(C386=6, Config!$B$15*Config!$B$26*Config!$B$56, 
IF(C386=7, Config!$B$15*Config!$B$27*Config!$B$57, ""))))))))</f>
        <v>2.28</v>
      </c>
      <c r="C386" s="9">
        <v>3.0</v>
      </c>
      <c r="D386" s="6" t="s">
        <v>480</v>
      </c>
      <c r="E386" s="9">
        <v>60000.0</v>
      </c>
      <c r="F386" s="9">
        <v>80.0</v>
      </c>
      <c r="G386" s="9">
        <f>IF(E386 &lt; Config!$B$4, Config!$B$4, E386)</f>
        <v>60000</v>
      </c>
      <c r="H386" s="9">
        <f t="shared" si="1"/>
        <v>583186.8389</v>
      </c>
      <c r="I386" s="9">
        <f>H386 * (1 - Config!$B$9)</f>
        <v>495708.8131</v>
      </c>
      <c r="J386" s="9">
        <f>H386 * (1 + Config!$B$10)</f>
        <v>728983.5487</v>
      </c>
      <c r="K386" s="6" t="str">
        <f t="shared" si="2"/>
        <v>49g 57s 9c</v>
      </c>
      <c r="L386" s="8" t="str">
        <f t="shared" si="3"/>
        <v>58g 31s 87c</v>
      </c>
      <c r="M386" s="6" t="str">
        <f t="shared" si="4"/>
        <v>72g 89s 84c</v>
      </c>
      <c r="N386" s="6" t="str">
        <f t="shared" si="5"/>
        <v>Persistent Earthsiege Diamond</v>
      </c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6">
        <f>IF(C387=0, Config!$B$15*Config!$B$20*Config!$B$50, 
IF(C387=1, Config!$B$15*Config!$B$21*Config!$B$51, 
IF(C387=2, Config!$B$15*Config!$B$22*Config!$B$52, 
IF(C387=3, Config!$B$15*Config!$B$23*Config!$B$53, 
IF(C387=4, Config!$B$15*Config!$B$24*Config!$B$54, 
IF(C387=5, Config!$B$15*Config!$B$25*Config!$B$55, 
IF(C387=6, Config!$B$15*Config!$B$26*Config!$B$56, 
IF(C387=7, Config!$B$15*Config!$B$27*Config!$B$57, ""))))))))</f>
        <v>2.28</v>
      </c>
      <c r="C387" s="9">
        <v>3.0</v>
      </c>
      <c r="D387" s="6" t="s">
        <v>481</v>
      </c>
      <c r="E387" s="9">
        <v>60000.0</v>
      </c>
      <c r="F387" s="9">
        <v>80.0</v>
      </c>
      <c r="G387" s="9">
        <f>IF(E387 &lt; Config!$B$4, Config!$B$4, E387)</f>
        <v>60000</v>
      </c>
      <c r="H387" s="9">
        <f t="shared" si="1"/>
        <v>583186.8389</v>
      </c>
      <c r="I387" s="9">
        <f>H387 * (1 - Config!$B$9)</f>
        <v>495708.8131</v>
      </c>
      <c r="J387" s="9">
        <f>H387 * (1 + Config!$B$10)</f>
        <v>728983.5487</v>
      </c>
      <c r="K387" s="6" t="str">
        <f t="shared" si="2"/>
        <v>49g 57s 9c</v>
      </c>
      <c r="L387" s="8" t="str">
        <f t="shared" si="3"/>
        <v>58g 31s 87c</v>
      </c>
      <c r="M387" s="6" t="str">
        <f t="shared" si="4"/>
        <v>72g 89s 84c</v>
      </c>
      <c r="N387" s="6" t="str">
        <f t="shared" si="5"/>
        <v>Trenchant Earthsiege Diamond</v>
      </c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6">
        <f>IF(C388=0, Config!$B$15*Config!$B$20*Config!$B$50, 
IF(C388=1, Config!$B$15*Config!$B$21*Config!$B$51, 
IF(C388=2, Config!$B$15*Config!$B$22*Config!$B$52, 
IF(C388=3, Config!$B$15*Config!$B$23*Config!$B$53, 
IF(C388=4, Config!$B$15*Config!$B$24*Config!$B$54, 
IF(C388=5, Config!$B$15*Config!$B$25*Config!$B$55, 
IF(C388=6, Config!$B$15*Config!$B$26*Config!$B$56, 
IF(C388=7, Config!$B$15*Config!$B$27*Config!$B$57, ""))))))))</f>
        <v>2.28</v>
      </c>
      <c r="C388" s="9">
        <v>3.0</v>
      </c>
      <c r="D388" s="6" t="s">
        <v>482</v>
      </c>
      <c r="E388" s="9">
        <v>60000.0</v>
      </c>
      <c r="F388" s="9">
        <v>80.0</v>
      </c>
      <c r="G388" s="9">
        <f>IF(E388 &lt; Config!$B$4, Config!$B$4, E388)</f>
        <v>60000</v>
      </c>
      <c r="H388" s="9">
        <f t="shared" si="1"/>
        <v>583186.8389</v>
      </c>
      <c r="I388" s="9">
        <f>H388 * (1 - Config!$B$9)</f>
        <v>495708.8131</v>
      </c>
      <c r="J388" s="9">
        <f>H388 * (1 + Config!$B$10)</f>
        <v>728983.5487</v>
      </c>
      <c r="K388" s="6" t="str">
        <f t="shared" si="2"/>
        <v>49g 57s 9c</v>
      </c>
      <c r="L388" s="8" t="str">
        <f t="shared" si="3"/>
        <v>58g 31s 87c</v>
      </c>
      <c r="M388" s="6" t="str">
        <f t="shared" si="4"/>
        <v>72g 89s 84c</v>
      </c>
      <c r="N388" s="6" t="str">
        <f t="shared" si="5"/>
        <v>Invigorating Earthsiege Diamond</v>
      </c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6">
        <f>IF(C389=0, Config!$B$15*Config!$B$20*Config!$B$50, 
IF(C389=1, Config!$B$15*Config!$B$21*Config!$B$51, 
IF(C389=2, Config!$B$15*Config!$B$22*Config!$B$52, 
IF(C389=3, Config!$B$15*Config!$B$23*Config!$B$53, 
IF(C389=4, Config!$B$15*Config!$B$24*Config!$B$54, 
IF(C389=5, Config!$B$15*Config!$B$25*Config!$B$55, 
IF(C389=6, Config!$B$15*Config!$B$26*Config!$B$56, 
IF(C389=7, Config!$B$15*Config!$B$27*Config!$B$57, ""))))))))</f>
        <v>2.28</v>
      </c>
      <c r="C389" s="9">
        <v>3.0</v>
      </c>
      <c r="D389" s="6" t="s">
        <v>483</v>
      </c>
      <c r="E389" s="9">
        <v>60000.0</v>
      </c>
      <c r="F389" s="9">
        <v>80.0</v>
      </c>
      <c r="G389" s="9">
        <f>IF(E389 &lt; Config!$B$4, Config!$B$4, E389)</f>
        <v>60000</v>
      </c>
      <c r="H389" s="9">
        <f t="shared" si="1"/>
        <v>583186.8389</v>
      </c>
      <c r="I389" s="9">
        <f>H389 * (1 - Config!$B$9)</f>
        <v>495708.8131</v>
      </c>
      <c r="J389" s="9">
        <f>H389 * (1 + Config!$B$10)</f>
        <v>728983.5487</v>
      </c>
      <c r="K389" s="6" t="str">
        <f t="shared" si="2"/>
        <v>49g 57s 9c</v>
      </c>
      <c r="L389" s="8" t="str">
        <f t="shared" si="3"/>
        <v>58g 31s 87c</v>
      </c>
      <c r="M389" s="6" t="str">
        <f t="shared" si="4"/>
        <v>72g 89s 84c</v>
      </c>
      <c r="N389" s="6" t="str">
        <f t="shared" si="5"/>
        <v>Beaming Earthsiege Diamond</v>
      </c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6">
        <f>IF(C390=0, Config!$B$15*Config!$B$20*Config!$B$50, 
IF(C390=1, Config!$B$15*Config!$B$21*Config!$B$51, 
IF(C390=2, Config!$B$15*Config!$B$22*Config!$B$52, 
IF(C390=3, Config!$B$15*Config!$B$23*Config!$B$53, 
IF(C390=4, Config!$B$15*Config!$B$24*Config!$B$54, 
IF(C390=5, Config!$B$15*Config!$B$25*Config!$B$55, 
IF(C390=6, Config!$B$15*Config!$B$26*Config!$B$56, 
IF(C390=7, Config!$B$15*Config!$B$27*Config!$B$57, ""))))))))</f>
        <v>2.28</v>
      </c>
      <c r="C390" s="9">
        <v>3.0</v>
      </c>
      <c r="D390" s="6" t="s">
        <v>484</v>
      </c>
      <c r="E390" s="9">
        <v>60000.0</v>
      </c>
      <c r="F390" s="9">
        <v>80.0</v>
      </c>
      <c r="G390" s="9">
        <f>IF(E390 &lt; Config!$B$4, Config!$B$4, E390)</f>
        <v>60000</v>
      </c>
      <c r="H390" s="9">
        <f t="shared" si="1"/>
        <v>583186.8389</v>
      </c>
      <c r="I390" s="9">
        <f>H390 * (1 - Config!$B$9)</f>
        <v>495708.8131</v>
      </c>
      <c r="J390" s="9">
        <f>H390 * (1 + Config!$B$10)</f>
        <v>728983.5487</v>
      </c>
      <c r="K390" s="6" t="str">
        <f t="shared" si="2"/>
        <v>49g 57s 9c</v>
      </c>
      <c r="L390" s="8" t="str">
        <f t="shared" si="3"/>
        <v>58g 31s 87c</v>
      </c>
      <c r="M390" s="6" t="str">
        <f t="shared" si="4"/>
        <v>72g 89s 84c</v>
      </c>
      <c r="N390" s="6" t="str">
        <f t="shared" si="5"/>
        <v>Bracing Earthsiege Diamond</v>
      </c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6">
        <f>IF(C391=0, Config!$B$15*Config!$B$20*Config!$B$50, 
IF(C391=1, Config!$B$15*Config!$B$21*Config!$B$51, 
IF(C391=2, Config!$B$15*Config!$B$22*Config!$B$52, 
IF(C391=3, Config!$B$15*Config!$B$23*Config!$B$53, 
IF(C391=4, Config!$B$15*Config!$B$24*Config!$B$54, 
IF(C391=5, Config!$B$15*Config!$B$25*Config!$B$55, 
IF(C391=6, Config!$B$15*Config!$B$26*Config!$B$56, 
IF(C391=7, Config!$B$15*Config!$B$27*Config!$B$57, ""))))))))</f>
        <v>2.28</v>
      </c>
      <c r="C391" s="9">
        <v>3.0</v>
      </c>
      <c r="D391" s="6" t="s">
        <v>485</v>
      </c>
      <c r="E391" s="9">
        <v>60000.0</v>
      </c>
      <c r="F391" s="9">
        <v>80.0</v>
      </c>
      <c r="G391" s="9">
        <f>IF(E391 &lt; Config!$B$4, Config!$B$4, E391)</f>
        <v>60000</v>
      </c>
      <c r="H391" s="9">
        <f t="shared" si="1"/>
        <v>583186.8389</v>
      </c>
      <c r="I391" s="9">
        <f>H391 * (1 - Config!$B$9)</f>
        <v>495708.8131</v>
      </c>
      <c r="J391" s="9">
        <f>H391 * (1 + Config!$B$10)</f>
        <v>728983.5487</v>
      </c>
      <c r="K391" s="6" t="str">
        <f t="shared" si="2"/>
        <v>49g 57s 9c</v>
      </c>
      <c r="L391" s="8" t="str">
        <f t="shared" si="3"/>
        <v>58g 31s 87c</v>
      </c>
      <c r="M391" s="6" t="str">
        <f t="shared" si="4"/>
        <v>72g 89s 84c</v>
      </c>
      <c r="N391" s="6" t="str">
        <f t="shared" si="5"/>
        <v>Eternal Earthsiege Diamond</v>
      </c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6">
        <f>IF(C392=0, Config!$B$15*Config!$B$20*Config!$B$50, 
IF(C392=1, Config!$B$15*Config!$B$21*Config!$B$51, 
IF(C392=2, Config!$B$15*Config!$B$22*Config!$B$52, 
IF(C392=3, Config!$B$15*Config!$B$23*Config!$B$53, 
IF(C392=4, Config!$B$15*Config!$B$24*Config!$B$54, 
IF(C392=5, Config!$B$15*Config!$B$25*Config!$B$55, 
IF(C392=6, Config!$B$15*Config!$B$26*Config!$B$56, 
IF(C392=7, Config!$B$15*Config!$B$27*Config!$B$57, ""))))))))</f>
        <v>2.28</v>
      </c>
      <c r="C392" s="9">
        <v>3.0</v>
      </c>
      <c r="D392" s="6" t="s">
        <v>486</v>
      </c>
      <c r="E392" s="9">
        <v>60000.0</v>
      </c>
      <c r="F392" s="9">
        <v>80.0</v>
      </c>
      <c r="G392" s="9">
        <f>IF(E392 &lt; Config!$B$4, Config!$B$4, E392)</f>
        <v>60000</v>
      </c>
      <c r="H392" s="9">
        <f t="shared" si="1"/>
        <v>583186.8389</v>
      </c>
      <c r="I392" s="9">
        <f>H392 * (1 - Config!$B$9)</f>
        <v>495708.8131</v>
      </c>
      <c r="J392" s="9">
        <f>H392 * (1 + Config!$B$10)</f>
        <v>728983.5487</v>
      </c>
      <c r="K392" s="6" t="str">
        <f t="shared" si="2"/>
        <v>49g 57s 9c</v>
      </c>
      <c r="L392" s="8" t="str">
        <f t="shared" si="3"/>
        <v>58g 31s 87c</v>
      </c>
      <c r="M392" s="6" t="str">
        <f t="shared" si="4"/>
        <v>72g 89s 84c</v>
      </c>
      <c r="N392" s="6" t="str">
        <f t="shared" si="5"/>
        <v>Powerful Earthsiege Diamond</v>
      </c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6">
        <f>IF(C393=0, Config!$B$15*Config!$B$20*Config!$B$50, 
IF(C393=1, Config!$B$15*Config!$B$21*Config!$B$51, 
IF(C393=2, Config!$B$15*Config!$B$22*Config!$B$52, 
IF(C393=3, Config!$B$15*Config!$B$23*Config!$B$53, 
IF(C393=4, Config!$B$15*Config!$B$24*Config!$B$54, 
IF(C393=5, Config!$B$15*Config!$B$25*Config!$B$55, 
IF(C393=6, Config!$B$15*Config!$B$26*Config!$B$56, 
IF(C393=7, Config!$B$15*Config!$B$27*Config!$B$57, ""))))))))</f>
        <v>2.28</v>
      </c>
      <c r="C393" s="9">
        <v>3.0</v>
      </c>
      <c r="D393" s="6" t="s">
        <v>487</v>
      </c>
      <c r="E393" s="9">
        <v>60000.0</v>
      </c>
      <c r="F393" s="9">
        <v>80.0</v>
      </c>
      <c r="G393" s="9">
        <f>IF(E393 &lt; Config!$B$4, Config!$B$4, E393)</f>
        <v>60000</v>
      </c>
      <c r="H393" s="9">
        <f t="shared" si="1"/>
        <v>583186.8389</v>
      </c>
      <c r="I393" s="9">
        <f>H393 * (1 - Config!$B$9)</f>
        <v>495708.8131</v>
      </c>
      <c r="J393" s="9">
        <f>H393 * (1 + Config!$B$10)</f>
        <v>728983.5487</v>
      </c>
      <c r="K393" s="6" t="str">
        <f t="shared" si="2"/>
        <v>49g 57s 9c</v>
      </c>
      <c r="L393" s="8" t="str">
        <f t="shared" si="3"/>
        <v>58g 31s 87c</v>
      </c>
      <c r="M393" s="6" t="str">
        <f t="shared" si="4"/>
        <v>72g 89s 84c</v>
      </c>
      <c r="N393" s="6" t="str">
        <f t="shared" si="5"/>
        <v>Relentless Earthsiege Diamond</v>
      </c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6">
        <f>IF(C394=0, Config!$B$15*Config!$B$20*Config!$B$50, 
IF(C394=1, Config!$B$15*Config!$B$21*Config!$B$51, 
IF(C394=2, Config!$B$15*Config!$B$22*Config!$B$52, 
IF(C394=3, Config!$B$15*Config!$B$23*Config!$B$53, 
IF(C394=4, Config!$B$15*Config!$B$24*Config!$B$54, 
IF(C394=5, Config!$B$15*Config!$B$25*Config!$B$55, 
IF(C394=6, Config!$B$15*Config!$B$26*Config!$B$56, 
IF(C394=7, Config!$B$15*Config!$B$27*Config!$B$57, ""))))))))</f>
        <v>2.28</v>
      </c>
      <c r="C394" s="9">
        <v>3.0</v>
      </c>
      <c r="D394" s="6" t="s">
        <v>488</v>
      </c>
      <c r="E394" s="9">
        <v>60000.0</v>
      </c>
      <c r="F394" s="9">
        <v>80.0</v>
      </c>
      <c r="G394" s="9">
        <f>IF(E394 &lt; Config!$B$4, Config!$B$4, E394)</f>
        <v>60000</v>
      </c>
      <c r="H394" s="9">
        <f t="shared" si="1"/>
        <v>583186.8389</v>
      </c>
      <c r="I394" s="9">
        <f>H394 * (1 - Config!$B$9)</f>
        <v>495708.8131</v>
      </c>
      <c r="J394" s="9">
        <f>H394 * (1 + Config!$B$10)</f>
        <v>728983.5487</v>
      </c>
      <c r="K394" s="6" t="str">
        <f t="shared" si="2"/>
        <v>49g 57s 9c</v>
      </c>
      <c r="L394" s="8" t="str">
        <f t="shared" si="3"/>
        <v>58g 31s 87c</v>
      </c>
      <c r="M394" s="6" t="str">
        <f t="shared" si="4"/>
        <v>72g 89s 84c</v>
      </c>
      <c r="N394" s="6" t="str">
        <f t="shared" si="5"/>
        <v>Thundering Skyflare Diamond</v>
      </c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6">
        <f>IF(C395=0, Config!$B$15*Config!$B$20*Config!$B$50, 
IF(C395=1, Config!$B$15*Config!$B$21*Config!$B$51, 
IF(C395=2, Config!$B$15*Config!$B$22*Config!$B$52, 
IF(C395=3, Config!$B$15*Config!$B$23*Config!$B$53, 
IF(C395=4, Config!$B$15*Config!$B$24*Config!$B$54, 
IF(C395=5, Config!$B$15*Config!$B$25*Config!$B$55, 
IF(C395=6, Config!$B$15*Config!$B$26*Config!$B$56, 
IF(C395=7, Config!$B$15*Config!$B$27*Config!$B$57, ""))))))))</f>
        <v>2.28</v>
      </c>
      <c r="C395" s="9">
        <v>3.0</v>
      </c>
      <c r="D395" s="6" t="s">
        <v>489</v>
      </c>
      <c r="E395" s="9">
        <v>60000.0</v>
      </c>
      <c r="F395" s="9">
        <v>80.0</v>
      </c>
      <c r="G395" s="9">
        <f>IF(E395 &lt; Config!$B$4, Config!$B$4, E395)</f>
        <v>60000</v>
      </c>
      <c r="H395" s="9">
        <f t="shared" si="1"/>
        <v>583186.8389</v>
      </c>
      <c r="I395" s="9">
        <f>H395 * (1 - Config!$B$9)</f>
        <v>495708.8131</v>
      </c>
      <c r="J395" s="9">
        <f>H395 * (1 + Config!$B$10)</f>
        <v>728983.5487</v>
      </c>
      <c r="K395" s="6" t="str">
        <f t="shared" si="2"/>
        <v>49g 57s 9c</v>
      </c>
      <c r="L395" s="8" t="str">
        <f t="shared" si="3"/>
        <v>58g 31s 87c</v>
      </c>
      <c r="M395" s="6" t="str">
        <f t="shared" si="4"/>
        <v>72g 89s 84c</v>
      </c>
      <c r="N395" s="6" t="str">
        <f t="shared" si="5"/>
        <v>Insightful Earthsiege Diamond</v>
      </c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22.43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27.29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>
        <v>0.8</v>
      </c>
      <c r="B2" s="6">
        <f>IF(C2=0, Config!$B$15*Config!$B$20*Config!$B$50, 
IF(C2=1, Config!$B$15*Config!$B$21*Config!$B$51, 
IF(C2=2, Config!$B$15*Config!$B$22*Config!$B$52, 
IF(C2=3, Config!$B$15*Config!$B$23*Config!$B$53, 
IF(C2=4, Config!$B$15*Config!$B$24*Config!$B$54, 
IF(C2=5, Config!$B$15*Config!$B$25*Config!$B$55, 
IF(C2=6, Config!$B$15*Config!$B$26*Config!$B$56, 
IF(C2=7, Config!$B$15*Config!$B$27*Config!$B$57, ""))))))))</f>
        <v>0.8</v>
      </c>
      <c r="C2" s="10">
        <v>1.0</v>
      </c>
      <c r="D2" s="7" t="s">
        <v>490</v>
      </c>
      <c r="E2" s="10">
        <v>13.0</v>
      </c>
      <c r="F2" s="10">
        <v>5.0</v>
      </c>
      <c r="G2" s="9">
        <f>IF(E2 &lt; Config!$B$4, Config!$B$4, E2)</f>
        <v>850</v>
      </c>
      <c r="H2" s="9">
        <f t="shared" ref="H2:H61" si="1"> G2 * B2 * (  (LN(1 + ($A$5 * F2))^$A$8)/(1 + $A$2 * LN(1 + ($A$5 * F2)))  + ($A$11 * LN(1 + ($A$5 * F2))^$A$14)  - $A$17)</f>
        <v>698.3619211</v>
      </c>
      <c r="I2" s="9">
        <f>H2 * (1 - Config!$B$9)</f>
        <v>593.6076329</v>
      </c>
      <c r="J2" s="9">
        <f>H2 * (1 + Config!$B$10)</f>
        <v>872.9524013</v>
      </c>
      <c r="K2" s="6" t="str">
        <f t="shared" ref="K2:K61" si="2">IF(I2&lt;0,"-","") &amp;
INT(ABS(I2)/10000) &amp; "g " &amp;
INT(MOD(ABS(I2),10000)/100) &amp; "s " &amp;
ROUND(MOD(ABS(I2),100),0) &amp; "c"
</f>
        <v>0g 5s 94c</v>
      </c>
      <c r="L2" s="8" t="str">
        <f t="shared" ref="L2:L61" si="3">IF(H2&lt;0,"-","") &amp;
INT(ABS(H2)/10000) &amp; "g " &amp;
INT(MOD(ABS(H2),10000)/100) &amp; "s " &amp;
ROUND(MOD(ABS(H2),100),0) &amp; "c"
</f>
        <v>0g 6s 98c</v>
      </c>
      <c r="M2" s="6" t="str">
        <f t="shared" ref="M2:M61" si="4">IF(J2&lt;0,"-","") &amp;
INT(ABS(J2)/10000) &amp; "g " &amp;
INT(MOD(ABS(J2),10000)/100) &amp; "s " &amp;
ROUND(MOD(ABS(J2),100),0) &amp; "c"
</f>
        <v>0g 8s 73c</v>
      </c>
      <c r="N2" s="6" t="str">
        <f t="shared" ref="N2:N61" si="5">D2</f>
        <v>Linen Cloth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Config!$B$15*Config!$B$20*Config!$B$50, 
IF(C3=1, Config!$B$15*Config!$B$21*Config!$B$51, 
IF(C3=2, Config!$B$15*Config!$B$22*Config!$B$52, 
IF(C3=3, Config!$B$15*Config!$B$23*Config!$B$53, 
IF(C3=4, Config!$B$15*Config!$B$24*Config!$B$54, 
IF(C3=5, Config!$B$15*Config!$B$25*Config!$B$55, 
IF(C3=6, Config!$B$15*Config!$B$26*Config!$B$56, 
IF(C3=7, Config!$B$15*Config!$B$27*Config!$B$57, ""))))))))</f>
        <v>0.8</v>
      </c>
      <c r="C3" s="10">
        <v>1.0</v>
      </c>
      <c r="D3" s="7" t="s">
        <v>491</v>
      </c>
      <c r="E3" s="10">
        <v>2.0</v>
      </c>
      <c r="F3" s="10">
        <v>5.0</v>
      </c>
      <c r="G3" s="9">
        <f>IF(E3 &lt; Config!$B$4, Config!$B$4, E3)</f>
        <v>850</v>
      </c>
      <c r="H3" s="9">
        <f t="shared" si="1"/>
        <v>698.3619211</v>
      </c>
      <c r="I3" s="9">
        <f>H3 * (1 - Config!$B$9)</f>
        <v>593.6076329</v>
      </c>
      <c r="J3" s="9">
        <f>H3 * (1 + Config!$B$10)</f>
        <v>872.9524013</v>
      </c>
      <c r="K3" s="6" t="str">
        <f t="shared" si="2"/>
        <v>0g 5s 94c</v>
      </c>
      <c r="L3" s="8" t="str">
        <f t="shared" si="3"/>
        <v>0g 6s 98c</v>
      </c>
      <c r="M3" s="6" t="str">
        <f t="shared" si="4"/>
        <v>0g 8s 73c</v>
      </c>
      <c r="N3" s="6" t="str">
        <f t="shared" si="5"/>
        <v>Coarse Thread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Config!$B$15*Config!$B$20*Config!$B$50, 
IF(C4=1, Config!$B$15*Config!$B$21*Config!$B$51, 
IF(C4=2, Config!$B$15*Config!$B$22*Config!$B$52, 
IF(C4=3, Config!$B$15*Config!$B$23*Config!$B$53, 
IF(C4=4, Config!$B$15*Config!$B$24*Config!$B$54, 
IF(C4=5, Config!$B$15*Config!$B$25*Config!$B$55, 
IF(C4=6, Config!$B$15*Config!$B$26*Config!$B$56, 
IF(C4=7, Config!$B$15*Config!$B$27*Config!$B$57, ""))))))))</f>
        <v>0.8</v>
      </c>
      <c r="C4" s="10">
        <v>1.0</v>
      </c>
      <c r="D4" s="7" t="s">
        <v>492</v>
      </c>
      <c r="E4" s="10">
        <v>40.0</v>
      </c>
      <c r="F4" s="10">
        <v>10.0</v>
      </c>
      <c r="G4" s="9">
        <f>IF(E4 &lt; Config!$B$4, Config!$B$4, E4)</f>
        <v>850</v>
      </c>
      <c r="H4" s="9">
        <f t="shared" si="1"/>
        <v>1150.30905</v>
      </c>
      <c r="I4" s="9">
        <f>H4 * (1 - Config!$B$9)</f>
        <v>977.7626923</v>
      </c>
      <c r="J4" s="9">
        <f>H4 * (1 + Config!$B$10)</f>
        <v>1437.886312</v>
      </c>
      <c r="K4" s="6" t="str">
        <f t="shared" si="2"/>
        <v>0g 9s 78c</v>
      </c>
      <c r="L4" s="8" t="str">
        <f t="shared" si="3"/>
        <v>0g 11s 50c</v>
      </c>
      <c r="M4" s="6" t="str">
        <f t="shared" si="4"/>
        <v>0g 14s 38c</v>
      </c>
      <c r="N4" s="6" t="str">
        <f t="shared" si="5"/>
        <v>Bolt of Linen Cloth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6">
        <v>1.0</v>
      </c>
      <c r="B5" s="6">
        <f>IF(C5=0, Config!$B$15*Config!$B$20*Config!$B$50, 
IF(C5=1, Config!$B$15*Config!$B$21*Config!$B$51, 
IF(C5=2, Config!$B$15*Config!$B$22*Config!$B$52, 
IF(C5=3, Config!$B$15*Config!$B$23*Config!$B$53, 
IF(C5=4, Config!$B$15*Config!$B$24*Config!$B$54, 
IF(C5=5, Config!$B$15*Config!$B$25*Config!$B$55, 
IF(C5=6, Config!$B$15*Config!$B$26*Config!$B$56, 
IF(C5=7, Config!$B$15*Config!$B$27*Config!$B$57, ""))))))))</f>
        <v>0.8</v>
      </c>
      <c r="C5" s="10">
        <v>1.0</v>
      </c>
      <c r="D5" s="7" t="s">
        <v>493</v>
      </c>
      <c r="E5" s="10">
        <v>33.0</v>
      </c>
      <c r="F5" s="10">
        <v>15.0</v>
      </c>
      <c r="G5" s="9">
        <f>IF(E5 &lt; Config!$B$4, Config!$B$4, E5)</f>
        <v>850</v>
      </c>
      <c r="H5" s="9">
        <f t="shared" si="1"/>
        <v>1444.499968</v>
      </c>
      <c r="I5" s="9">
        <f>H5 * (1 - Config!$B$9)</f>
        <v>1227.824973</v>
      </c>
      <c r="J5" s="9">
        <f>H5 * (1 + Config!$B$10)</f>
        <v>1805.624961</v>
      </c>
      <c r="K5" s="6" t="str">
        <f t="shared" si="2"/>
        <v>0g 12s 28c</v>
      </c>
      <c r="L5" s="8" t="str">
        <f t="shared" si="3"/>
        <v>0g 14s 44c</v>
      </c>
      <c r="M5" s="6" t="str">
        <f t="shared" si="4"/>
        <v>0g 18s 6c</v>
      </c>
      <c r="N5" s="6" t="str">
        <f t="shared" si="5"/>
        <v>Wool Cloth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Config!$B$15*Config!$B$20*Config!$B$50, 
IF(C6=1, Config!$B$15*Config!$B$21*Config!$B$51, 
IF(C6=2, Config!$B$15*Config!$B$22*Config!$B$52, 
IF(C6=3, Config!$B$15*Config!$B$23*Config!$B$53, 
IF(C6=4, Config!$B$15*Config!$B$24*Config!$B$54, 
IF(C6=5, Config!$B$15*Config!$B$25*Config!$B$55, 
IF(C6=6, Config!$B$15*Config!$B$26*Config!$B$56, 
IF(C6=7, Config!$B$15*Config!$B$27*Config!$B$57, ""))))))))</f>
        <v>0.8</v>
      </c>
      <c r="C6" s="10">
        <v>1.0</v>
      </c>
      <c r="D6" s="7" t="s">
        <v>494</v>
      </c>
      <c r="E6" s="10">
        <v>25.0</v>
      </c>
      <c r="F6" s="10">
        <v>20.0</v>
      </c>
      <c r="G6" s="9">
        <f>IF(E6 &lt; Config!$B$4, Config!$B$4, E6)</f>
        <v>850</v>
      </c>
      <c r="H6" s="9">
        <f t="shared" si="1"/>
        <v>1664.087432</v>
      </c>
      <c r="I6" s="9">
        <f>H6 * (1 - Config!$B$9)</f>
        <v>1414.474317</v>
      </c>
      <c r="J6" s="9">
        <f>H6 * (1 + Config!$B$10)</f>
        <v>2080.10929</v>
      </c>
      <c r="K6" s="6" t="str">
        <f t="shared" si="2"/>
        <v>0g 14s 14c</v>
      </c>
      <c r="L6" s="8" t="str">
        <f t="shared" si="3"/>
        <v>0g 16s 64c</v>
      </c>
      <c r="M6" s="6" t="str">
        <f t="shared" si="4"/>
        <v>0g 20s 80c</v>
      </c>
      <c r="N6" s="6" t="str">
        <f t="shared" si="5"/>
        <v>Fine Thread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Config!$B$15*Config!$B$20*Config!$B$50, 
IF(C7=1, Config!$B$15*Config!$B$21*Config!$B$51, 
IF(C7=2, Config!$B$15*Config!$B$22*Config!$B$52, 
IF(C7=3, Config!$B$15*Config!$B$23*Config!$B$53, 
IF(C7=4, Config!$B$15*Config!$B$24*Config!$B$54, 
IF(C7=5, Config!$B$15*Config!$B$25*Config!$B$55, 
IF(C7=6, Config!$B$15*Config!$B$26*Config!$B$56, 
IF(C7=7, Config!$B$15*Config!$B$27*Config!$B$57, ""))))))))</f>
        <v>0.8</v>
      </c>
      <c r="C7" s="10">
        <v>1.0</v>
      </c>
      <c r="D7" s="7" t="s">
        <v>495</v>
      </c>
      <c r="E7" s="10">
        <v>387.0</v>
      </c>
      <c r="F7" s="10">
        <v>20.0</v>
      </c>
      <c r="G7" s="9">
        <f>IF(E7 &lt; Config!$B$4, Config!$B$4, E7)</f>
        <v>850</v>
      </c>
      <c r="H7" s="9">
        <f t="shared" si="1"/>
        <v>1664.087432</v>
      </c>
      <c r="I7" s="9">
        <f>H7 * (1 - Config!$B$9)</f>
        <v>1414.474317</v>
      </c>
      <c r="J7" s="9">
        <f>H7 * (1 + Config!$B$10)</f>
        <v>2080.10929</v>
      </c>
      <c r="K7" s="6" t="str">
        <f t="shared" si="2"/>
        <v>0g 14s 14c</v>
      </c>
      <c r="L7" s="8" t="str">
        <f t="shared" si="3"/>
        <v>0g 16s 64c</v>
      </c>
      <c r="M7" s="6" t="str">
        <f t="shared" si="4"/>
        <v>0g 20s 80c</v>
      </c>
      <c r="N7" s="6" t="str">
        <f t="shared" si="5"/>
        <v>Spider's Silk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>
        <v>2.0</v>
      </c>
      <c r="B8" s="6">
        <f>IF(C8=0, Config!$B$15*Config!$B$20*Config!$B$50, 
IF(C8=1, Config!$B$15*Config!$B$21*Config!$B$51, 
IF(C8=2, Config!$B$15*Config!$B$22*Config!$B$52, 
IF(C8=3, Config!$B$15*Config!$B$23*Config!$B$53, 
IF(C8=4, Config!$B$15*Config!$B$24*Config!$B$54, 
IF(C8=5, Config!$B$15*Config!$B$25*Config!$B$55, 
IF(C8=6, Config!$B$15*Config!$B$26*Config!$B$56, 
IF(C8=7, Config!$B$15*Config!$B$27*Config!$B$57, ""))))))))</f>
        <v>0.8</v>
      </c>
      <c r="C8" s="10">
        <v>1.0</v>
      </c>
      <c r="D8" s="7" t="s">
        <v>496</v>
      </c>
      <c r="E8" s="10">
        <v>100.0</v>
      </c>
      <c r="F8" s="10">
        <v>25.0</v>
      </c>
      <c r="G8" s="9">
        <f>IF(E8 &lt; Config!$B$4, Config!$B$4, E8)</f>
        <v>850</v>
      </c>
      <c r="H8" s="9">
        <f t="shared" si="1"/>
        <v>1839.941369</v>
      </c>
      <c r="I8" s="9">
        <f>H8 * (1 - Config!$B$9)</f>
        <v>1563.950164</v>
      </c>
      <c r="J8" s="9">
        <f>H8 * (1 + Config!$B$10)</f>
        <v>2299.926712</v>
      </c>
      <c r="K8" s="6" t="str">
        <f t="shared" si="2"/>
        <v>0g 15s 64c</v>
      </c>
      <c r="L8" s="8" t="str">
        <f t="shared" si="3"/>
        <v>0g 18s 40c</v>
      </c>
      <c r="M8" s="6" t="str">
        <f t="shared" si="4"/>
        <v>0g 22s 100c</v>
      </c>
      <c r="N8" s="6" t="str">
        <f t="shared" si="5"/>
        <v>Bolt of Woolen Cloth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Config!$B$15*Config!$B$20*Config!$B$50, 
IF(C9=1, Config!$B$15*Config!$B$21*Config!$B$51, 
IF(C9=2, Config!$B$15*Config!$B$22*Config!$B$52, 
IF(C9=3, Config!$B$15*Config!$B$23*Config!$B$53, 
IF(C9=4, Config!$B$15*Config!$B$24*Config!$B$54, 
IF(C9=5, Config!$B$15*Config!$B$25*Config!$B$55, 
IF(C9=6, Config!$B$15*Config!$B$26*Config!$B$56, 
IF(C9=7, Config!$B$15*Config!$B$27*Config!$B$57, ""))))))))</f>
        <v>0.8</v>
      </c>
      <c r="C9" s="10">
        <v>1.0</v>
      </c>
      <c r="D9" s="7" t="s">
        <v>497</v>
      </c>
      <c r="E9" s="10">
        <v>125.0</v>
      </c>
      <c r="F9" s="10">
        <v>30.0</v>
      </c>
      <c r="G9" s="9">
        <f>IF(E9 &lt; Config!$B$4, Config!$B$4, E9)</f>
        <v>850</v>
      </c>
      <c r="H9" s="9">
        <f t="shared" si="1"/>
        <v>1986.962442</v>
      </c>
      <c r="I9" s="9">
        <f>H9 * (1 - Config!$B$9)</f>
        <v>1688.918076</v>
      </c>
      <c r="J9" s="9">
        <f>H9 * (1 + Config!$B$10)</f>
        <v>2483.703053</v>
      </c>
      <c r="K9" s="6" t="str">
        <f t="shared" si="2"/>
        <v>0g 16s 89c</v>
      </c>
      <c r="L9" s="8" t="str">
        <f t="shared" si="3"/>
        <v>0g 19s 87c</v>
      </c>
      <c r="M9" s="6" t="str">
        <f t="shared" si="4"/>
        <v>0g 24s 84c</v>
      </c>
      <c r="N9" s="6" t="str">
        <f t="shared" si="5"/>
        <v>Silken Thread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 t="s">
        <v>101</v>
      </c>
      <c r="B10" s="6">
        <f>IF(C10=0, Config!$B$15*Config!$B$20*Config!$B$50, 
IF(C10=1, Config!$B$15*Config!$B$21*Config!$B$51, 
IF(C10=2, Config!$B$15*Config!$B$22*Config!$B$52, 
IF(C10=3, Config!$B$15*Config!$B$23*Config!$B$53, 
IF(C10=4, Config!$B$15*Config!$B$24*Config!$B$54, 
IF(C10=5, Config!$B$15*Config!$B$25*Config!$B$55, 
IF(C10=6, Config!$B$15*Config!$B$26*Config!$B$56, 
IF(C10=7, Config!$B$15*Config!$B$27*Config!$B$57, ""))))))))</f>
        <v>0.8</v>
      </c>
      <c r="C10" s="10">
        <v>1.0</v>
      </c>
      <c r="D10" s="7" t="s">
        <v>498</v>
      </c>
      <c r="E10" s="10">
        <v>150.0</v>
      </c>
      <c r="F10" s="10">
        <v>30.0</v>
      </c>
      <c r="G10" s="9">
        <f>IF(E10 &lt; Config!$B$4, Config!$B$4, E10)</f>
        <v>850</v>
      </c>
      <c r="H10" s="9">
        <f t="shared" si="1"/>
        <v>1986.962442</v>
      </c>
      <c r="I10" s="9">
        <f>H10 * (1 - Config!$B$9)</f>
        <v>1688.918076</v>
      </c>
      <c r="J10" s="9">
        <f>H10 * (1 + Config!$B$10)</f>
        <v>2483.703053</v>
      </c>
      <c r="K10" s="6" t="str">
        <f t="shared" si="2"/>
        <v>0g 16s 89c</v>
      </c>
      <c r="L10" s="8" t="str">
        <f t="shared" si="3"/>
        <v>0g 19s 87c</v>
      </c>
      <c r="M10" s="6" t="str">
        <f t="shared" si="4"/>
        <v>0g 24s 84c</v>
      </c>
      <c r="N10" s="6" t="str">
        <f t="shared" si="5"/>
        <v>Silk Cloth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>
        <v>0.001</v>
      </c>
      <c r="B11" s="6">
        <f>IF(C11=0, Config!$B$15*Config!$B$20*Config!$B$50, 
IF(C11=1, Config!$B$15*Config!$B$21*Config!$B$51, 
IF(C11=2, Config!$B$15*Config!$B$22*Config!$B$52, 
IF(C11=3, Config!$B$15*Config!$B$23*Config!$B$53, 
IF(C11=4, Config!$B$15*Config!$B$24*Config!$B$54, 
IF(C11=5, Config!$B$15*Config!$B$25*Config!$B$55, 
IF(C11=6, Config!$B$15*Config!$B$26*Config!$B$56, 
IF(C11=7, Config!$B$15*Config!$B$27*Config!$B$57, ""))))))))</f>
        <v>0.8</v>
      </c>
      <c r="C11" s="10">
        <v>1.0</v>
      </c>
      <c r="D11" s="7" t="s">
        <v>499</v>
      </c>
      <c r="E11" s="10">
        <v>600.0</v>
      </c>
      <c r="F11" s="10">
        <v>35.0</v>
      </c>
      <c r="G11" s="9">
        <f>IF(E11 &lt; Config!$B$4, Config!$B$4, E11)</f>
        <v>850</v>
      </c>
      <c r="H11" s="9">
        <f t="shared" si="1"/>
        <v>2113.502004</v>
      </c>
      <c r="I11" s="9">
        <f>H11 * (1 - Config!$B$9)</f>
        <v>1796.476704</v>
      </c>
      <c r="J11" s="9">
        <f>H11 * (1 + Config!$B$10)</f>
        <v>2641.877505</v>
      </c>
      <c r="K11" s="6" t="str">
        <f t="shared" si="2"/>
        <v>0g 17s 96c</v>
      </c>
      <c r="L11" s="8" t="str">
        <f t="shared" si="3"/>
        <v>0g 21s 14c</v>
      </c>
      <c r="M11" s="6" t="str">
        <f t="shared" si="4"/>
        <v>0g 26s 42c</v>
      </c>
      <c r="N11" s="6" t="str">
        <f t="shared" si="5"/>
        <v>Bolt of Silk Cloth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Config!$B$15*Config!$B$20*Config!$B$50, 
IF(C12=1, Config!$B$15*Config!$B$21*Config!$B$51, 
IF(C12=2, Config!$B$15*Config!$B$22*Config!$B$52, 
IF(C12=3, Config!$B$15*Config!$B$23*Config!$B$53, 
IF(C12=4, Config!$B$15*Config!$B$24*Config!$B$54, 
IF(C12=5, Config!$B$15*Config!$B$25*Config!$B$55, 
IF(C12=6, Config!$B$15*Config!$B$26*Config!$B$56, 
IF(C12=7, Config!$B$15*Config!$B$27*Config!$B$57, ""))))))))</f>
        <v>0.8</v>
      </c>
      <c r="C12" s="10">
        <v>1.0</v>
      </c>
      <c r="D12" s="7" t="s">
        <v>500</v>
      </c>
      <c r="E12" s="10">
        <v>750.0</v>
      </c>
      <c r="F12" s="10">
        <v>35.0</v>
      </c>
      <c r="G12" s="9">
        <f>IF(E12 &lt; Config!$B$4, Config!$B$4, E12)</f>
        <v>850</v>
      </c>
      <c r="H12" s="9">
        <f t="shared" si="1"/>
        <v>2113.502004</v>
      </c>
      <c r="I12" s="9">
        <f>H12 * (1 - Config!$B$9)</f>
        <v>1796.476704</v>
      </c>
      <c r="J12" s="9">
        <f>H12 * (1 + Config!$B$10)</f>
        <v>2641.877505</v>
      </c>
      <c r="K12" s="6" t="str">
        <f t="shared" si="2"/>
        <v>0g 17s 96c</v>
      </c>
      <c r="L12" s="8" t="str">
        <f t="shared" si="3"/>
        <v>0g 21s 14c</v>
      </c>
      <c r="M12" s="6" t="str">
        <f t="shared" si="4"/>
        <v>0g 26s 42c</v>
      </c>
      <c r="N12" s="6" t="str">
        <f t="shared" si="5"/>
        <v>Thick Spider's Silk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 t="s">
        <v>105</v>
      </c>
      <c r="B13" s="6">
        <f>IF(C13=0, Config!$B$15*Config!$B$20*Config!$B$50, 
IF(C13=1, Config!$B$15*Config!$B$21*Config!$B$51, 
IF(C13=2, Config!$B$15*Config!$B$22*Config!$B$52, 
IF(C13=3, Config!$B$15*Config!$B$23*Config!$B$53, 
IF(C13=4, Config!$B$15*Config!$B$24*Config!$B$54, 
IF(C13=5, Config!$B$15*Config!$B$25*Config!$B$55, 
IF(C13=6, Config!$B$15*Config!$B$26*Config!$B$56, 
IF(C13=7, Config!$B$15*Config!$B$27*Config!$B$57, ""))))))))</f>
        <v>0.8</v>
      </c>
      <c r="C13" s="10">
        <v>1.0</v>
      </c>
      <c r="D13" s="7" t="s">
        <v>501</v>
      </c>
      <c r="E13" s="10">
        <v>250.0</v>
      </c>
      <c r="F13" s="10">
        <v>40.0</v>
      </c>
      <c r="G13" s="9">
        <f>IF(E13 &lt; Config!$B$4, Config!$B$4, E13)</f>
        <v>850</v>
      </c>
      <c r="H13" s="9">
        <f t="shared" si="1"/>
        <v>2224.719638</v>
      </c>
      <c r="I13" s="9">
        <f>H13 * (1 - Config!$B$9)</f>
        <v>1891.011692</v>
      </c>
      <c r="J13" s="9">
        <f>H13 * (1 + Config!$B$10)</f>
        <v>2780.899548</v>
      </c>
      <c r="K13" s="6" t="str">
        <f t="shared" si="2"/>
        <v>0g 18s 91c</v>
      </c>
      <c r="L13" s="8" t="str">
        <f t="shared" si="3"/>
        <v>0g 22s 25c</v>
      </c>
      <c r="M13" s="6" t="str">
        <f t="shared" si="4"/>
        <v>0g 27s 81c</v>
      </c>
      <c r="N13" s="6" t="str">
        <f t="shared" si="5"/>
        <v>Mageweave Cloth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>
        <v>3.5</v>
      </c>
      <c r="B14" s="6">
        <f>IF(C14=0, Config!$B$15*Config!$B$20*Config!$B$50, 
IF(C14=1, Config!$B$15*Config!$B$21*Config!$B$51, 
IF(C14=2, Config!$B$15*Config!$B$22*Config!$B$52, 
IF(C14=3, Config!$B$15*Config!$B$23*Config!$B$53, 
IF(C14=4, Config!$B$15*Config!$B$24*Config!$B$54, 
IF(C14=5, Config!$B$15*Config!$B$25*Config!$B$55, 
IF(C14=6, Config!$B$15*Config!$B$26*Config!$B$56, 
IF(C14=7, Config!$B$15*Config!$B$27*Config!$B$57, ""))))))))</f>
        <v>0.8</v>
      </c>
      <c r="C14" s="10">
        <v>1.0</v>
      </c>
      <c r="D14" s="7" t="s">
        <v>502</v>
      </c>
      <c r="E14" s="10">
        <v>500.0</v>
      </c>
      <c r="F14" s="10">
        <v>40.0</v>
      </c>
      <c r="G14" s="9">
        <f>IF(E14 &lt; Config!$B$4, Config!$B$4, E14)</f>
        <v>850</v>
      </c>
      <c r="H14" s="9">
        <f t="shared" si="1"/>
        <v>2224.719638</v>
      </c>
      <c r="I14" s="9">
        <f>H14 * (1 - Config!$B$9)</f>
        <v>1891.011692</v>
      </c>
      <c r="J14" s="9">
        <f>H14 * (1 + Config!$B$10)</f>
        <v>2780.899548</v>
      </c>
      <c r="K14" s="6" t="str">
        <f t="shared" si="2"/>
        <v>0g 18s 91c</v>
      </c>
      <c r="L14" s="8" t="str">
        <f t="shared" si="3"/>
        <v>0g 22s 25c</v>
      </c>
      <c r="M14" s="6" t="str">
        <f t="shared" si="4"/>
        <v>0g 27s 81c</v>
      </c>
      <c r="N14" s="6" t="str">
        <f t="shared" si="5"/>
        <v>Heavy Silken Thread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Config!$B$15*Config!$B$20*Config!$B$50, 
IF(C15=1, Config!$B$15*Config!$B$21*Config!$B$51, 
IF(C15=2, Config!$B$15*Config!$B$22*Config!$B$52, 
IF(C15=3, Config!$B$15*Config!$B$23*Config!$B$53, 
IF(C15=4, Config!$B$15*Config!$B$24*Config!$B$54, 
IF(C15=5, Config!$B$15*Config!$B$25*Config!$B$55, 
IF(C15=6, Config!$B$15*Config!$B$26*Config!$B$56, 
IF(C15=7, Config!$B$15*Config!$B$27*Config!$B$57, ""))))))))</f>
        <v>0.8</v>
      </c>
      <c r="C15" s="10">
        <v>1.0</v>
      </c>
      <c r="D15" s="7" t="s">
        <v>503</v>
      </c>
      <c r="E15" s="10">
        <v>1000.0</v>
      </c>
      <c r="F15" s="10">
        <v>40.0</v>
      </c>
      <c r="G15" s="9">
        <f>IF(E15 &lt; Config!$B$4, Config!$B$4, E15)</f>
        <v>1000</v>
      </c>
      <c r="H15" s="9">
        <f t="shared" si="1"/>
        <v>2617.317221</v>
      </c>
      <c r="I15" s="9">
        <f>H15 * (1 - Config!$B$9)</f>
        <v>2224.719638</v>
      </c>
      <c r="J15" s="9">
        <f>H15 * (1 + Config!$B$10)</f>
        <v>3271.646527</v>
      </c>
      <c r="K15" s="6" t="str">
        <f t="shared" si="2"/>
        <v>0g 22s 25c</v>
      </c>
      <c r="L15" s="8" t="str">
        <f t="shared" si="3"/>
        <v>0g 26s 17c</v>
      </c>
      <c r="M15" s="6" t="str">
        <f t="shared" si="4"/>
        <v>0g 32s 72c</v>
      </c>
      <c r="N15" s="6" t="str">
        <f t="shared" si="5"/>
        <v>Shadow Silk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Config!$B$15*Config!$B$20*Config!$B$50, 
IF(C16=1, Config!$B$15*Config!$B$21*Config!$B$51, 
IF(C16=2, Config!$B$15*Config!$B$22*Config!$B$52, 
IF(C16=3, Config!$B$15*Config!$B$23*Config!$B$53, 
IF(C16=4, Config!$B$15*Config!$B$24*Config!$B$54, 
IF(C16=5, Config!$B$15*Config!$B$25*Config!$B$55, 
IF(C16=6, Config!$B$15*Config!$B$26*Config!$B$56, 
IF(C16=7, Config!$B$15*Config!$B$27*Config!$B$57, ""))))))))</f>
        <v>0.8</v>
      </c>
      <c r="C16" s="10">
        <v>1.0</v>
      </c>
      <c r="D16" s="7" t="s">
        <v>504</v>
      </c>
      <c r="E16" s="10">
        <v>1250.0</v>
      </c>
      <c r="F16" s="10">
        <v>45.0</v>
      </c>
      <c r="G16" s="9">
        <f>IF(E16 &lt; Config!$B$4, Config!$B$4, E16)</f>
        <v>1250</v>
      </c>
      <c r="H16" s="9">
        <f t="shared" si="1"/>
        <v>3417.691695</v>
      </c>
      <c r="I16" s="9">
        <f>H16 * (1 - Config!$B$9)</f>
        <v>2905.037941</v>
      </c>
      <c r="J16" s="9">
        <f>H16 * (1 + Config!$B$10)</f>
        <v>4272.114619</v>
      </c>
      <c r="K16" s="6" t="str">
        <f t="shared" si="2"/>
        <v>0g 29s 5c</v>
      </c>
      <c r="L16" s="8" t="str">
        <f t="shared" si="3"/>
        <v>0g 34s 18c</v>
      </c>
      <c r="M16" s="6" t="str">
        <f t="shared" si="4"/>
        <v>0g 42s 72c</v>
      </c>
      <c r="N16" s="6" t="str">
        <f t="shared" si="5"/>
        <v>Bolt of Mageweave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6">
        <v>0.3</v>
      </c>
      <c r="B17" s="6">
        <f>IF(C17=0, Config!$B$15*Config!$B$20*Config!$B$50, 
IF(C17=1, Config!$B$15*Config!$B$21*Config!$B$51, 
IF(C17=2, Config!$B$15*Config!$B$22*Config!$B$52, 
IF(C17=3, Config!$B$15*Config!$B$23*Config!$B$53, 
IF(C17=4, Config!$B$15*Config!$B$24*Config!$B$54, 
IF(C17=5, Config!$B$15*Config!$B$25*Config!$B$55, 
IF(C17=6, Config!$B$15*Config!$B$26*Config!$B$56, 
IF(C17=7, Config!$B$15*Config!$B$27*Config!$B$57, ""))))))))</f>
        <v>0.8</v>
      </c>
      <c r="C17" s="10">
        <v>1.0</v>
      </c>
      <c r="D17" s="7" t="s">
        <v>505</v>
      </c>
      <c r="E17" s="10">
        <v>1250.0</v>
      </c>
      <c r="F17" s="10">
        <v>50.0</v>
      </c>
      <c r="G17" s="9">
        <f>IF(E17 &lt; Config!$B$4, Config!$B$4, E17)</f>
        <v>1250</v>
      </c>
      <c r="H17" s="9">
        <f t="shared" si="1"/>
        <v>3549.726117</v>
      </c>
      <c r="I17" s="9">
        <f>H17 * (1 - Config!$B$9)</f>
        <v>3017.2672</v>
      </c>
      <c r="J17" s="9">
        <f>H17 * (1 + Config!$B$10)</f>
        <v>4437.157647</v>
      </c>
      <c r="K17" s="6" t="str">
        <f t="shared" si="2"/>
        <v>0g 30s 17c</v>
      </c>
      <c r="L17" s="8" t="str">
        <f t="shared" si="3"/>
        <v>0g 35s 50c</v>
      </c>
      <c r="M17" s="6" t="str">
        <f t="shared" si="4"/>
        <v>0g 44s 37c</v>
      </c>
      <c r="N17" s="6" t="str">
        <f t="shared" si="5"/>
        <v>Rune Thread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Config!$B$15*Config!$B$20*Config!$B$50, 
IF(C18=1, Config!$B$15*Config!$B$21*Config!$B$51, 
IF(C18=2, Config!$B$15*Config!$B$22*Config!$B$52, 
IF(C18=3, Config!$B$15*Config!$B$23*Config!$B$53, 
IF(C18=4, Config!$B$15*Config!$B$24*Config!$B$54, 
IF(C18=5, Config!$B$15*Config!$B$25*Config!$B$55, 
IF(C18=6, Config!$B$15*Config!$B$26*Config!$B$56, 
IF(C18=7, Config!$B$15*Config!$B$27*Config!$B$57, ""))))))))</f>
        <v>0.8</v>
      </c>
      <c r="C18" s="10">
        <v>1.0</v>
      </c>
      <c r="D18" s="7" t="s">
        <v>506</v>
      </c>
      <c r="E18" s="10">
        <v>2000.0</v>
      </c>
      <c r="F18" s="10">
        <v>50.0</v>
      </c>
      <c r="G18" s="9">
        <f>IF(E18 &lt; Config!$B$4, Config!$B$4, E18)</f>
        <v>2000</v>
      </c>
      <c r="H18" s="9">
        <f t="shared" si="1"/>
        <v>5679.561788</v>
      </c>
      <c r="I18" s="9">
        <f>H18 * (1 - Config!$B$9)</f>
        <v>4827.627519</v>
      </c>
      <c r="J18" s="9">
        <f>H18 * (1 + Config!$B$10)</f>
        <v>7099.452234</v>
      </c>
      <c r="K18" s="6" t="str">
        <f t="shared" si="2"/>
        <v>0g 48s 28c</v>
      </c>
      <c r="L18" s="8" t="str">
        <f t="shared" si="3"/>
        <v>0g 56s 80c</v>
      </c>
      <c r="M18" s="6" t="str">
        <f t="shared" si="4"/>
        <v>0g 70s 99c</v>
      </c>
      <c r="N18" s="6" t="str">
        <f t="shared" si="5"/>
        <v>Felcloth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Config!$B$15*Config!$B$20*Config!$B$50, 
IF(C19=1, Config!$B$15*Config!$B$21*Config!$B$51, 
IF(C19=2, Config!$B$15*Config!$B$22*Config!$B$52, 
IF(C19=3, Config!$B$15*Config!$B$23*Config!$B$53, 
IF(C19=4, Config!$B$15*Config!$B$24*Config!$B$54, 
IF(C19=5, Config!$B$15*Config!$B$25*Config!$B$55, 
IF(C19=6, Config!$B$15*Config!$B$26*Config!$B$56, 
IF(C19=7, Config!$B$15*Config!$B$27*Config!$B$57, ""))))))))</f>
        <v>0.8</v>
      </c>
      <c r="C19" s="10">
        <v>1.0</v>
      </c>
      <c r="D19" s="7" t="s">
        <v>507</v>
      </c>
      <c r="E19" s="10">
        <v>400.0</v>
      </c>
      <c r="F19" s="10">
        <v>50.0</v>
      </c>
      <c r="G19" s="9">
        <f>IF(E19 &lt; Config!$B$4, Config!$B$4, E19)</f>
        <v>850</v>
      </c>
      <c r="H19" s="9">
        <f t="shared" si="1"/>
        <v>2413.81376</v>
      </c>
      <c r="I19" s="9">
        <f>H19 * (1 - Config!$B$9)</f>
        <v>2051.741696</v>
      </c>
      <c r="J19" s="9">
        <f>H19 * (1 + Config!$B$10)</f>
        <v>3017.2672</v>
      </c>
      <c r="K19" s="6" t="str">
        <f t="shared" si="2"/>
        <v>0g 20s 52c</v>
      </c>
      <c r="L19" s="8" t="str">
        <f t="shared" si="3"/>
        <v>0g 24s 14c</v>
      </c>
      <c r="M19" s="6" t="str">
        <f t="shared" si="4"/>
        <v>0g 30s 17c</v>
      </c>
      <c r="N19" s="6" t="str">
        <f t="shared" si="5"/>
        <v>Runecloth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Config!$B$15*Config!$B$20*Config!$B$50, 
IF(C20=1, Config!$B$15*Config!$B$21*Config!$B$51, 
IF(C20=2, Config!$B$15*Config!$B$22*Config!$B$52, 
IF(C20=3, Config!$B$15*Config!$B$23*Config!$B$53, 
IF(C20=4, Config!$B$15*Config!$B$24*Config!$B$54, 
IF(C20=5, Config!$B$15*Config!$B$25*Config!$B$55, 
IF(C20=6, Config!$B$15*Config!$B$26*Config!$B$56, 
IF(C20=7, Config!$B$15*Config!$B$27*Config!$B$57, ""))))))))</f>
        <v>0.8</v>
      </c>
      <c r="C20" s="10">
        <v>1.0</v>
      </c>
      <c r="D20" s="7" t="s">
        <v>508</v>
      </c>
      <c r="E20" s="10">
        <v>2500.0</v>
      </c>
      <c r="F20" s="10">
        <v>50.0</v>
      </c>
      <c r="G20" s="9">
        <f>IF(E20 &lt; Config!$B$4, Config!$B$4, E20)</f>
        <v>2500</v>
      </c>
      <c r="H20" s="9">
        <f t="shared" si="1"/>
        <v>7099.452234</v>
      </c>
      <c r="I20" s="9">
        <f>H20 * (1 - Config!$B$9)</f>
        <v>6034.534399</v>
      </c>
      <c r="J20" s="9">
        <f>H20 * (1 + Config!$B$10)</f>
        <v>8874.315293</v>
      </c>
      <c r="K20" s="6" t="str">
        <f t="shared" si="2"/>
        <v>0g 60s 35c</v>
      </c>
      <c r="L20" s="8" t="str">
        <f t="shared" si="3"/>
        <v>0g 70s 99c</v>
      </c>
      <c r="M20" s="6" t="str">
        <f t="shared" si="4"/>
        <v>0g 88s 74c</v>
      </c>
      <c r="N20" s="6" t="str">
        <f t="shared" si="5"/>
        <v>Ironweb Spider Silk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Config!$B$15*Config!$B$20*Config!$B$50, 
IF(C21=1, Config!$B$15*Config!$B$21*Config!$B$51, 
IF(C21=2, Config!$B$15*Config!$B$22*Config!$B$52, 
IF(C21=3, Config!$B$15*Config!$B$23*Config!$B$53, 
IF(C21=4, Config!$B$15*Config!$B$24*Config!$B$54, 
IF(C21=5, Config!$B$15*Config!$B$25*Config!$B$55, 
IF(C21=6, Config!$B$15*Config!$B$26*Config!$B$56, 
IF(C21=7, Config!$B$15*Config!$B$27*Config!$B$57, ""))))))))</f>
        <v>0.8</v>
      </c>
      <c r="C21" s="10">
        <v>1.0</v>
      </c>
      <c r="D21" s="7" t="s">
        <v>509</v>
      </c>
      <c r="E21" s="10">
        <v>2000.0</v>
      </c>
      <c r="F21" s="10">
        <v>55.0</v>
      </c>
      <c r="G21" s="9">
        <f>IF(E21 &lt; Config!$B$4, Config!$B$4, E21)</f>
        <v>2000</v>
      </c>
      <c r="H21" s="9">
        <f t="shared" si="1"/>
        <v>5872.460077</v>
      </c>
      <c r="I21" s="9">
        <f>H21 * (1 - Config!$B$9)</f>
        <v>4991.591066</v>
      </c>
      <c r="J21" s="9">
        <f>H21 * (1 + Config!$B$10)</f>
        <v>7340.575097</v>
      </c>
      <c r="K21" s="6" t="str">
        <f t="shared" si="2"/>
        <v>0g 49s 92c</v>
      </c>
      <c r="L21" s="8" t="str">
        <f t="shared" si="3"/>
        <v>0g 58s 72c</v>
      </c>
      <c r="M21" s="6" t="str">
        <f t="shared" si="4"/>
        <v>0g 73s 41c</v>
      </c>
      <c r="N21" s="6" t="str">
        <f t="shared" si="5"/>
        <v>Bolt of Runecloth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Config!$B$15*Config!$B$20*Config!$B$50, 
IF(C22=1, Config!$B$15*Config!$B$21*Config!$B$51, 
IF(C22=2, Config!$B$15*Config!$B$22*Config!$B$52, 
IF(C22=3, Config!$B$15*Config!$B$23*Config!$B$53, 
IF(C22=4, Config!$B$15*Config!$B$24*Config!$B$54, 
IF(C22=5, Config!$B$15*Config!$B$25*Config!$B$55, 
IF(C22=6, Config!$B$15*Config!$B$26*Config!$B$56, 
IF(C22=7, Config!$B$15*Config!$B$27*Config!$B$57, ""))))))))</f>
        <v>0.8</v>
      </c>
      <c r="C22" s="10">
        <v>1.0</v>
      </c>
      <c r="D22" s="7" t="s">
        <v>510</v>
      </c>
      <c r="E22" s="10">
        <v>4000.0</v>
      </c>
      <c r="F22" s="10">
        <v>55.0</v>
      </c>
      <c r="G22" s="9">
        <f>IF(E22 &lt; Config!$B$4, Config!$B$4, E22)</f>
        <v>4000</v>
      </c>
      <c r="H22" s="9">
        <f t="shared" si="1"/>
        <v>11744.92015</v>
      </c>
      <c r="I22" s="9">
        <f>H22 * (1 - Config!$B$9)</f>
        <v>9983.182131</v>
      </c>
      <c r="J22" s="9">
        <f>H22 * (1 + Config!$B$10)</f>
        <v>14681.15019</v>
      </c>
      <c r="K22" s="6" t="str">
        <f t="shared" si="2"/>
        <v>0g 99s 83c</v>
      </c>
      <c r="L22" s="8" t="str">
        <f t="shared" si="3"/>
        <v>1g 17s 45c</v>
      </c>
      <c r="M22" s="6" t="str">
        <f t="shared" si="4"/>
        <v>1g 46s 81c</v>
      </c>
      <c r="N22" s="6" t="str">
        <f t="shared" si="5"/>
        <v>Mooncloth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Config!$B$15*Config!$B$20*Config!$B$50, 
IF(C23=1, Config!$B$15*Config!$B$21*Config!$B$51, 
IF(C23=2, Config!$B$15*Config!$B$22*Config!$B$52, 
IF(C23=3, Config!$B$15*Config!$B$23*Config!$B$53, 
IF(C23=4, Config!$B$15*Config!$B$24*Config!$B$54, 
IF(C23=5, Config!$B$15*Config!$B$25*Config!$B$55, 
IF(C23=6, Config!$B$15*Config!$B$26*Config!$B$56, 
IF(C23=7, Config!$B$15*Config!$B$27*Config!$B$57, ""))))))))</f>
        <v>0.8</v>
      </c>
      <c r="C23" s="10">
        <v>1.0</v>
      </c>
      <c r="D23" s="7" t="s">
        <v>511</v>
      </c>
      <c r="E23" s="10">
        <v>4000.0</v>
      </c>
      <c r="F23" s="10">
        <v>60.0</v>
      </c>
      <c r="G23" s="9">
        <f>IF(E23 &lt; Config!$B$4, Config!$B$4, E23)</f>
        <v>4000</v>
      </c>
      <c r="H23" s="9">
        <f t="shared" si="1"/>
        <v>12100.08332</v>
      </c>
      <c r="I23" s="9">
        <f>H23 * (1 - Config!$B$9)</f>
        <v>10285.07082</v>
      </c>
      <c r="J23" s="9">
        <f>H23 * (1 + Config!$B$10)</f>
        <v>15125.10415</v>
      </c>
      <c r="K23" s="6" t="str">
        <f t="shared" si="2"/>
        <v>1g 2s 85c</v>
      </c>
      <c r="L23" s="8" t="str">
        <f t="shared" si="3"/>
        <v>1g 21s 0c</v>
      </c>
      <c r="M23" s="6" t="str">
        <f t="shared" si="4"/>
        <v>1g 51s 25c</v>
      </c>
      <c r="N23" s="6" t="str">
        <f t="shared" si="5"/>
        <v>Bolt of Netherweave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Config!$B$15*Config!$B$20*Config!$B$50, 
IF(C24=1, Config!$B$15*Config!$B$21*Config!$B$51, 
IF(C24=2, Config!$B$15*Config!$B$22*Config!$B$52, 
IF(C24=3, Config!$B$15*Config!$B$23*Config!$B$53, 
IF(C24=4, Config!$B$15*Config!$B$24*Config!$B$54, 
IF(C24=5, Config!$B$15*Config!$B$25*Config!$B$55, 
IF(C24=6, Config!$B$15*Config!$B$26*Config!$B$56, 
IF(C24=7, Config!$B$15*Config!$B$27*Config!$B$57, ""))))))))</f>
        <v>0.8</v>
      </c>
      <c r="C24" s="10">
        <v>1.0</v>
      </c>
      <c r="D24" s="7" t="s">
        <v>512</v>
      </c>
      <c r="E24" s="10">
        <v>800.0</v>
      </c>
      <c r="F24" s="10">
        <v>60.0</v>
      </c>
      <c r="G24" s="9">
        <f>IF(E24 &lt; Config!$B$4, Config!$B$4, E24)</f>
        <v>850</v>
      </c>
      <c r="H24" s="9">
        <f t="shared" si="1"/>
        <v>2571.267705</v>
      </c>
      <c r="I24" s="9">
        <f>H24 * (1 - Config!$B$9)</f>
        <v>2185.577549</v>
      </c>
      <c r="J24" s="9">
        <f>H24 * (1 + Config!$B$10)</f>
        <v>3214.084631</v>
      </c>
      <c r="K24" s="6" t="str">
        <f t="shared" si="2"/>
        <v>0g 21s 86c</v>
      </c>
      <c r="L24" s="8" t="str">
        <f t="shared" si="3"/>
        <v>0g 25s 71c</v>
      </c>
      <c r="M24" s="6" t="str">
        <f t="shared" si="4"/>
        <v>0g 32s 14c</v>
      </c>
      <c r="N24" s="6" t="str">
        <f t="shared" si="5"/>
        <v>Netherweave Cloth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Config!$B$15*Config!$B$20*Config!$B$50, 
IF(C25=1, Config!$B$15*Config!$B$21*Config!$B$51, 
IF(C25=2, Config!$B$15*Config!$B$22*Config!$B$52, 
IF(C25=3, Config!$B$15*Config!$B$23*Config!$B$53, 
IF(C25=4, Config!$B$15*Config!$B$24*Config!$B$54, 
IF(C25=5, Config!$B$15*Config!$B$25*Config!$B$55, 
IF(C25=6, Config!$B$15*Config!$B$26*Config!$B$56, 
IF(C25=7, Config!$B$15*Config!$B$27*Config!$B$57, ""))))))))</f>
        <v>0.8</v>
      </c>
      <c r="C25" s="10">
        <v>1.0</v>
      </c>
      <c r="D25" s="7" t="s">
        <v>513</v>
      </c>
      <c r="E25" s="10">
        <v>5000.0</v>
      </c>
      <c r="F25" s="10">
        <v>60.0</v>
      </c>
      <c r="G25" s="9">
        <f>IF(E25 &lt; Config!$B$4, Config!$B$4, E25)</f>
        <v>5000</v>
      </c>
      <c r="H25" s="9">
        <f t="shared" si="1"/>
        <v>15125.10415</v>
      </c>
      <c r="I25" s="9">
        <f>H25 * (1 - Config!$B$9)</f>
        <v>12856.33852</v>
      </c>
      <c r="J25" s="9">
        <f>H25 * (1 + Config!$B$10)</f>
        <v>18906.38018</v>
      </c>
      <c r="K25" s="6" t="str">
        <f t="shared" si="2"/>
        <v>1g 28s 56c</v>
      </c>
      <c r="L25" s="8" t="str">
        <f t="shared" si="3"/>
        <v>1g 51s 25c</v>
      </c>
      <c r="M25" s="6" t="str">
        <f t="shared" si="4"/>
        <v>1g 89s 6c</v>
      </c>
      <c r="N25" s="6" t="str">
        <f t="shared" si="5"/>
        <v>Netherweb Spider Silk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Config!$B$15*Config!$B$20*Config!$B$50, 
IF(C26=1, Config!$B$15*Config!$B$21*Config!$B$51, 
IF(C26=2, Config!$B$15*Config!$B$22*Config!$B$52, 
IF(C26=3, Config!$B$15*Config!$B$23*Config!$B$53, 
IF(C26=4, Config!$B$15*Config!$B$24*Config!$B$54, 
IF(C26=5, Config!$B$15*Config!$B$25*Config!$B$55, 
IF(C26=6, Config!$B$15*Config!$B$26*Config!$B$56, 
IF(C26=7, Config!$B$15*Config!$B$27*Config!$B$57, ""))))))))</f>
        <v>2.16</v>
      </c>
      <c r="C26" s="10">
        <v>2.0</v>
      </c>
      <c r="D26" s="7" t="s">
        <v>514</v>
      </c>
      <c r="E26" s="10">
        <v>8000.0</v>
      </c>
      <c r="F26" s="10">
        <v>66.0</v>
      </c>
      <c r="G26" s="9">
        <f>IF(E26 &lt; Config!$B$4, Config!$B$4, E26)</f>
        <v>8000</v>
      </c>
      <c r="H26" s="9">
        <f t="shared" si="1"/>
        <v>67458.68061</v>
      </c>
      <c r="I26" s="9">
        <f>H26 * (1 - Config!$B$9)</f>
        <v>57339.87852</v>
      </c>
      <c r="J26" s="9">
        <f>H26 * (1 + Config!$B$10)</f>
        <v>84323.35077</v>
      </c>
      <c r="K26" s="6" t="str">
        <f t="shared" si="2"/>
        <v>5g 73s 40c</v>
      </c>
      <c r="L26" s="8" t="str">
        <f t="shared" si="3"/>
        <v>6g 74s 59c</v>
      </c>
      <c r="M26" s="6" t="str">
        <f t="shared" si="4"/>
        <v>8g 43s 23c</v>
      </c>
      <c r="N26" s="6" t="str">
        <f t="shared" si="5"/>
        <v>Bolt of Imbued Netherweave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Config!$B$15*Config!$B$20*Config!$B$50, 
IF(C27=1, Config!$B$15*Config!$B$21*Config!$B$51, 
IF(C27=2, Config!$B$15*Config!$B$22*Config!$B$52, 
IF(C27=3, Config!$B$15*Config!$B$23*Config!$B$53, 
IF(C27=4, Config!$B$15*Config!$B$24*Config!$B$54, 
IF(C27=5, Config!$B$15*Config!$B$25*Config!$B$55, 
IF(C27=6, Config!$B$15*Config!$B$26*Config!$B$56, 
IF(C27=7, Config!$B$15*Config!$B$27*Config!$B$57, ""))))))))</f>
        <v>2.28</v>
      </c>
      <c r="C27" s="10">
        <v>3.0</v>
      </c>
      <c r="D27" s="7" t="s">
        <v>515</v>
      </c>
      <c r="E27" s="10">
        <v>4000.0</v>
      </c>
      <c r="F27" s="10">
        <v>70.0</v>
      </c>
      <c r="G27" s="9">
        <f>IF(E27 &lt; Config!$B$4, Config!$B$4, E27)</f>
        <v>4000</v>
      </c>
      <c r="H27" s="9">
        <f t="shared" si="1"/>
        <v>36298.16353</v>
      </c>
      <c r="I27" s="9">
        <f>H27 * (1 - Config!$B$9)</f>
        <v>30853.439</v>
      </c>
      <c r="J27" s="9">
        <f>H27 * (1 + Config!$B$10)</f>
        <v>45372.70441</v>
      </c>
      <c r="K27" s="6" t="str">
        <f t="shared" si="2"/>
        <v>3g 8s 53c</v>
      </c>
      <c r="L27" s="8" t="str">
        <f t="shared" si="3"/>
        <v>3g 62s 98c</v>
      </c>
      <c r="M27" s="6" t="str">
        <f t="shared" si="4"/>
        <v>4g 53s 73c</v>
      </c>
      <c r="N27" s="6" t="str">
        <f t="shared" si="5"/>
        <v>Spellfire Cloth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Config!$B$15*Config!$B$20*Config!$B$50, 
IF(C28=1, Config!$B$15*Config!$B$21*Config!$B$51, 
IF(C28=2, Config!$B$15*Config!$B$22*Config!$B$52, 
IF(C28=3, Config!$B$15*Config!$B$23*Config!$B$53, 
IF(C28=4, Config!$B$15*Config!$B$24*Config!$B$54, 
IF(C28=5, Config!$B$15*Config!$B$25*Config!$B$55, 
IF(C28=6, Config!$B$15*Config!$B$26*Config!$B$56, 
IF(C28=7, Config!$B$15*Config!$B$27*Config!$B$57, ""))))))))</f>
        <v>0.8</v>
      </c>
      <c r="C28" s="10">
        <v>1.0</v>
      </c>
      <c r="D28" s="7" t="s">
        <v>516</v>
      </c>
      <c r="E28" s="10">
        <v>10000.0</v>
      </c>
      <c r="F28" s="10">
        <v>70.0</v>
      </c>
      <c r="G28" s="9">
        <f>IF(E28 &lt; Config!$B$4, Config!$B$4, E28)</f>
        <v>10000</v>
      </c>
      <c r="H28" s="9">
        <f t="shared" si="1"/>
        <v>31840.49433</v>
      </c>
      <c r="I28" s="9">
        <f>H28 * (1 - Config!$B$9)</f>
        <v>27064.42018</v>
      </c>
      <c r="J28" s="9">
        <f>H28 * (1 + Config!$B$10)</f>
        <v>39800.61791</v>
      </c>
      <c r="K28" s="6" t="str">
        <f t="shared" si="2"/>
        <v>2g 70s 64c</v>
      </c>
      <c r="L28" s="8" t="str">
        <f t="shared" si="3"/>
        <v>3g 18s 40c</v>
      </c>
      <c r="M28" s="6" t="str">
        <f t="shared" si="4"/>
        <v>3g 98s 1c</v>
      </c>
      <c r="N28" s="6" t="str">
        <f t="shared" si="5"/>
        <v>Bolt of Frostweave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Config!$B$15*Config!$B$20*Config!$B$50, 
IF(C29=1, Config!$B$15*Config!$B$21*Config!$B$51, 
IF(C29=2, Config!$B$15*Config!$B$22*Config!$B$52, 
IF(C29=3, Config!$B$15*Config!$B$23*Config!$B$53, 
IF(C29=4, Config!$B$15*Config!$B$24*Config!$B$54, 
IF(C29=5, Config!$B$15*Config!$B$25*Config!$B$55, 
IF(C29=6, Config!$B$15*Config!$B$26*Config!$B$56, 
IF(C29=7, Config!$B$15*Config!$B$27*Config!$B$57, ""))))))))</f>
        <v>0.8</v>
      </c>
      <c r="C29" s="10">
        <v>1.0</v>
      </c>
      <c r="D29" s="7" t="s">
        <v>517</v>
      </c>
      <c r="E29" s="10">
        <v>7500.0</v>
      </c>
      <c r="F29" s="10">
        <v>70.0</v>
      </c>
      <c r="G29" s="9">
        <f>IF(E29 &lt; Config!$B$4, Config!$B$4, E29)</f>
        <v>7500</v>
      </c>
      <c r="H29" s="9">
        <f t="shared" si="1"/>
        <v>23880.37074</v>
      </c>
      <c r="I29" s="9">
        <f>H29 * (1 - Config!$B$9)</f>
        <v>20298.31513</v>
      </c>
      <c r="J29" s="9">
        <f>H29 * (1 + Config!$B$10)</f>
        <v>29850.46343</v>
      </c>
      <c r="K29" s="6" t="str">
        <f t="shared" si="2"/>
        <v>2g 2s 98c</v>
      </c>
      <c r="L29" s="8" t="str">
        <f t="shared" si="3"/>
        <v>2g 38s 80c</v>
      </c>
      <c r="M29" s="6" t="str">
        <f t="shared" si="4"/>
        <v>2g 98s 50c</v>
      </c>
      <c r="N29" s="6" t="str">
        <f t="shared" si="5"/>
        <v>Eternium Thread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Config!$B$15*Config!$B$20*Config!$B$50, 
IF(C30=1, Config!$B$15*Config!$B$21*Config!$B$51, 
IF(C30=2, Config!$B$15*Config!$B$22*Config!$B$52, 
IF(C30=3, Config!$B$15*Config!$B$23*Config!$B$53, 
IF(C30=4, Config!$B$15*Config!$B$24*Config!$B$54, 
IF(C30=5, Config!$B$15*Config!$B$25*Config!$B$55, 
IF(C30=6, Config!$B$15*Config!$B$26*Config!$B$56, 
IF(C30=7, Config!$B$15*Config!$B$27*Config!$B$57, ""))))))))</f>
        <v>0.8</v>
      </c>
      <c r="C30" s="10">
        <v>1.0</v>
      </c>
      <c r="D30" s="7" t="s">
        <v>518</v>
      </c>
      <c r="E30" s="10">
        <v>1250.0</v>
      </c>
      <c r="F30" s="10">
        <v>70.0</v>
      </c>
      <c r="G30" s="9">
        <f>IF(E30 &lt; Config!$B$4, Config!$B$4, E30)</f>
        <v>1250</v>
      </c>
      <c r="H30" s="9">
        <f t="shared" si="1"/>
        <v>3980.061791</v>
      </c>
      <c r="I30" s="9">
        <f>H30 * (1 - Config!$B$9)</f>
        <v>3383.052522</v>
      </c>
      <c r="J30" s="9">
        <f>H30 * (1 + Config!$B$10)</f>
        <v>4975.077238</v>
      </c>
      <c r="K30" s="6" t="str">
        <f t="shared" si="2"/>
        <v>0g 33s 83c</v>
      </c>
      <c r="L30" s="8" t="str">
        <f t="shared" si="3"/>
        <v>0g 39s 80c</v>
      </c>
      <c r="M30" s="6" t="str">
        <f t="shared" si="4"/>
        <v>0g 49s 75c</v>
      </c>
      <c r="N30" s="6" t="str">
        <f t="shared" si="5"/>
        <v>Frostweave Cloth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Config!$B$15*Config!$B$20*Config!$B$50, 
IF(C31=1, Config!$B$15*Config!$B$21*Config!$B$51, 
IF(C31=2, Config!$B$15*Config!$B$22*Config!$B$52, 
IF(C31=3, Config!$B$15*Config!$B$23*Config!$B$53, 
IF(C31=4, Config!$B$15*Config!$B$24*Config!$B$54, 
IF(C31=5, Config!$B$15*Config!$B$25*Config!$B$55, 
IF(C31=6, Config!$B$15*Config!$B$26*Config!$B$56, 
IF(C31=7, Config!$B$15*Config!$B$27*Config!$B$57, ""))))))))</f>
        <v>2.28</v>
      </c>
      <c r="C31" s="10">
        <v>3.0</v>
      </c>
      <c r="D31" s="7" t="s">
        <v>519</v>
      </c>
      <c r="E31" s="10">
        <v>4000.0</v>
      </c>
      <c r="F31" s="10">
        <v>70.0</v>
      </c>
      <c r="G31" s="9">
        <f>IF(E31 &lt; Config!$B$4, Config!$B$4, E31)</f>
        <v>4000</v>
      </c>
      <c r="H31" s="9">
        <f t="shared" si="1"/>
        <v>36298.16353</v>
      </c>
      <c r="I31" s="9">
        <f>H31 * (1 - Config!$B$9)</f>
        <v>30853.439</v>
      </c>
      <c r="J31" s="9">
        <f>H31 * (1 + Config!$B$10)</f>
        <v>45372.70441</v>
      </c>
      <c r="K31" s="6" t="str">
        <f t="shared" si="2"/>
        <v>3g 8s 53c</v>
      </c>
      <c r="L31" s="8" t="str">
        <f t="shared" si="3"/>
        <v>3g 62s 98c</v>
      </c>
      <c r="M31" s="6" t="str">
        <f t="shared" si="4"/>
        <v>4g 53s 73c</v>
      </c>
      <c r="N31" s="6" t="str">
        <f t="shared" si="5"/>
        <v>Shadowcloth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>
        <f>IF(C32=0, Config!$B$15*Config!$B$20*Config!$B$50, 
IF(C32=1, Config!$B$15*Config!$B$21*Config!$B$51, 
IF(C32=2, Config!$B$15*Config!$B$22*Config!$B$52, 
IF(C32=3, Config!$B$15*Config!$B$23*Config!$B$53, 
IF(C32=4, Config!$B$15*Config!$B$24*Config!$B$54, 
IF(C32=5, Config!$B$15*Config!$B$25*Config!$B$55, 
IF(C32=6, Config!$B$15*Config!$B$26*Config!$B$56, 
IF(C32=7, Config!$B$15*Config!$B$27*Config!$B$57, ""))))))))</f>
        <v>2.28</v>
      </c>
      <c r="C32" s="10">
        <v>3.0</v>
      </c>
      <c r="D32" s="7" t="s">
        <v>520</v>
      </c>
      <c r="E32" s="10">
        <v>4000.0</v>
      </c>
      <c r="F32" s="10">
        <v>70.0</v>
      </c>
      <c r="G32" s="9">
        <f>IF(E32 &lt; Config!$B$4, Config!$B$4, E32)</f>
        <v>4000</v>
      </c>
      <c r="H32" s="9">
        <f t="shared" si="1"/>
        <v>36298.16353</v>
      </c>
      <c r="I32" s="9">
        <f>H32 * (1 - Config!$B$9)</f>
        <v>30853.439</v>
      </c>
      <c r="J32" s="9">
        <f>H32 * (1 + Config!$B$10)</f>
        <v>45372.70441</v>
      </c>
      <c r="K32" s="6" t="str">
        <f t="shared" si="2"/>
        <v>3g 8s 53c</v>
      </c>
      <c r="L32" s="8" t="str">
        <f t="shared" si="3"/>
        <v>3g 62s 98c</v>
      </c>
      <c r="M32" s="6" t="str">
        <f t="shared" si="4"/>
        <v>4g 53s 73c</v>
      </c>
      <c r="N32" s="6" t="str">
        <f t="shared" si="5"/>
        <v>Spellcloth</v>
      </c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>
        <f>IF(C33=0, Config!$B$15*Config!$B$20*Config!$B$50, 
IF(C33=1, Config!$B$15*Config!$B$21*Config!$B$51, 
IF(C33=2, Config!$B$15*Config!$B$22*Config!$B$52, 
IF(C33=3, Config!$B$15*Config!$B$23*Config!$B$53, 
IF(C33=4, Config!$B$15*Config!$B$24*Config!$B$54, 
IF(C33=5, Config!$B$15*Config!$B$25*Config!$B$55, 
IF(C33=6, Config!$B$15*Config!$B$26*Config!$B$56, 
IF(C33=7, Config!$B$15*Config!$B$27*Config!$B$57, ""))))))))</f>
        <v>2.28</v>
      </c>
      <c r="C33" s="10">
        <v>3.0</v>
      </c>
      <c r="D33" s="7" t="s">
        <v>521</v>
      </c>
      <c r="E33" s="10">
        <v>4000.0</v>
      </c>
      <c r="F33" s="10">
        <v>70.0</v>
      </c>
      <c r="G33" s="9">
        <f>IF(E33 &lt; Config!$B$4, Config!$B$4, E33)</f>
        <v>4000</v>
      </c>
      <c r="H33" s="9">
        <f t="shared" si="1"/>
        <v>36298.16353</v>
      </c>
      <c r="I33" s="9">
        <f>H33 * (1 - Config!$B$9)</f>
        <v>30853.439</v>
      </c>
      <c r="J33" s="9">
        <f>H33 * (1 + Config!$B$10)</f>
        <v>45372.70441</v>
      </c>
      <c r="K33" s="6" t="str">
        <f t="shared" si="2"/>
        <v>3g 8s 53c</v>
      </c>
      <c r="L33" s="8" t="str">
        <f t="shared" si="3"/>
        <v>3g 62s 98c</v>
      </c>
      <c r="M33" s="6" t="str">
        <f t="shared" si="4"/>
        <v>4g 53s 73c</v>
      </c>
      <c r="N33" s="6" t="str">
        <f t="shared" si="5"/>
        <v>Shadoweave Cloth</v>
      </c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>
        <f>IF(C34=0, Config!$B$15*Config!$B$20*Config!$B$50, 
IF(C34=1, Config!$B$15*Config!$B$21*Config!$B$51, 
IF(C34=2, Config!$B$15*Config!$B$22*Config!$B$52, 
IF(C34=3, Config!$B$15*Config!$B$23*Config!$B$53, 
IF(C34=4, Config!$B$15*Config!$B$24*Config!$B$54, 
IF(C34=5, Config!$B$15*Config!$B$25*Config!$B$55, 
IF(C34=6, Config!$B$15*Config!$B$26*Config!$B$56, 
IF(C34=7, Config!$B$15*Config!$B$27*Config!$B$57, ""))))))))</f>
        <v>2.28</v>
      </c>
      <c r="C34" s="10">
        <v>3.0</v>
      </c>
      <c r="D34" s="7" t="s">
        <v>522</v>
      </c>
      <c r="E34" s="10">
        <v>4000.0</v>
      </c>
      <c r="F34" s="10">
        <v>70.0</v>
      </c>
      <c r="G34" s="9">
        <f>IF(E34 &lt; Config!$B$4, Config!$B$4, E34)</f>
        <v>4000</v>
      </c>
      <c r="H34" s="9">
        <f t="shared" si="1"/>
        <v>36298.16353</v>
      </c>
      <c r="I34" s="9">
        <f>H34 * (1 - Config!$B$9)</f>
        <v>30853.439</v>
      </c>
      <c r="J34" s="9">
        <f>H34 * (1 + Config!$B$10)</f>
        <v>45372.70441</v>
      </c>
      <c r="K34" s="6" t="str">
        <f t="shared" si="2"/>
        <v>3g 8s 53c</v>
      </c>
      <c r="L34" s="8" t="str">
        <f t="shared" si="3"/>
        <v>3g 62s 98c</v>
      </c>
      <c r="M34" s="6" t="str">
        <f t="shared" si="4"/>
        <v>4g 53s 73c</v>
      </c>
      <c r="N34" s="6" t="str">
        <f t="shared" si="5"/>
        <v>Primal Mooncloth</v>
      </c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>
        <f>IF(C35=0, Config!$B$15*Config!$B$20*Config!$B$50, 
IF(C35=1, Config!$B$15*Config!$B$21*Config!$B$51, 
IF(C35=2, Config!$B$15*Config!$B$22*Config!$B$52, 
IF(C35=3, Config!$B$15*Config!$B$23*Config!$B$53, 
IF(C35=4, Config!$B$15*Config!$B$24*Config!$B$54, 
IF(C35=5, Config!$B$15*Config!$B$25*Config!$B$55, 
IF(C35=6, Config!$B$15*Config!$B$26*Config!$B$56, 
IF(C35=7, Config!$B$15*Config!$B$27*Config!$B$57, ""))))))))</f>
        <v>0.8</v>
      </c>
      <c r="C35" s="10">
        <v>1.0</v>
      </c>
      <c r="D35" s="7" t="s">
        <v>523</v>
      </c>
      <c r="E35" s="10">
        <v>8000.0</v>
      </c>
      <c r="F35" s="10">
        <v>70.0</v>
      </c>
      <c r="G35" s="9">
        <f>IF(E35 &lt; Config!$B$4, Config!$B$4, E35)</f>
        <v>8000</v>
      </c>
      <c r="H35" s="9">
        <f t="shared" si="1"/>
        <v>25472.39546</v>
      </c>
      <c r="I35" s="9">
        <f>H35 * (1 - Config!$B$9)</f>
        <v>21651.53614</v>
      </c>
      <c r="J35" s="9">
        <f>H35 * (1 + Config!$B$10)</f>
        <v>31840.49433</v>
      </c>
      <c r="K35" s="6" t="str">
        <f t="shared" si="2"/>
        <v>2g 16s 52c</v>
      </c>
      <c r="L35" s="8" t="str">
        <f t="shared" si="3"/>
        <v>2g 54s 72c</v>
      </c>
      <c r="M35" s="6" t="str">
        <f t="shared" si="4"/>
        <v>3g 18s 40c</v>
      </c>
      <c r="N35" s="6" t="str">
        <f t="shared" si="5"/>
        <v>Bolt of Soulcloth</v>
      </c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>
        <f>IF(C36=0, Config!$B$15*Config!$B$20*Config!$B$50, 
IF(C36=1, Config!$B$15*Config!$B$21*Config!$B$51, 
IF(C36=2, Config!$B$15*Config!$B$22*Config!$B$52, 
IF(C36=3, Config!$B$15*Config!$B$23*Config!$B$53, 
IF(C36=4, Config!$B$15*Config!$B$24*Config!$B$54, 
IF(C36=5, Config!$B$15*Config!$B$25*Config!$B$55, 
IF(C36=6, Config!$B$15*Config!$B$26*Config!$B$56, 
IF(C36=7, Config!$B$15*Config!$B$27*Config!$B$57, ""))))))))</f>
        <v>2.16</v>
      </c>
      <c r="C36" s="10">
        <v>2.0</v>
      </c>
      <c r="D36" s="7" t="s">
        <v>524</v>
      </c>
      <c r="E36" s="10">
        <v>20000.0</v>
      </c>
      <c r="F36" s="10">
        <v>75.0</v>
      </c>
      <c r="G36" s="9">
        <f>IF(E36 &lt; Config!$B$4, Config!$B$4, E36)</f>
        <v>20000</v>
      </c>
      <c r="H36" s="9">
        <f t="shared" si="1"/>
        <v>175820.6983</v>
      </c>
      <c r="I36" s="9">
        <f>H36 * (1 - Config!$B$9)</f>
        <v>149447.5936</v>
      </c>
      <c r="J36" s="9">
        <f>H36 * (1 + Config!$B$10)</f>
        <v>219775.8729</v>
      </c>
      <c r="K36" s="6" t="str">
        <f t="shared" si="2"/>
        <v>14g 94s 48c</v>
      </c>
      <c r="L36" s="8" t="str">
        <f t="shared" si="3"/>
        <v>17g 58s 21c</v>
      </c>
      <c r="M36" s="6" t="str">
        <f t="shared" si="4"/>
        <v>21g 97s 76c</v>
      </c>
      <c r="N36" s="6" t="str">
        <f t="shared" si="5"/>
        <v>Bolt of Imbued Frostweave</v>
      </c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>
        <f>IF(C37=0, Config!$B$15*Config!$B$20*Config!$B$50, 
IF(C37=1, Config!$B$15*Config!$B$21*Config!$B$51, 
IF(C37=2, Config!$B$15*Config!$B$22*Config!$B$52, 
IF(C37=3, Config!$B$15*Config!$B$23*Config!$B$53, 
IF(C37=4, Config!$B$15*Config!$B$24*Config!$B$54, 
IF(C37=5, Config!$B$15*Config!$B$25*Config!$B$55, 
IF(C37=6, Config!$B$15*Config!$B$26*Config!$B$56, 
IF(C37=7, Config!$B$15*Config!$B$27*Config!$B$57, ""))))))))</f>
        <v>0.8</v>
      </c>
      <c r="C37" s="10">
        <v>1.0</v>
      </c>
      <c r="D37" s="7" t="s">
        <v>525</v>
      </c>
      <c r="E37" s="10">
        <v>10000.0</v>
      </c>
      <c r="F37" s="10">
        <v>75.0</v>
      </c>
      <c r="G37" s="9">
        <f>IF(E37 &lt; Config!$B$4, Config!$B$4, E37)</f>
        <v>10000</v>
      </c>
      <c r="H37" s="9">
        <f t="shared" si="1"/>
        <v>32559.38858</v>
      </c>
      <c r="I37" s="9">
        <f>H37 * (1 - Config!$B$9)</f>
        <v>27675.48029</v>
      </c>
      <c r="J37" s="9">
        <f>H37 * (1 + Config!$B$10)</f>
        <v>40699.23572</v>
      </c>
      <c r="K37" s="6" t="str">
        <f t="shared" si="2"/>
        <v>2g 76s 75c</v>
      </c>
      <c r="L37" s="8" t="str">
        <f t="shared" si="3"/>
        <v>3g 25s 59c</v>
      </c>
      <c r="M37" s="6" t="str">
        <f t="shared" si="4"/>
        <v>4g 6s 99c</v>
      </c>
      <c r="N37" s="6" t="str">
        <f t="shared" si="5"/>
        <v>Iceweb Spider Silk</v>
      </c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>
        <f>IF(C38=0, Config!$B$15*Config!$B$20*Config!$B$50, 
IF(C38=1, Config!$B$15*Config!$B$21*Config!$B$51, 
IF(C38=2, Config!$B$15*Config!$B$22*Config!$B$52, 
IF(C38=3, Config!$B$15*Config!$B$23*Config!$B$53, 
IF(C38=4, Config!$B$15*Config!$B$24*Config!$B$54, 
IF(C38=5, Config!$B$15*Config!$B$25*Config!$B$55, 
IF(C38=6, Config!$B$15*Config!$B$26*Config!$B$56, 
IF(C38=7, Config!$B$15*Config!$B$27*Config!$B$57, ""))))))))</f>
        <v>2.28</v>
      </c>
      <c r="C38" s="10">
        <v>3.0</v>
      </c>
      <c r="D38" s="7" t="s">
        <v>526</v>
      </c>
      <c r="E38" s="10">
        <v>10000.0</v>
      </c>
      <c r="F38" s="10">
        <v>80.0</v>
      </c>
      <c r="G38" s="9">
        <f>IF(E38 &lt; Config!$B$4, Config!$B$4, E38)</f>
        <v>10000</v>
      </c>
      <c r="H38" s="9">
        <f t="shared" si="1"/>
        <v>94722.21193</v>
      </c>
      <c r="I38" s="9">
        <f>H38 * (1 - Config!$B$9)</f>
        <v>80513.88014</v>
      </c>
      <c r="J38" s="9">
        <f>H38 * (1 + Config!$B$10)</f>
        <v>118402.7649</v>
      </c>
      <c r="K38" s="6" t="str">
        <f t="shared" si="2"/>
        <v>8g 5s 14c</v>
      </c>
      <c r="L38" s="8" t="str">
        <f t="shared" si="3"/>
        <v>9g 47s 22c</v>
      </c>
      <c r="M38" s="6" t="str">
        <f t="shared" si="4"/>
        <v>11g 84s 3c</v>
      </c>
      <c r="N38" s="6" t="str">
        <f t="shared" si="5"/>
        <v>Ebonweave</v>
      </c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>
        <f>IF(C39=0, Config!$B$15*Config!$B$20*Config!$B$50, 
IF(C39=1, Config!$B$15*Config!$B$21*Config!$B$51, 
IF(C39=2, Config!$B$15*Config!$B$22*Config!$B$52, 
IF(C39=3, Config!$B$15*Config!$B$23*Config!$B$53, 
IF(C39=4, Config!$B$15*Config!$B$24*Config!$B$54, 
IF(C39=5, Config!$B$15*Config!$B$25*Config!$B$55, 
IF(C39=6, Config!$B$15*Config!$B$26*Config!$B$56, 
IF(C39=7, Config!$B$15*Config!$B$27*Config!$B$57, ""))))))))</f>
        <v>2.28</v>
      </c>
      <c r="C39" s="10">
        <v>3.0</v>
      </c>
      <c r="D39" s="7" t="s">
        <v>527</v>
      </c>
      <c r="E39" s="10">
        <v>10000.0</v>
      </c>
      <c r="F39" s="10">
        <v>80.0</v>
      </c>
      <c r="G39" s="9">
        <f>IF(E39 &lt; Config!$B$4, Config!$B$4, E39)</f>
        <v>10000</v>
      </c>
      <c r="H39" s="9">
        <f t="shared" si="1"/>
        <v>94722.21193</v>
      </c>
      <c r="I39" s="9">
        <f>H39 * (1 - Config!$B$9)</f>
        <v>80513.88014</v>
      </c>
      <c r="J39" s="9">
        <f>H39 * (1 + Config!$B$10)</f>
        <v>118402.7649</v>
      </c>
      <c r="K39" s="6" t="str">
        <f t="shared" si="2"/>
        <v>8g 5s 14c</v>
      </c>
      <c r="L39" s="8" t="str">
        <f t="shared" si="3"/>
        <v>9g 47s 22c</v>
      </c>
      <c r="M39" s="6" t="str">
        <f t="shared" si="4"/>
        <v>11g 84s 3c</v>
      </c>
      <c r="N39" s="6" t="str">
        <f t="shared" si="5"/>
        <v>Moonshroud</v>
      </c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>
        <f>IF(C40=0, Config!$B$15*Config!$B$20*Config!$B$50, 
IF(C40=1, Config!$B$15*Config!$B$21*Config!$B$51, 
IF(C40=2, Config!$B$15*Config!$B$22*Config!$B$52, 
IF(C40=3, Config!$B$15*Config!$B$23*Config!$B$53, 
IF(C40=4, Config!$B$15*Config!$B$24*Config!$B$54, 
IF(C40=5, Config!$B$15*Config!$B$25*Config!$B$55, 
IF(C40=6, Config!$B$15*Config!$B$26*Config!$B$56, 
IF(C40=7, Config!$B$15*Config!$B$27*Config!$B$57, ""))))))))</f>
        <v>2.28</v>
      </c>
      <c r="C40" s="10">
        <v>3.0</v>
      </c>
      <c r="D40" s="7" t="s">
        <v>528</v>
      </c>
      <c r="E40" s="10">
        <v>10000.0</v>
      </c>
      <c r="F40" s="10">
        <v>80.0</v>
      </c>
      <c r="G40" s="9">
        <f>IF(E40 &lt; Config!$B$4, Config!$B$4, E40)</f>
        <v>10000</v>
      </c>
      <c r="H40" s="9">
        <f t="shared" si="1"/>
        <v>94722.21193</v>
      </c>
      <c r="I40" s="9">
        <f>H40 * (1 - Config!$B$9)</f>
        <v>80513.88014</v>
      </c>
      <c r="J40" s="9">
        <f>H40 * (1 + Config!$B$10)</f>
        <v>118402.7649</v>
      </c>
      <c r="K40" s="6" t="str">
        <f t="shared" si="2"/>
        <v>8g 5s 14c</v>
      </c>
      <c r="L40" s="8" t="str">
        <f t="shared" si="3"/>
        <v>9g 47s 22c</v>
      </c>
      <c r="M40" s="6" t="str">
        <f t="shared" si="4"/>
        <v>11g 84s 3c</v>
      </c>
      <c r="N40" s="6" t="str">
        <f t="shared" si="5"/>
        <v>Spellweave</v>
      </c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>
        <f>IF(C41=0, Config!$B$15*Config!$B$20*Config!$B$50, 
IF(C41=1, Config!$B$15*Config!$B$21*Config!$B$51, 
IF(C41=2, Config!$B$15*Config!$B$22*Config!$B$52, 
IF(C41=3, Config!$B$15*Config!$B$23*Config!$B$53, 
IF(C41=4, Config!$B$15*Config!$B$24*Config!$B$54, 
IF(C41=5, Config!$B$15*Config!$B$25*Config!$B$55, 
IF(C41=6, Config!$B$15*Config!$B$26*Config!$B$56, 
IF(C41=7, Config!$B$15*Config!$B$27*Config!$B$57, ""))))))))</f>
        <v>0.8</v>
      </c>
      <c r="C41" s="10">
        <v>1.0</v>
      </c>
      <c r="D41" s="7" t="s">
        <v>508</v>
      </c>
      <c r="E41" s="10">
        <v>2500.0</v>
      </c>
      <c r="F41" s="10">
        <v>50.0</v>
      </c>
      <c r="G41" s="9">
        <f>IF(E41 &lt; Config!$B$4, Config!$B$4, E41)</f>
        <v>2500</v>
      </c>
      <c r="H41" s="9">
        <f t="shared" si="1"/>
        <v>7099.452234</v>
      </c>
      <c r="I41" s="9">
        <f>H41 * (1 - Config!$B$9)</f>
        <v>6034.534399</v>
      </c>
      <c r="J41" s="9">
        <f>H41 * (1 + Config!$B$10)</f>
        <v>8874.315293</v>
      </c>
      <c r="K41" s="6" t="str">
        <f t="shared" si="2"/>
        <v>0g 60s 35c</v>
      </c>
      <c r="L41" s="8" t="str">
        <f t="shared" si="3"/>
        <v>0g 70s 99c</v>
      </c>
      <c r="M41" s="6" t="str">
        <f t="shared" si="4"/>
        <v>0g 88s 74c</v>
      </c>
      <c r="N41" s="6" t="str">
        <f t="shared" si="5"/>
        <v>Ironweb Spider Silk</v>
      </c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>
        <f>IF(C42=0, Config!$B$15*Config!$B$20*Config!$B$50, 
IF(C42=1, Config!$B$15*Config!$B$21*Config!$B$51, 
IF(C42=2, Config!$B$15*Config!$B$22*Config!$B$52, 
IF(C42=3, Config!$B$15*Config!$B$23*Config!$B$53, 
IF(C42=4, Config!$B$15*Config!$B$24*Config!$B$54, 
IF(C42=5, Config!$B$15*Config!$B$25*Config!$B$55, 
IF(C42=6, Config!$B$15*Config!$B$26*Config!$B$56, 
IF(C42=7, Config!$B$15*Config!$B$27*Config!$B$57, ""))))))))</f>
        <v>0.8</v>
      </c>
      <c r="C42" s="10">
        <v>1.0</v>
      </c>
      <c r="D42" s="7" t="s">
        <v>509</v>
      </c>
      <c r="E42" s="10">
        <v>2000.0</v>
      </c>
      <c r="F42" s="10">
        <v>55.0</v>
      </c>
      <c r="G42" s="9">
        <f>IF(E42 &lt; Config!$B$4, Config!$B$4, E42)</f>
        <v>2000</v>
      </c>
      <c r="H42" s="9">
        <f t="shared" si="1"/>
        <v>5872.460077</v>
      </c>
      <c r="I42" s="9">
        <f>H42 * (1 - Config!$B$9)</f>
        <v>4991.591066</v>
      </c>
      <c r="J42" s="9">
        <f>H42 * (1 + Config!$B$10)</f>
        <v>7340.575097</v>
      </c>
      <c r="K42" s="6" t="str">
        <f t="shared" si="2"/>
        <v>0g 49s 92c</v>
      </c>
      <c r="L42" s="8" t="str">
        <f t="shared" si="3"/>
        <v>0g 58s 72c</v>
      </c>
      <c r="M42" s="6" t="str">
        <f t="shared" si="4"/>
        <v>0g 73s 41c</v>
      </c>
      <c r="N42" s="6" t="str">
        <f t="shared" si="5"/>
        <v>Bolt of Runecloth</v>
      </c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>
        <f>IF(C43=0, Config!$B$15*Config!$B$20*Config!$B$50, 
IF(C43=1, Config!$B$15*Config!$B$21*Config!$B$51, 
IF(C43=2, Config!$B$15*Config!$B$22*Config!$B$52, 
IF(C43=3, Config!$B$15*Config!$B$23*Config!$B$53, 
IF(C43=4, Config!$B$15*Config!$B$24*Config!$B$54, 
IF(C43=5, Config!$B$15*Config!$B$25*Config!$B$55, 
IF(C43=6, Config!$B$15*Config!$B$26*Config!$B$56, 
IF(C43=7, Config!$B$15*Config!$B$27*Config!$B$57, ""))))))))</f>
        <v>0.8</v>
      </c>
      <c r="C43" s="10">
        <v>1.0</v>
      </c>
      <c r="D43" s="7" t="s">
        <v>510</v>
      </c>
      <c r="E43" s="10">
        <v>4000.0</v>
      </c>
      <c r="F43" s="10">
        <v>55.0</v>
      </c>
      <c r="G43" s="9">
        <f>IF(E43 &lt; Config!$B$4, Config!$B$4, E43)</f>
        <v>4000</v>
      </c>
      <c r="H43" s="9">
        <f t="shared" si="1"/>
        <v>11744.92015</v>
      </c>
      <c r="I43" s="9">
        <f>H43 * (1 - Config!$B$9)</f>
        <v>9983.182131</v>
      </c>
      <c r="J43" s="9">
        <f>H43 * (1 + Config!$B$10)</f>
        <v>14681.15019</v>
      </c>
      <c r="K43" s="6" t="str">
        <f t="shared" si="2"/>
        <v>0g 99s 83c</v>
      </c>
      <c r="L43" s="8" t="str">
        <f t="shared" si="3"/>
        <v>1g 17s 45c</v>
      </c>
      <c r="M43" s="6" t="str">
        <f t="shared" si="4"/>
        <v>1g 46s 81c</v>
      </c>
      <c r="N43" s="6" t="str">
        <f t="shared" si="5"/>
        <v>Mooncloth</v>
      </c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>
        <f>IF(C44=0, Config!$B$15*Config!$B$20*Config!$B$50, 
IF(C44=1, Config!$B$15*Config!$B$21*Config!$B$51, 
IF(C44=2, Config!$B$15*Config!$B$22*Config!$B$52, 
IF(C44=3, Config!$B$15*Config!$B$23*Config!$B$53, 
IF(C44=4, Config!$B$15*Config!$B$24*Config!$B$54, 
IF(C44=5, Config!$B$15*Config!$B$25*Config!$B$55, 
IF(C44=6, Config!$B$15*Config!$B$26*Config!$B$56, 
IF(C44=7, Config!$B$15*Config!$B$27*Config!$B$57, ""))))))))</f>
        <v>0.8</v>
      </c>
      <c r="C44" s="10">
        <v>1.0</v>
      </c>
      <c r="D44" s="7" t="s">
        <v>511</v>
      </c>
      <c r="E44" s="10">
        <v>4000.0</v>
      </c>
      <c r="F44" s="10">
        <v>60.0</v>
      </c>
      <c r="G44" s="9">
        <f>IF(E44 &lt; Config!$B$4, Config!$B$4, E44)</f>
        <v>4000</v>
      </c>
      <c r="H44" s="9">
        <f t="shared" si="1"/>
        <v>12100.08332</v>
      </c>
      <c r="I44" s="9">
        <f>H44 * (1 - Config!$B$9)</f>
        <v>10285.07082</v>
      </c>
      <c r="J44" s="9">
        <f>H44 * (1 + Config!$B$10)</f>
        <v>15125.10415</v>
      </c>
      <c r="K44" s="6" t="str">
        <f t="shared" si="2"/>
        <v>1g 2s 85c</v>
      </c>
      <c r="L44" s="8" t="str">
        <f t="shared" si="3"/>
        <v>1g 21s 0c</v>
      </c>
      <c r="M44" s="6" t="str">
        <f t="shared" si="4"/>
        <v>1g 51s 25c</v>
      </c>
      <c r="N44" s="6" t="str">
        <f t="shared" si="5"/>
        <v>Bolt of Netherweave</v>
      </c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>
        <f>IF(C45=0, Config!$B$15*Config!$B$20*Config!$B$50, 
IF(C45=1, Config!$B$15*Config!$B$21*Config!$B$51, 
IF(C45=2, Config!$B$15*Config!$B$22*Config!$B$52, 
IF(C45=3, Config!$B$15*Config!$B$23*Config!$B$53, 
IF(C45=4, Config!$B$15*Config!$B$24*Config!$B$54, 
IF(C45=5, Config!$B$15*Config!$B$25*Config!$B$55, 
IF(C45=6, Config!$B$15*Config!$B$26*Config!$B$56, 
IF(C45=7, Config!$B$15*Config!$B$27*Config!$B$57, ""))))))))</f>
        <v>0.8</v>
      </c>
      <c r="C45" s="10">
        <v>1.0</v>
      </c>
      <c r="D45" s="7" t="s">
        <v>512</v>
      </c>
      <c r="E45" s="10">
        <v>800.0</v>
      </c>
      <c r="F45" s="10">
        <v>60.0</v>
      </c>
      <c r="G45" s="9">
        <f>IF(E45 &lt; Config!$B$4, Config!$B$4, E45)</f>
        <v>850</v>
      </c>
      <c r="H45" s="9">
        <f t="shared" si="1"/>
        <v>2571.267705</v>
      </c>
      <c r="I45" s="9">
        <f>H45 * (1 - Config!$B$9)</f>
        <v>2185.577549</v>
      </c>
      <c r="J45" s="9">
        <f>H45 * (1 + Config!$B$10)</f>
        <v>3214.084631</v>
      </c>
      <c r="K45" s="6" t="str">
        <f t="shared" si="2"/>
        <v>0g 21s 86c</v>
      </c>
      <c r="L45" s="8" t="str">
        <f t="shared" si="3"/>
        <v>0g 25s 71c</v>
      </c>
      <c r="M45" s="6" t="str">
        <f t="shared" si="4"/>
        <v>0g 32s 14c</v>
      </c>
      <c r="N45" s="6" t="str">
        <f t="shared" si="5"/>
        <v>Netherweave Cloth</v>
      </c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>
        <f>IF(C46=0, Config!$B$15*Config!$B$20*Config!$B$50, 
IF(C46=1, Config!$B$15*Config!$B$21*Config!$B$51, 
IF(C46=2, Config!$B$15*Config!$B$22*Config!$B$52, 
IF(C46=3, Config!$B$15*Config!$B$23*Config!$B$53, 
IF(C46=4, Config!$B$15*Config!$B$24*Config!$B$54, 
IF(C46=5, Config!$B$15*Config!$B$25*Config!$B$55, 
IF(C46=6, Config!$B$15*Config!$B$26*Config!$B$56, 
IF(C46=7, Config!$B$15*Config!$B$27*Config!$B$57, ""))))))))</f>
        <v>0.8</v>
      </c>
      <c r="C46" s="10">
        <v>1.0</v>
      </c>
      <c r="D46" s="7" t="s">
        <v>513</v>
      </c>
      <c r="E46" s="10">
        <v>5000.0</v>
      </c>
      <c r="F46" s="10">
        <v>60.0</v>
      </c>
      <c r="G46" s="9">
        <f>IF(E46 &lt; Config!$B$4, Config!$B$4, E46)</f>
        <v>5000</v>
      </c>
      <c r="H46" s="9">
        <f t="shared" si="1"/>
        <v>15125.10415</v>
      </c>
      <c r="I46" s="9">
        <f>H46 * (1 - Config!$B$9)</f>
        <v>12856.33852</v>
      </c>
      <c r="J46" s="9">
        <f>H46 * (1 + Config!$B$10)</f>
        <v>18906.38018</v>
      </c>
      <c r="K46" s="6" t="str">
        <f t="shared" si="2"/>
        <v>1g 28s 56c</v>
      </c>
      <c r="L46" s="8" t="str">
        <f t="shared" si="3"/>
        <v>1g 51s 25c</v>
      </c>
      <c r="M46" s="6" t="str">
        <f t="shared" si="4"/>
        <v>1g 89s 6c</v>
      </c>
      <c r="N46" s="6" t="str">
        <f t="shared" si="5"/>
        <v>Netherweb Spider Silk</v>
      </c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>
        <f>IF(C47=0, Config!$B$15*Config!$B$20*Config!$B$50, 
IF(C47=1, Config!$B$15*Config!$B$21*Config!$B$51, 
IF(C47=2, Config!$B$15*Config!$B$22*Config!$B$52, 
IF(C47=3, Config!$B$15*Config!$B$23*Config!$B$53, 
IF(C47=4, Config!$B$15*Config!$B$24*Config!$B$54, 
IF(C47=5, Config!$B$15*Config!$B$25*Config!$B$55, 
IF(C47=6, Config!$B$15*Config!$B$26*Config!$B$56, 
IF(C47=7, Config!$B$15*Config!$B$27*Config!$B$57, ""))))))))</f>
        <v>2.16</v>
      </c>
      <c r="C47" s="10">
        <v>2.0</v>
      </c>
      <c r="D47" s="7" t="s">
        <v>514</v>
      </c>
      <c r="E47" s="10">
        <v>8000.0</v>
      </c>
      <c r="F47" s="10">
        <v>66.0</v>
      </c>
      <c r="G47" s="9">
        <f>IF(E47 &lt; Config!$B$4, Config!$B$4, E47)</f>
        <v>8000</v>
      </c>
      <c r="H47" s="9">
        <f t="shared" si="1"/>
        <v>67458.68061</v>
      </c>
      <c r="I47" s="9">
        <f>H47 * (1 - Config!$B$9)</f>
        <v>57339.87852</v>
      </c>
      <c r="J47" s="9">
        <f>H47 * (1 + Config!$B$10)</f>
        <v>84323.35077</v>
      </c>
      <c r="K47" s="6" t="str">
        <f t="shared" si="2"/>
        <v>5g 73s 40c</v>
      </c>
      <c r="L47" s="8" t="str">
        <f t="shared" si="3"/>
        <v>6g 74s 59c</v>
      </c>
      <c r="M47" s="6" t="str">
        <f t="shared" si="4"/>
        <v>8g 43s 23c</v>
      </c>
      <c r="N47" s="6" t="str">
        <f t="shared" si="5"/>
        <v>Bolt of Imbued Netherweave</v>
      </c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>
        <f>IF(C48=0, Config!$B$15*Config!$B$20*Config!$B$50, 
IF(C48=1, Config!$B$15*Config!$B$21*Config!$B$51, 
IF(C48=2, Config!$B$15*Config!$B$22*Config!$B$52, 
IF(C48=3, Config!$B$15*Config!$B$23*Config!$B$53, 
IF(C48=4, Config!$B$15*Config!$B$24*Config!$B$54, 
IF(C48=5, Config!$B$15*Config!$B$25*Config!$B$55, 
IF(C48=6, Config!$B$15*Config!$B$26*Config!$B$56, 
IF(C48=7, Config!$B$15*Config!$B$27*Config!$B$57, ""))))))))</f>
        <v>2.28</v>
      </c>
      <c r="C48" s="10">
        <v>3.0</v>
      </c>
      <c r="D48" s="7" t="s">
        <v>515</v>
      </c>
      <c r="E48" s="10">
        <v>4000.0</v>
      </c>
      <c r="F48" s="10">
        <v>70.0</v>
      </c>
      <c r="G48" s="9">
        <f>IF(E48 &lt; Config!$B$4, Config!$B$4, E48)</f>
        <v>4000</v>
      </c>
      <c r="H48" s="9">
        <f t="shared" si="1"/>
        <v>36298.16353</v>
      </c>
      <c r="I48" s="9">
        <f>H48 * (1 - Config!$B$9)</f>
        <v>30853.439</v>
      </c>
      <c r="J48" s="9">
        <f>H48 * (1 + Config!$B$10)</f>
        <v>45372.70441</v>
      </c>
      <c r="K48" s="6" t="str">
        <f t="shared" si="2"/>
        <v>3g 8s 53c</v>
      </c>
      <c r="L48" s="8" t="str">
        <f t="shared" si="3"/>
        <v>3g 62s 98c</v>
      </c>
      <c r="M48" s="6" t="str">
        <f t="shared" si="4"/>
        <v>4g 53s 73c</v>
      </c>
      <c r="N48" s="6" t="str">
        <f t="shared" si="5"/>
        <v>Spellfire Cloth</v>
      </c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>
        <f>IF(C49=0, Config!$B$15*Config!$B$20*Config!$B$50, 
IF(C49=1, Config!$B$15*Config!$B$21*Config!$B$51, 
IF(C49=2, Config!$B$15*Config!$B$22*Config!$B$52, 
IF(C49=3, Config!$B$15*Config!$B$23*Config!$B$53, 
IF(C49=4, Config!$B$15*Config!$B$24*Config!$B$54, 
IF(C49=5, Config!$B$15*Config!$B$25*Config!$B$55, 
IF(C49=6, Config!$B$15*Config!$B$26*Config!$B$56, 
IF(C49=7, Config!$B$15*Config!$B$27*Config!$B$57, ""))))))))</f>
        <v>0.8</v>
      </c>
      <c r="C49" s="10">
        <v>1.0</v>
      </c>
      <c r="D49" s="7" t="s">
        <v>516</v>
      </c>
      <c r="E49" s="10">
        <v>10000.0</v>
      </c>
      <c r="F49" s="10">
        <v>70.0</v>
      </c>
      <c r="G49" s="9">
        <f>IF(E49 &lt; Config!$B$4, Config!$B$4, E49)</f>
        <v>10000</v>
      </c>
      <c r="H49" s="9">
        <f t="shared" si="1"/>
        <v>31840.49433</v>
      </c>
      <c r="I49" s="9">
        <f>H49 * (1 - Config!$B$9)</f>
        <v>27064.42018</v>
      </c>
      <c r="J49" s="9">
        <f>H49 * (1 + Config!$B$10)</f>
        <v>39800.61791</v>
      </c>
      <c r="K49" s="6" t="str">
        <f t="shared" si="2"/>
        <v>2g 70s 64c</v>
      </c>
      <c r="L49" s="8" t="str">
        <f t="shared" si="3"/>
        <v>3g 18s 40c</v>
      </c>
      <c r="M49" s="6" t="str">
        <f t="shared" si="4"/>
        <v>3g 98s 1c</v>
      </c>
      <c r="N49" s="6" t="str">
        <f t="shared" si="5"/>
        <v>Bolt of Frostweave</v>
      </c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>
        <f>IF(C50=0, Config!$B$15*Config!$B$20*Config!$B$50, 
IF(C50=1, Config!$B$15*Config!$B$21*Config!$B$51, 
IF(C50=2, Config!$B$15*Config!$B$22*Config!$B$52, 
IF(C50=3, Config!$B$15*Config!$B$23*Config!$B$53, 
IF(C50=4, Config!$B$15*Config!$B$24*Config!$B$54, 
IF(C50=5, Config!$B$15*Config!$B$25*Config!$B$55, 
IF(C50=6, Config!$B$15*Config!$B$26*Config!$B$56, 
IF(C50=7, Config!$B$15*Config!$B$27*Config!$B$57, ""))))))))</f>
        <v>0.8</v>
      </c>
      <c r="C50" s="10">
        <v>1.0</v>
      </c>
      <c r="D50" s="7" t="s">
        <v>517</v>
      </c>
      <c r="E50" s="10">
        <v>7500.0</v>
      </c>
      <c r="F50" s="10">
        <v>70.0</v>
      </c>
      <c r="G50" s="9">
        <f>IF(E50 &lt; Config!$B$4, Config!$B$4, E50)</f>
        <v>7500</v>
      </c>
      <c r="H50" s="9">
        <f t="shared" si="1"/>
        <v>23880.37074</v>
      </c>
      <c r="I50" s="9">
        <f>H50 * (1 - Config!$B$9)</f>
        <v>20298.31513</v>
      </c>
      <c r="J50" s="9">
        <f>H50 * (1 + Config!$B$10)</f>
        <v>29850.46343</v>
      </c>
      <c r="K50" s="6" t="str">
        <f t="shared" si="2"/>
        <v>2g 2s 98c</v>
      </c>
      <c r="L50" s="8" t="str">
        <f t="shared" si="3"/>
        <v>2g 38s 80c</v>
      </c>
      <c r="M50" s="6" t="str">
        <f t="shared" si="4"/>
        <v>2g 98s 50c</v>
      </c>
      <c r="N50" s="6" t="str">
        <f t="shared" si="5"/>
        <v>Eternium Thread</v>
      </c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>
        <f>IF(C51=0, Config!$B$15*Config!$B$20*Config!$B$50, 
IF(C51=1, Config!$B$15*Config!$B$21*Config!$B$51, 
IF(C51=2, Config!$B$15*Config!$B$22*Config!$B$52, 
IF(C51=3, Config!$B$15*Config!$B$23*Config!$B$53, 
IF(C51=4, Config!$B$15*Config!$B$24*Config!$B$54, 
IF(C51=5, Config!$B$15*Config!$B$25*Config!$B$55, 
IF(C51=6, Config!$B$15*Config!$B$26*Config!$B$56, 
IF(C51=7, Config!$B$15*Config!$B$27*Config!$B$57, ""))))))))</f>
        <v>0.8</v>
      </c>
      <c r="C51" s="10">
        <v>1.0</v>
      </c>
      <c r="D51" s="7" t="s">
        <v>518</v>
      </c>
      <c r="E51" s="10">
        <v>1250.0</v>
      </c>
      <c r="F51" s="10">
        <v>70.0</v>
      </c>
      <c r="G51" s="9">
        <f>IF(E51 &lt; Config!$B$4, Config!$B$4, E51)</f>
        <v>1250</v>
      </c>
      <c r="H51" s="9">
        <f t="shared" si="1"/>
        <v>3980.061791</v>
      </c>
      <c r="I51" s="9">
        <f>H51 * (1 - Config!$B$9)</f>
        <v>3383.052522</v>
      </c>
      <c r="J51" s="9">
        <f>H51 * (1 + Config!$B$10)</f>
        <v>4975.077238</v>
      </c>
      <c r="K51" s="6" t="str">
        <f t="shared" si="2"/>
        <v>0g 33s 83c</v>
      </c>
      <c r="L51" s="8" t="str">
        <f t="shared" si="3"/>
        <v>0g 39s 80c</v>
      </c>
      <c r="M51" s="6" t="str">
        <f t="shared" si="4"/>
        <v>0g 49s 75c</v>
      </c>
      <c r="N51" s="6" t="str">
        <f t="shared" si="5"/>
        <v>Frostweave Cloth</v>
      </c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>
        <f>IF(C52=0, Config!$B$15*Config!$B$20*Config!$B$50, 
IF(C52=1, Config!$B$15*Config!$B$21*Config!$B$51, 
IF(C52=2, Config!$B$15*Config!$B$22*Config!$B$52, 
IF(C52=3, Config!$B$15*Config!$B$23*Config!$B$53, 
IF(C52=4, Config!$B$15*Config!$B$24*Config!$B$54, 
IF(C52=5, Config!$B$15*Config!$B$25*Config!$B$55, 
IF(C52=6, Config!$B$15*Config!$B$26*Config!$B$56, 
IF(C52=7, Config!$B$15*Config!$B$27*Config!$B$57, ""))))))))</f>
        <v>2.28</v>
      </c>
      <c r="C52" s="10">
        <v>3.0</v>
      </c>
      <c r="D52" s="7" t="s">
        <v>519</v>
      </c>
      <c r="E52" s="10">
        <v>4000.0</v>
      </c>
      <c r="F52" s="10">
        <v>70.0</v>
      </c>
      <c r="G52" s="9">
        <f>IF(E52 &lt; Config!$B$4, Config!$B$4, E52)</f>
        <v>4000</v>
      </c>
      <c r="H52" s="9">
        <f t="shared" si="1"/>
        <v>36298.16353</v>
      </c>
      <c r="I52" s="9">
        <f>H52 * (1 - Config!$B$9)</f>
        <v>30853.439</v>
      </c>
      <c r="J52" s="9">
        <f>H52 * (1 + Config!$B$10)</f>
        <v>45372.70441</v>
      </c>
      <c r="K52" s="6" t="str">
        <f t="shared" si="2"/>
        <v>3g 8s 53c</v>
      </c>
      <c r="L52" s="8" t="str">
        <f t="shared" si="3"/>
        <v>3g 62s 98c</v>
      </c>
      <c r="M52" s="6" t="str">
        <f t="shared" si="4"/>
        <v>4g 53s 73c</v>
      </c>
      <c r="N52" s="6" t="str">
        <f t="shared" si="5"/>
        <v>Shadowcloth</v>
      </c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>
        <f>IF(C53=0, Config!$B$15*Config!$B$20*Config!$B$50, 
IF(C53=1, Config!$B$15*Config!$B$21*Config!$B$51, 
IF(C53=2, Config!$B$15*Config!$B$22*Config!$B$52, 
IF(C53=3, Config!$B$15*Config!$B$23*Config!$B$53, 
IF(C53=4, Config!$B$15*Config!$B$24*Config!$B$54, 
IF(C53=5, Config!$B$15*Config!$B$25*Config!$B$55, 
IF(C53=6, Config!$B$15*Config!$B$26*Config!$B$56, 
IF(C53=7, Config!$B$15*Config!$B$27*Config!$B$57, ""))))))))</f>
        <v>2.28</v>
      </c>
      <c r="C53" s="10">
        <v>3.0</v>
      </c>
      <c r="D53" s="7" t="s">
        <v>520</v>
      </c>
      <c r="E53" s="10">
        <v>4000.0</v>
      </c>
      <c r="F53" s="10">
        <v>70.0</v>
      </c>
      <c r="G53" s="9">
        <f>IF(E53 &lt; Config!$B$4, Config!$B$4, E53)</f>
        <v>4000</v>
      </c>
      <c r="H53" s="9">
        <f t="shared" si="1"/>
        <v>36298.16353</v>
      </c>
      <c r="I53" s="9">
        <f>H53 * (1 - Config!$B$9)</f>
        <v>30853.439</v>
      </c>
      <c r="J53" s="9">
        <f>H53 * (1 + Config!$B$10)</f>
        <v>45372.70441</v>
      </c>
      <c r="K53" s="6" t="str">
        <f t="shared" si="2"/>
        <v>3g 8s 53c</v>
      </c>
      <c r="L53" s="8" t="str">
        <f t="shared" si="3"/>
        <v>3g 62s 98c</v>
      </c>
      <c r="M53" s="6" t="str">
        <f t="shared" si="4"/>
        <v>4g 53s 73c</v>
      </c>
      <c r="N53" s="6" t="str">
        <f t="shared" si="5"/>
        <v>Spellcloth</v>
      </c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>
        <f>IF(C54=0, Config!$B$15*Config!$B$20*Config!$B$50, 
IF(C54=1, Config!$B$15*Config!$B$21*Config!$B$51, 
IF(C54=2, Config!$B$15*Config!$B$22*Config!$B$52, 
IF(C54=3, Config!$B$15*Config!$B$23*Config!$B$53, 
IF(C54=4, Config!$B$15*Config!$B$24*Config!$B$54, 
IF(C54=5, Config!$B$15*Config!$B$25*Config!$B$55, 
IF(C54=6, Config!$B$15*Config!$B$26*Config!$B$56, 
IF(C54=7, Config!$B$15*Config!$B$27*Config!$B$57, ""))))))))</f>
        <v>2.28</v>
      </c>
      <c r="C54" s="10">
        <v>3.0</v>
      </c>
      <c r="D54" s="7" t="s">
        <v>521</v>
      </c>
      <c r="E54" s="10">
        <v>4000.0</v>
      </c>
      <c r="F54" s="10">
        <v>70.0</v>
      </c>
      <c r="G54" s="9">
        <f>IF(E54 &lt; Config!$B$4, Config!$B$4, E54)</f>
        <v>4000</v>
      </c>
      <c r="H54" s="9">
        <f t="shared" si="1"/>
        <v>36298.16353</v>
      </c>
      <c r="I54" s="9">
        <f>H54 * (1 - Config!$B$9)</f>
        <v>30853.439</v>
      </c>
      <c r="J54" s="9">
        <f>H54 * (1 + Config!$B$10)</f>
        <v>45372.70441</v>
      </c>
      <c r="K54" s="6" t="str">
        <f t="shared" si="2"/>
        <v>3g 8s 53c</v>
      </c>
      <c r="L54" s="8" t="str">
        <f t="shared" si="3"/>
        <v>3g 62s 98c</v>
      </c>
      <c r="M54" s="6" t="str">
        <f t="shared" si="4"/>
        <v>4g 53s 73c</v>
      </c>
      <c r="N54" s="6" t="str">
        <f t="shared" si="5"/>
        <v>Shadoweave Cloth</v>
      </c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>
        <f>IF(C55=0, Config!$B$15*Config!$B$20*Config!$B$50, 
IF(C55=1, Config!$B$15*Config!$B$21*Config!$B$51, 
IF(C55=2, Config!$B$15*Config!$B$22*Config!$B$52, 
IF(C55=3, Config!$B$15*Config!$B$23*Config!$B$53, 
IF(C55=4, Config!$B$15*Config!$B$24*Config!$B$54, 
IF(C55=5, Config!$B$15*Config!$B$25*Config!$B$55, 
IF(C55=6, Config!$B$15*Config!$B$26*Config!$B$56, 
IF(C55=7, Config!$B$15*Config!$B$27*Config!$B$57, ""))))))))</f>
        <v>2.28</v>
      </c>
      <c r="C55" s="10">
        <v>3.0</v>
      </c>
      <c r="D55" s="7" t="s">
        <v>522</v>
      </c>
      <c r="E55" s="10">
        <v>4000.0</v>
      </c>
      <c r="F55" s="10">
        <v>70.0</v>
      </c>
      <c r="G55" s="9">
        <f>IF(E55 &lt; Config!$B$4, Config!$B$4, E55)</f>
        <v>4000</v>
      </c>
      <c r="H55" s="9">
        <f t="shared" si="1"/>
        <v>36298.16353</v>
      </c>
      <c r="I55" s="9">
        <f>H55 * (1 - Config!$B$9)</f>
        <v>30853.439</v>
      </c>
      <c r="J55" s="9">
        <f>H55 * (1 + Config!$B$10)</f>
        <v>45372.70441</v>
      </c>
      <c r="K55" s="6" t="str">
        <f t="shared" si="2"/>
        <v>3g 8s 53c</v>
      </c>
      <c r="L55" s="8" t="str">
        <f t="shared" si="3"/>
        <v>3g 62s 98c</v>
      </c>
      <c r="M55" s="6" t="str">
        <f t="shared" si="4"/>
        <v>4g 53s 73c</v>
      </c>
      <c r="N55" s="6" t="str">
        <f t="shared" si="5"/>
        <v>Primal Mooncloth</v>
      </c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>
        <f>IF(C56=0, Config!$B$15*Config!$B$20*Config!$B$50, 
IF(C56=1, Config!$B$15*Config!$B$21*Config!$B$51, 
IF(C56=2, Config!$B$15*Config!$B$22*Config!$B$52, 
IF(C56=3, Config!$B$15*Config!$B$23*Config!$B$53, 
IF(C56=4, Config!$B$15*Config!$B$24*Config!$B$54, 
IF(C56=5, Config!$B$15*Config!$B$25*Config!$B$55, 
IF(C56=6, Config!$B$15*Config!$B$26*Config!$B$56, 
IF(C56=7, Config!$B$15*Config!$B$27*Config!$B$57, ""))))))))</f>
        <v>0.8</v>
      </c>
      <c r="C56" s="10">
        <v>1.0</v>
      </c>
      <c r="D56" s="7" t="s">
        <v>523</v>
      </c>
      <c r="E56" s="10">
        <v>8000.0</v>
      </c>
      <c r="F56" s="10">
        <v>70.0</v>
      </c>
      <c r="G56" s="9">
        <f>IF(E56 &lt; Config!$B$4, Config!$B$4, E56)</f>
        <v>8000</v>
      </c>
      <c r="H56" s="9">
        <f t="shared" si="1"/>
        <v>25472.39546</v>
      </c>
      <c r="I56" s="9">
        <f>H56 * (1 - Config!$B$9)</f>
        <v>21651.53614</v>
      </c>
      <c r="J56" s="9">
        <f>H56 * (1 + Config!$B$10)</f>
        <v>31840.49433</v>
      </c>
      <c r="K56" s="6" t="str">
        <f t="shared" si="2"/>
        <v>2g 16s 52c</v>
      </c>
      <c r="L56" s="8" t="str">
        <f t="shared" si="3"/>
        <v>2g 54s 72c</v>
      </c>
      <c r="M56" s="6" t="str">
        <f t="shared" si="4"/>
        <v>3g 18s 40c</v>
      </c>
      <c r="N56" s="6" t="str">
        <f t="shared" si="5"/>
        <v>Bolt of Soulcloth</v>
      </c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>
        <f>IF(C57=0, Config!$B$15*Config!$B$20*Config!$B$50, 
IF(C57=1, Config!$B$15*Config!$B$21*Config!$B$51, 
IF(C57=2, Config!$B$15*Config!$B$22*Config!$B$52, 
IF(C57=3, Config!$B$15*Config!$B$23*Config!$B$53, 
IF(C57=4, Config!$B$15*Config!$B$24*Config!$B$54, 
IF(C57=5, Config!$B$15*Config!$B$25*Config!$B$55, 
IF(C57=6, Config!$B$15*Config!$B$26*Config!$B$56, 
IF(C57=7, Config!$B$15*Config!$B$27*Config!$B$57, ""))))))))</f>
        <v>2.16</v>
      </c>
      <c r="C57" s="10">
        <v>2.0</v>
      </c>
      <c r="D57" s="7" t="s">
        <v>524</v>
      </c>
      <c r="E57" s="10">
        <v>20000.0</v>
      </c>
      <c r="F57" s="10">
        <v>75.0</v>
      </c>
      <c r="G57" s="9">
        <f>IF(E57 &lt; Config!$B$4, Config!$B$4, E57)</f>
        <v>20000</v>
      </c>
      <c r="H57" s="9">
        <f t="shared" si="1"/>
        <v>175820.6983</v>
      </c>
      <c r="I57" s="9">
        <f>H57 * (1 - Config!$B$9)</f>
        <v>149447.5936</v>
      </c>
      <c r="J57" s="9">
        <f>H57 * (1 + Config!$B$10)</f>
        <v>219775.8729</v>
      </c>
      <c r="K57" s="6" t="str">
        <f t="shared" si="2"/>
        <v>14g 94s 48c</v>
      </c>
      <c r="L57" s="8" t="str">
        <f t="shared" si="3"/>
        <v>17g 58s 21c</v>
      </c>
      <c r="M57" s="6" t="str">
        <f t="shared" si="4"/>
        <v>21g 97s 76c</v>
      </c>
      <c r="N57" s="6" t="str">
        <f t="shared" si="5"/>
        <v>Bolt of Imbued Frostweave</v>
      </c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>
        <f>IF(C58=0, Config!$B$15*Config!$B$20*Config!$B$50, 
IF(C58=1, Config!$B$15*Config!$B$21*Config!$B$51, 
IF(C58=2, Config!$B$15*Config!$B$22*Config!$B$52, 
IF(C58=3, Config!$B$15*Config!$B$23*Config!$B$53, 
IF(C58=4, Config!$B$15*Config!$B$24*Config!$B$54, 
IF(C58=5, Config!$B$15*Config!$B$25*Config!$B$55, 
IF(C58=6, Config!$B$15*Config!$B$26*Config!$B$56, 
IF(C58=7, Config!$B$15*Config!$B$27*Config!$B$57, ""))))))))</f>
        <v>0.8</v>
      </c>
      <c r="C58" s="10">
        <v>1.0</v>
      </c>
      <c r="D58" s="7" t="s">
        <v>525</v>
      </c>
      <c r="E58" s="10">
        <v>10000.0</v>
      </c>
      <c r="F58" s="10">
        <v>75.0</v>
      </c>
      <c r="G58" s="9">
        <f>IF(E58 &lt; Config!$B$4, Config!$B$4, E58)</f>
        <v>10000</v>
      </c>
      <c r="H58" s="9">
        <f t="shared" si="1"/>
        <v>32559.38858</v>
      </c>
      <c r="I58" s="9">
        <f>H58 * (1 - Config!$B$9)</f>
        <v>27675.48029</v>
      </c>
      <c r="J58" s="9">
        <f>H58 * (1 + Config!$B$10)</f>
        <v>40699.23572</v>
      </c>
      <c r="K58" s="6" t="str">
        <f t="shared" si="2"/>
        <v>2g 76s 75c</v>
      </c>
      <c r="L58" s="8" t="str">
        <f t="shared" si="3"/>
        <v>3g 25s 59c</v>
      </c>
      <c r="M58" s="6" t="str">
        <f t="shared" si="4"/>
        <v>4g 6s 99c</v>
      </c>
      <c r="N58" s="6" t="str">
        <f t="shared" si="5"/>
        <v>Iceweb Spider Silk</v>
      </c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>
        <f>IF(C59=0, Config!$B$15*Config!$B$20*Config!$B$50, 
IF(C59=1, Config!$B$15*Config!$B$21*Config!$B$51, 
IF(C59=2, Config!$B$15*Config!$B$22*Config!$B$52, 
IF(C59=3, Config!$B$15*Config!$B$23*Config!$B$53, 
IF(C59=4, Config!$B$15*Config!$B$24*Config!$B$54, 
IF(C59=5, Config!$B$15*Config!$B$25*Config!$B$55, 
IF(C59=6, Config!$B$15*Config!$B$26*Config!$B$56, 
IF(C59=7, Config!$B$15*Config!$B$27*Config!$B$57, ""))))))))</f>
        <v>2.28</v>
      </c>
      <c r="C59" s="10">
        <v>3.0</v>
      </c>
      <c r="D59" s="7" t="s">
        <v>526</v>
      </c>
      <c r="E59" s="10">
        <v>10000.0</v>
      </c>
      <c r="F59" s="10">
        <v>80.0</v>
      </c>
      <c r="G59" s="9">
        <f>IF(E59 &lt; Config!$B$4, Config!$B$4, E59)</f>
        <v>10000</v>
      </c>
      <c r="H59" s="9">
        <f t="shared" si="1"/>
        <v>94722.21193</v>
      </c>
      <c r="I59" s="9">
        <f>H59 * (1 - Config!$B$9)</f>
        <v>80513.88014</v>
      </c>
      <c r="J59" s="9">
        <f>H59 * (1 + Config!$B$10)</f>
        <v>118402.7649</v>
      </c>
      <c r="K59" s="6" t="str">
        <f t="shared" si="2"/>
        <v>8g 5s 14c</v>
      </c>
      <c r="L59" s="8" t="str">
        <f t="shared" si="3"/>
        <v>9g 47s 22c</v>
      </c>
      <c r="M59" s="6" t="str">
        <f t="shared" si="4"/>
        <v>11g 84s 3c</v>
      </c>
      <c r="N59" s="6" t="str">
        <f t="shared" si="5"/>
        <v>Ebonweave</v>
      </c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>
        <f>IF(C60=0, Config!$B$15*Config!$B$20*Config!$B$50, 
IF(C60=1, Config!$B$15*Config!$B$21*Config!$B$51, 
IF(C60=2, Config!$B$15*Config!$B$22*Config!$B$52, 
IF(C60=3, Config!$B$15*Config!$B$23*Config!$B$53, 
IF(C60=4, Config!$B$15*Config!$B$24*Config!$B$54, 
IF(C60=5, Config!$B$15*Config!$B$25*Config!$B$55, 
IF(C60=6, Config!$B$15*Config!$B$26*Config!$B$56, 
IF(C60=7, Config!$B$15*Config!$B$27*Config!$B$57, ""))))))))</f>
        <v>2.28</v>
      </c>
      <c r="C60" s="10">
        <v>3.0</v>
      </c>
      <c r="D60" s="7" t="s">
        <v>527</v>
      </c>
      <c r="E60" s="10">
        <v>10000.0</v>
      </c>
      <c r="F60" s="10">
        <v>80.0</v>
      </c>
      <c r="G60" s="9">
        <f>IF(E60 &lt; Config!$B$4, Config!$B$4, E60)</f>
        <v>10000</v>
      </c>
      <c r="H60" s="9">
        <f t="shared" si="1"/>
        <v>94722.21193</v>
      </c>
      <c r="I60" s="9">
        <f>H60 * (1 - Config!$B$9)</f>
        <v>80513.88014</v>
      </c>
      <c r="J60" s="9">
        <f>H60 * (1 + Config!$B$10)</f>
        <v>118402.7649</v>
      </c>
      <c r="K60" s="6" t="str">
        <f t="shared" si="2"/>
        <v>8g 5s 14c</v>
      </c>
      <c r="L60" s="8" t="str">
        <f t="shared" si="3"/>
        <v>9g 47s 22c</v>
      </c>
      <c r="M60" s="6" t="str">
        <f t="shared" si="4"/>
        <v>11g 84s 3c</v>
      </c>
      <c r="N60" s="6" t="str">
        <f t="shared" si="5"/>
        <v>Moonshroud</v>
      </c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>
        <f>IF(C61=0, Config!$B$15*Config!$B$20*Config!$B$50, 
IF(C61=1, Config!$B$15*Config!$B$21*Config!$B$51, 
IF(C61=2, Config!$B$15*Config!$B$22*Config!$B$52, 
IF(C61=3, Config!$B$15*Config!$B$23*Config!$B$53, 
IF(C61=4, Config!$B$15*Config!$B$24*Config!$B$54, 
IF(C61=5, Config!$B$15*Config!$B$25*Config!$B$55, 
IF(C61=6, Config!$B$15*Config!$B$26*Config!$B$56, 
IF(C61=7, Config!$B$15*Config!$B$27*Config!$B$57, ""))))))))</f>
        <v>2.28</v>
      </c>
      <c r="C61" s="10">
        <v>3.0</v>
      </c>
      <c r="D61" s="7" t="s">
        <v>528</v>
      </c>
      <c r="E61" s="10">
        <v>10000.0</v>
      </c>
      <c r="F61" s="10">
        <v>80.0</v>
      </c>
      <c r="G61" s="9">
        <f>IF(E61 &lt; Config!$B$4, Config!$B$4, E61)</f>
        <v>10000</v>
      </c>
      <c r="H61" s="9">
        <f t="shared" si="1"/>
        <v>94722.21193</v>
      </c>
      <c r="I61" s="9">
        <f>H61 * (1 - Config!$B$9)</f>
        <v>80513.88014</v>
      </c>
      <c r="J61" s="9">
        <f>H61 * (1 + Config!$B$10)</f>
        <v>118402.7649</v>
      </c>
      <c r="K61" s="6" t="str">
        <f t="shared" si="2"/>
        <v>8g 5s 14c</v>
      </c>
      <c r="L61" s="8" t="str">
        <f t="shared" si="3"/>
        <v>9g 47s 22c</v>
      </c>
      <c r="M61" s="6" t="str">
        <f t="shared" si="4"/>
        <v>11g 84s 3c</v>
      </c>
      <c r="N61" s="6" t="str">
        <f t="shared" si="5"/>
        <v>Spellweave</v>
      </c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9"/>
      <c r="C62" s="9"/>
      <c r="D62" s="6"/>
      <c r="E62" s="9"/>
      <c r="F62" s="9"/>
      <c r="G62" s="9"/>
      <c r="H62" s="9"/>
      <c r="I62" s="9"/>
      <c r="J62" s="9"/>
      <c r="K62" s="6"/>
      <c r="L62" s="8"/>
      <c r="M62" s="6"/>
      <c r="N62" s="6"/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9"/>
      <c r="C63" s="9"/>
      <c r="D63" s="6"/>
      <c r="E63" s="9"/>
      <c r="F63" s="9"/>
      <c r="G63" s="9"/>
      <c r="H63" s="9"/>
      <c r="I63" s="9"/>
      <c r="J63" s="9"/>
      <c r="K63" s="6"/>
      <c r="L63" s="8"/>
      <c r="M63" s="6"/>
      <c r="N63" s="6"/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9"/>
      <c r="C64" s="9"/>
      <c r="D64" s="6"/>
      <c r="E64" s="9"/>
      <c r="F64" s="9"/>
      <c r="G64" s="9"/>
      <c r="H64" s="9"/>
      <c r="I64" s="9"/>
      <c r="J64" s="9"/>
      <c r="K64" s="6"/>
      <c r="L64" s="8"/>
      <c r="M64" s="6"/>
      <c r="N64" s="6"/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9"/>
      <c r="C65" s="9"/>
      <c r="D65" s="6"/>
      <c r="E65" s="9"/>
      <c r="F65" s="9"/>
      <c r="G65" s="9"/>
      <c r="H65" s="9"/>
      <c r="I65" s="9"/>
      <c r="J65" s="9"/>
      <c r="K65" s="6"/>
      <c r="L65" s="8"/>
      <c r="M65" s="6"/>
      <c r="N65" s="6"/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9"/>
      <c r="C66" s="9"/>
      <c r="D66" s="6"/>
      <c r="E66" s="9"/>
      <c r="F66" s="9"/>
      <c r="G66" s="9"/>
      <c r="H66" s="9"/>
      <c r="I66" s="9"/>
      <c r="J66" s="9"/>
      <c r="K66" s="6"/>
      <c r="L66" s="6"/>
      <c r="M66" s="6"/>
      <c r="N66" s="6"/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9"/>
      <c r="C67" s="9"/>
      <c r="D67" s="6"/>
      <c r="E67" s="9"/>
      <c r="F67" s="9"/>
      <c r="G67" s="9"/>
      <c r="H67" s="9"/>
      <c r="I67" s="9"/>
      <c r="J67" s="9"/>
      <c r="K67" s="6"/>
      <c r="L67" s="8"/>
      <c r="M67" s="6"/>
      <c r="N67" s="6"/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9"/>
      <c r="C68" s="9"/>
      <c r="D68" s="6"/>
      <c r="E68" s="9"/>
      <c r="F68" s="9"/>
      <c r="G68" s="9"/>
      <c r="H68" s="9"/>
      <c r="I68" s="9"/>
      <c r="J68" s="9"/>
      <c r="K68" s="6"/>
      <c r="L68" s="8"/>
      <c r="M68" s="6"/>
      <c r="N68" s="6"/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9"/>
      <c r="C69" s="9"/>
      <c r="D69" s="6"/>
      <c r="E69" s="9"/>
      <c r="F69" s="9"/>
      <c r="G69" s="9"/>
      <c r="H69" s="9"/>
      <c r="I69" s="9"/>
      <c r="J69" s="9"/>
      <c r="K69" s="6"/>
      <c r="L69" s="8"/>
      <c r="M69" s="6"/>
      <c r="N69" s="6"/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9"/>
      <c r="C70" s="9"/>
      <c r="D70" s="6"/>
      <c r="E70" s="9"/>
      <c r="F70" s="9"/>
      <c r="G70" s="9"/>
      <c r="H70" s="9"/>
      <c r="I70" s="9"/>
      <c r="J70" s="9"/>
      <c r="K70" s="6"/>
      <c r="L70" s="8"/>
      <c r="M70" s="6"/>
      <c r="N70" s="6"/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9"/>
      <c r="C71" s="9"/>
      <c r="D71" s="6"/>
      <c r="E71" s="9"/>
      <c r="F71" s="9"/>
      <c r="G71" s="9"/>
      <c r="H71" s="9"/>
      <c r="I71" s="9"/>
      <c r="J71" s="9"/>
      <c r="K71" s="6"/>
      <c r="L71" s="8"/>
      <c r="M71" s="6"/>
      <c r="N71" s="6"/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9"/>
      <c r="C72" s="9"/>
      <c r="D72" s="6"/>
      <c r="E72" s="9"/>
      <c r="F72" s="9"/>
      <c r="G72" s="9"/>
      <c r="H72" s="9"/>
      <c r="I72" s="9"/>
      <c r="J72" s="9"/>
      <c r="K72" s="6"/>
      <c r="L72" s="8"/>
      <c r="M72" s="6"/>
      <c r="N72" s="6"/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9"/>
      <c r="C73" s="9"/>
      <c r="D73" s="6"/>
      <c r="E73" s="9"/>
      <c r="F73" s="9"/>
      <c r="G73" s="9"/>
      <c r="H73" s="9"/>
      <c r="I73" s="9"/>
      <c r="J73" s="9"/>
      <c r="K73" s="6"/>
      <c r="L73" s="8"/>
      <c r="M73" s="6"/>
      <c r="N73" s="6"/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9"/>
      <c r="C74" s="9"/>
      <c r="D74" s="6"/>
      <c r="E74" s="9"/>
      <c r="F74" s="9"/>
      <c r="G74" s="9"/>
      <c r="H74" s="9"/>
      <c r="I74" s="9"/>
      <c r="J74" s="9"/>
      <c r="K74" s="6"/>
      <c r="L74" s="8"/>
      <c r="M74" s="6"/>
      <c r="N74" s="6"/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9"/>
      <c r="C75" s="9"/>
      <c r="D75" s="6"/>
      <c r="E75" s="9"/>
      <c r="F75" s="9"/>
      <c r="G75" s="9"/>
      <c r="H75" s="9"/>
      <c r="I75" s="9"/>
      <c r="J75" s="9"/>
      <c r="K75" s="6"/>
      <c r="L75" s="8"/>
      <c r="M75" s="6"/>
      <c r="N75" s="6"/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9"/>
      <c r="C76" s="9"/>
      <c r="D76" s="6"/>
      <c r="E76" s="9"/>
      <c r="F76" s="9"/>
      <c r="G76" s="9"/>
      <c r="H76" s="9"/>
      <c r="I76" s="9"/>
      <c r="J76" s="9"/>
      <c r="K76" s="6"/>
      <c r="L76" s="8"/>
      <c r="M76" s="6"/>
      <c r="N76" s="6"/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9"/>
      <c r="C77" s="9"/>
      <c r="D77" s="6"/>
      <c r="E77" s="9"/>
      <c r="F77" s="9"/>
      <c r="G77" s="9"/>
      <c r="H77" s="9"/>
      <c r="I77" s="9"/>
      <c r="J77" s="9"/>
      <c r="K77" s="6"/>
      <c r="L77" s="8"/>
      <c r="M77" s="6"/>
      <c r="N77" s="6"/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9"/>
      <c r="C78" s="9"/>
      <c r="D78" s="6"/>
      <c r="E78" s="9"/>
      <c r="F78" s="9"/>
      <c r="G78" s="9"/>
      <c r="H78" s="9"/>
      <c r="I78" s="9"/>
      <c r="J78" s="9"/>
      <c r="K78" s="6"/>
      <c r="L78" s="8"/>
      <c r="M78" s="6"/>
      <c r="N78" s="6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9"/>
      <c r="C79" s="9"/>
      <c r="D79" s="6"/>
      <c r="E79" s="9"/>
      <c r="F79" s="9"/>
      <c r="G79" s="9"/>
      <c r="H79" s="9"/>
      <c r="I79" s="9"/>
      <c r="J79" s="9"/>
      <c r="K79" s="6"/>
      <c r="L79" s="8"/>
      <c r="M79" s="6"/>
      <c r="N79" s="6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9"/>
      <c r="C80" s="9"/>
      <c r="D80" s="6"/>
      <c r="E80" s="9"/>
      <c r="F80" s="9"/>
      <c r="G80" s="9"/>
      <c r="H80" s="9"/>
      <c r="I80" s="9"/>
      <c r="J80" s="9"/>
      <c r="K80" s="6"/>
      <c r="L80" s="8"/>
      <c r="M80" s="6"/>
      <c r="N80" s="6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9"/>
      <c r="C81" s="9"/>
      <c r="D81" s="6"/>
      <c r="E81" s="9"/>
      <c r="F81" s="9"/>
      <c r="G81" s="9"/>
      <c r="H81" s="9"/>
      <c r="I81" s="9"/>
      <c r="J81" s="9"/>
      <c r="K81" s="6"/>
      <c r="L81" s="8"/>
      <c r="M81" s="6"/>
      <c r="N81" s="6"/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9"/>
      <c r="C82" s="9"/>
      <c r="D82" s="6"/>
      <c r="E82" s="9"/>
      <c r="F82" s="9"/>
      <c r="G82" s="9"/>
      <c r="H82" s="9"/>
      <c r="I82" s="9"/>
      <c r="J82" s="9"/>
      <c r="K82" s="6"/>
      <c r="L82" s="8"/>
      <c r="M82" s="6"/>
      <c r="N82" s="6"/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9"/>
      <c r="C83" s="9"/>
      <c r="D83" s="6"/>
      <c r="E83" s="9"/>
      <c r="F83" s="9"/>
      <c r="G83" s="9"/>
      <c r="H83" s="9"/>
      <c r="I83" s="9"/>
      <c r="J83" s="9"/>
      <c r="K83" s="6"/>
      <c r="L83" s="8"/>
      <c r="M83" s="6"/>
      <c r="N83" s="6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9"/>
      <c r="C84" s="9"/>
      <c r="D84" s="6"/>
      <c r="E84" s="9"/>
      <c r="F84" s="9"/>
      <c r="G84" s="9"/>
      <c r="H84" s="9"/>
      <c r="I84" s="9"/>
      <c r="J84" s="9"/>
      <c r="K84" s="6"/>
      <c r="L84" s="8"/>
      <c r="M84" s="6"/>
      <c r="N84" s="6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9"/>
      <c r="C85" s="9"/>
      <c r="D85" s="6"/>
      <c r="E85" s="9"/>
      <c r="F85" s="9"/>
      <c r="G85" s="9"/>
      <c r="H85" s="9"/>
      <c r="I85" s="9"/>
      <c r="J85" s="9"/>
      <c r="K85" s="6"/>
      <c r="L85" s="8"/>
      <c r="M85" s="6"/>
      <c r="N85" s="6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9"/>
      <c r="C86" s="9"/>
      <c r="D86" s="6"/>
      <c r="E86" s="9"/>
      <c r="F86" s="9"/>
      <c r="G86" s="9"/>
      <c r="H86" s="9"/>
      <c r="I86" s="9"/>
      <c r="J86" s="9"/>
      <c r="K86" s="6"/>
      <c r="L86" s="8"/>
      <c r="M86" s="6"/>
      <c r="N86" s="6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9"/>
      <c r="C87" s="9"/>
      <c r="D87" s="6"/>
      <c r="E87" s="9"/>
      <c r="F87" s="9"/>
      <c r="G87" s="9"/>
      <c r="H87" s="9"/>
      <c r="I87" s="9"/>
      <c r="J87" s="9"/>
      <c r="K87" s="6"/>
      <c r="L87" s="8"/>
      <c r="M87" s="6"/>
      <c r="N87" s="6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9"/>
      <c r="C88" s="9"/>
      <c r="D88" s="6"/>
      <c r="E88" s="9"/>
      <c r="F88" s="9"/>
      <c r="G88" s="9"/>
      <c r="H88" s="9"/>
      <c r="I88" s="9"/>
      <c r="J88" s="9"/>
      <c r="K88" s="6"/>
      <c r="L88" s="8"/>
      <c r="M88" s="6"/>
      <c r="N88" s="6"/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9"/>
      <c r="C89" s="9"/>
      <c r="D89" s="6"/>
      <c r="E89" s="9"/>
      <c r="F89" s="9"/>
      <c r="G89" s="9"/>
      <c r="H89" s="9"/>
      <c r="I89" s="9"/>
      <c r="J89" s="9"/>
      <c r="K89" s="6"/>
      <c r="L89" s="8"/>
      <c r="M89" s="6"/>
      <c r="N89" s="6"/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9"/>
      <c r="C90" s="9"/>
      <c r="D90" s="6"/>
      <c r="E90" s="9"/>
      <c r="F90" s="9"/>
      <c r="G90" s="9"/>
      <c r="H90" s="9"/>
      <c r="I90" s="9"/>
      <c r="J90" s="9"/>
      <c r="K90" s="6"/>
      <c r="L90" s="8"/>
      <c r="M90" s="6"/>
      <c r="N90" s="6"/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9"/>
      <c r="C91" s="9"/>
      <c r="D91" s="6"/>
      <c r="E91" s="9"/>
      <c r="F91" s="9"/>
      <c r="G91" s="9"/>
      <c r="H91" s="9"/>
      <c r="I91" s="9"/>
      <c r="J91" s="9"/>
      <c r="K91" s="6"/>
      <c r="L91" s="8"/>
      <c r="M91" s="6"/>
      <c r="N91" s="6"/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9"/>
      <c r="C92" s="9"/>
      <c r="D92" s="6"/>
      <c r="E92" s="9"/>
      <c r="F92" s="9"/>
      <c r="G92" s="9"/>
      <c r="H92" s="9"/>
      <c r="I92" s="9"/>
      <c r="J92" s="9"/>
      <c r="K92" s="6"/>
      <c r="L92" s="8"/>
      <c r="M92" s="6"/>
      <c r="N92" s="6"/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9"/>
      <c r="C93" s="9"/>
      <c r="D93" s="6"/>
      <c r="E93" s="9"/>
      <c r="F93" s="9"/>
      <c r="G93" s="9"/>
      <c r="H93" s="9"/>
      <c r="I93" s="9"/>
      <c r="J93" s="9"/>
      <c r="K93" s="6"/>
      <c r="L93" s="8"/>
      <c r="M93" s="6"/>
      <c r="N93" s="6"/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9"/>
      <c r="C94" s="9"/>
      <c r="D94" s="6"/>
      <c r="E94" s="9"/>
      <c r="F94" s="9"/>
      <c r="G94" s="9"/>
      <c r="H94" s="9"/>
      <c r="I94" s="9"/>
      <c r="J94" s="9"/>
      <c r="K94" s="6"/>
      <c r="L94" s="8"/>
      <c r="M94" s="6"/>
      <c r="N94" s="6"/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9"/>
      <c r="C95" s="9"/>
      <c r="D95" s="6"/>
      <c r="E95" s="9"/>
      <c r="F95" s="9"/>
      <c r="G95" s="9"/>
      <c r="H95" s="9"/>
      <c r="I95" s="9"/>
      <c r="J95" s="9"/>
      <c r="K95" s="6"/>
      <c r="L95" s="8"/>
      <c r="M95" s="6"/>
      <c r="N95" s="6"/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9"/>
      <c r="C96" s="9"/>
      <c r="D96" s="6"/>
      <c r="E96" s="9"/>
      <c r="F96" s="9"/>
      <c r="G96" s="9"/>
      <c r="H96" s="9"/>
      <c r="I96" s="9"/>
      <c r="J96" s="9"/>
      <c r="K96" s="6"/>
      <c r="L96" s="8"/>
      <c r="M96" s="6"/>
      <c r="N96" s="6"/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9"/>
      <c r="C97" s="9"/>
      <c r="D97" s="6"/>
      <c r="E97" s="9"/>
      <c r="F97" s="9"/>
      <c r="G97" s="9"/>
      <c r="H97" s="9"/>
      <c r="I97" s="9"/>
      <c r="J97" s="9"/>
      <c r="K97" s="6"/>
      <c r="L97" s="8"/>
      <c r="M97" s="6"/>
      <c r="N97" s="6"/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9"/>
      <c r="C98" s="9"/>
      <c r="D98" s="6"/>
      <c r="E98" s="9"/>
      <c r="F98" s="9"/>
      <c r="G98" s="9"/>
      <c r="H98" s="9"/>
      <c r="I98" s="9"/>
      <c r="J98" s="9"/>
      <c r="K98" s="6"/>
      <c r="L98" s="8"/>
      <c r="M98" s="6"/>
      <c r="N98" s="6"/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9"/>
      <c r="C99" s="9"/>
      <c r="D99" s="6"/>
      <c r="E99" s="9"/>
      <c r="F99" s="9"/>
      <c r="G99" s="9"/>
      <c r="H99" s="9"/>
      <c r="I99" s="9"/>
      <c r="J99" s="9"/>
      <c r="K99" s="6"/>
      <c r="L99" s="8"/>
      <c r="M99" s="6"/>
      <c r="N99" s="6"/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9"/>
      <c r="C100" s="9"/>
      <c r="D100" s="6"/>
      <c r="E100" s="9"/>
      <c r="F100" s="9"/>
      <c r="G100" s="9"/>
      <c r="H100" s="9"/>
      <c r="I100" s="9"/>
      <c r="J100" s="9"/>
      <c r="K100" s="6"/>
      <c r="L100" s="8"/>
      <c r="M100" s="6"/>
      <c r="N100" s="6"/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9"/>
      <c r="C101" s="9"/>
      <c r="D101" s="6"/>
      <c r="E101" s="9"/>
      <c r="F101" s="9"/>
      <c r="G101" s="9"/>
      <c r="H101" s="9"/>
      <c r="I101" s="9"/>
      <c r="J101" s="9"/>
      <c r="K101" s="6"/>
      <c r="L101" s="8"/>
      <c r="M101" s="6"/>
      <c r="N101" s="6"/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9"/>
      <c r="C102" s="9"/>
      <c r="D102" s="6"/>
      <c r="E102" s="9"/>
      <c r="F102" s="9"/>
      <c r="G102" s="9"/>
      <c r="H102" s="9"/>
      <c r="I102" s="9"/>
      <c r="J102" s="9"/>
      <c r="K102" s="6"/>
      <c r="L102" s="8"/>
      <c r="M102" s="6"/>
      <c r="N102" s="6"/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9"/>
      <c r="C103" s="9"/>
      <c r="D103" s="6"/>
      <c r="E103" s="9"/>
      <c r="F103" s="9"/>
      <c r="G103" s="9"/>
      <c r="H103" s="9"/>
      <c r="I103" s="9"/>
      <c r="J103" s="9"/>
      <c r="K103" s="6"/>
      <c r="L103" s="8"/>
      <c r="M103" s="6"/>
      <c r="N103" s="6"/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9"/>
      <c r="C104" s="9"/>
      <c r="D104" s="6"/>
      <c r="E104" s="9"/>
      <c r="F104" s="9"/>
      <c r="G104" s="9"/>
      <c r="H104" s="9"/>
      <c r="I104" s="9"/>
      <c r="J104" s="9"/>
      <c r="K104" s="6"/>
      <c r="L104" s="8"/>
      <c r="M104" s="6"/>
      <c r="N104" s="6"/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9"/>
      <c r="C105" s="9"/>
      <c r="D105" s="6"/>
      <c r="E105" s="9"/>
      <c r="F105" s="9"/>
      <c r="G105" s="9"/>
      <c r="H105" s="9"/>
      <c r="I105" s="9"/>
      <c r="J105" s="9"/>
      <c r="K105" s="6"/>
      <c r="L105" s="8"/>
      <c r="M105" s="6"/>
      <c r="N105" s="6"/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9"/>
      <c r="C106" s="9"/>
      <c r="D106" s="6"/>
      <c r="E106" s="9"/>
      <c r="F106" s="9"/>
      <c r="G106" s="9"/>
      <c r="H106" s="9"/>
      <c r="I106" s="9"/>
      <c r="J106" s="9"/>
      <c r="K106" s="6"/>
      <c r="L106" s="8"/>
      <c r="M106" s="6"/>
      <c r="N106" s="6"/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9"/>
      <c r="C107" s="9"/>
      <c r="D107" s="6"/>
      <c r="E107" s="9"/>
      <c r="F107" s="9"/>
      <c r="G107" s="9"/>
      <c r="H107" s="9"/>
      <c r="I107" s="9"/>
      <c r="J107" s="9"/>
      <c r="K107" s="6"/>
      <c r="L107" s="8"/>
      <c r="M107" s="6"/>
      <c r="N107" s="6"/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9"/>
      <c r="C108" s="9"/>
      <c r="D108" s="6"/>
      <c r="E108" s="9"/>
      <c r="F108" s="9"/>
      <c r="G108" s="9"/>
      <c r="H108" s="9"/>
      <c r="I108" s="9"/>
      <c r="J108" s="9"/>
      <c r="K108" s="6"/>
      <c r="L108" s="8"/>
      <c r="M108" s="6"/>
      <c r="N108" s="6"/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9"/>
      <c r="C109" s="9"/>
      <c r="D109" s="6"/>
      <c r="E109" s="9"/>
      <c r="F109" s="9"/>
      <c r="G109" s="9"/>
      <c r="H109" s="9"/>
      <c r="I109" s="9"/>
      <c r="J109" s="9"/>
      <c r="K109" s="6"/>
      <c r="L109" s="8"/>
      <c r="M109" s="6"/>
      <c r="N109" s="6"/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9"/>
      <c r="C110" s="9"/>
      <c r="D110" s="6"/>
      <c r="E110" s="9"/>
      <c r="F110" s="9"/>
      <c r="G110" s="9"/>
      <c r="H110" s="9"/>
      <c r="I110" s="9"/>
      <c r="J110" s="9"/>
      <c r="K110" s="6"/>
      <c r="L110" s="8"/>
      <c r="M110" s="6"/>
      <c r="N110" s="6"/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9"/>
      <c r="C111" s="9"/>
      <c r="D111" s="6"/>
      <c r="E111" s="9"/>
      <c r="F111" s="9"/>
      <c r="G111" s="9"/>
      <c r="H111" s="9"/>
      <c r="I111" s="9"/>
      <c r="J111" s="9"/>
      <c r="K111" s="6"/>
      <c r="L111" s="8"/>
      <c r="M111" s="6"/>
      <c r="N111" s="6"/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9"/>
      <c r="C112" s="9"/>
      <c r="D112" s="6"/>
      <c r="E112" s="9"/>
      <c r="F112" s="9"/>
      <c r="G112" s="9"/>
      <c r="H112" s="9"/>
      <c r="I112" s="9"/>
      <c r="J112" s="9"/>
      <c r="K112" s="6"/>
      <c r="L112" s="8"/>
      <c r="M112" s="6"/>
      <c r="N112" s="6"/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9"/>
      <c r="C113" s="9"/>
      <c r="D113" s="6"/>
      <c r="E113" s="9"/>
      <c r="F113" s="9"/>
      <c r="G113" s="9"/>
      <c r="H113" s="9"/>
      <c r="I113" s="9"/>
      <c r="J113" s="9"/>
      <c r="K113" s="6"/>
      <c r="L113" s="8"/>
      <c r="M113" s="6"/>
      <c r="N113" s="6"/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9"/>
      <c r="C114" s="9"/>
      <c r="D114" s="6"/>
      <c r="E114" s="9"/>
      <c r="F114" s="9"/>
      <c r="G114" s="9"/>
      <c r="H114" s="9"/>
      <c r="I114" s="9"/>
      <c r="J114" s="9"/>
      <c r="K114" s="6"/>
      <c r="L114" s="8"/>
      <c r="M114" s="6"/>
      <c r="N114" s="6"/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9"/>
      <c r="C115" s="9"/>
      <c r="D115" s="6"/>
      <c r="E115" s="9"/>
      <c r="F115" s="9"/>
      <c r="G115" s="9"/>
      <c r="H115" s="9"/>
      <c r="I115" s="9"/>
      <c r="J115" s="9"/>
      <c r="K115" s="6"/>
      <c r="L115" s="8"/>
      <c r="M115" s="6"/>
      <c r="N115" s="6"/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9"/>
      <c r="C116" s="9"/>
      <c r="D116" s="6"/>
      <c r="E116" s="9"/>
      <c r="F116" s="9"/>
      <c r="G116" s="9"/>
      <c r="H116" s="9"/>
      <c r="I116" s="9"/>
      <c r="J116" s="9"/>
      <c r="K116" s="6"/>
      <c r="L116" s="8"/>
      <c r="M116" s="6"/>
      <c r="N116" s="6"/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9"/>
      <c r="C117" s="9"/>
      <c r="D117" s="6"/>
      <c r="E117" s="9"/>
      <c r="F117" s="9"/>
      <c r="G117" s="9"/>
      <c r="H117" s="9"/>
      <c r="I117" s="9"/>
      <c r="J117" s="9"/>
      <c r="K117" s="6"/>
      <c r="L117" s="8"/>
      <c r="M117" s="6"/>
      <c r="N117" s="6"/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9"/>
      <c r="C118" s="9"/>
      <c r="D118" s="6"/>
      <c r="E118" s="9"/>
      <c r="F118" s="9"/>
      <c r="G118" s="9"/>
      <c r="H118" s="9"/>
      <c r="I118" s="9"/>
      <c r="J118" s="9"/>
      <c r="K118" s="6"/>
      <c r="L118" s="8"/>
      <c r="M118" s="6"/>
      <c r="N118" s="6"/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9"/>
      <c r="C119" s="9"/>
      <c r="D119" s="6"/>
      <c r="E119" s="9"/>
      <c r="F119" s="9"/>
      <c r="G119" s="9"/>
      <c r="H119" s="9"/>
      <c r="I119" s="9"/>
      <c r="J119" s="9"/>
      <c r="K119" s="6"/>
      <c r="L119" s="8"/>
      <c r="M119" s="6"/>
      <c r="N119" s="6"/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9"/>
      <c r="C120" s="9"/>
      <c r="D120" s="6"/>
      <c r="E120" s="9"/>
      <c r="F120" s="9"/>
      <c r="G120" s="9"/>
      <c r="H120" s="9"/>
      <c r="I120" s="9"/>
      <c r="J120" s="9"/>
      <c r="K120" s="6"/>
      <c r="L120" s="8"/>
      <c r="M120" s="6"/>
      <c r="N120" s="6"/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9"/>
      <c r="C121" s="9"/>
      <c r="D121" s="6"/>
      <c r="E121" s="9"/>
      <c r="F121" s="9"/>
      <c r="G121" s="9"/>
      <c r="H121" s="9"/>
      <c r="I121" s="9"/>
      <c r="J121" s="9"/>
      <c r="K121" s="6"/>
      <c r="L121" s="8"/>
      <c r="M121" s="6"/>
      <c r="N121" s="6"/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9"/>
      <c r="C122" s="9"/>
      <c r="D122" s="6"/>
      <c r="E122" s="9"/>
      <c r="F122" s="9"/>
      <c r="G122" s="9"/>
      <c r="H122" s="9"/>
      <c r="I122" s="9"/>
      <c r="J122" s="9"/>
      <c r="K122" s="6"/>
      <c r="L122" s="8"/>
      <c r="M122" s="6"/>
      <c r="N122" s="6"/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9"/>
      <c r="C123" s="9"/>
      <c r="D123" s="6"/>
      <c r="E123" s="9"/>
      <c r="F123" s="9"/>
      <c r="G123" s="9"/>
      <c r="H123" s="9"/>
      <c r="I123" s="9"/>
      <c r="J123" s="9"/>
      <c r="K123" s="6"/>
      <c r="L123" s="8"/>
      <c r="M123" s="6"/>
      <c r="N123" s="6"/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9"/>
      <c r="C124" s="9"/>
      <c r="D124" s="6"/>
      <c r="E124" s="9"/>
      <c r="F124" s="9"/>
      <c r="G124" s="9"/>
      <c r="H124" s="9"/>
      <c r="I124" s="9"/>
      <c r="J124" s="9"/>
      <c r="K124" s="6"/>
      <c r="L124" s="8"/>
      <c r="M124" s="6"/>
      <c r="N124" s="6"/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9"/>
      <c r="C125" s="9"/>
      <c r="D125" s="6"/>
      <c r="E125" s="9"/>
      <c r="F125" s="9"/>
      <c r="G125" s="9"/>
      <c r="H125" s="9"/>
      <c r="I125" s="9"/>
      <c r="J125" s="9"/>
      <c r="K125" s="6"/>
      <c r="L125" s="8"/>
      <c r="M125" s="6"/>
      <c r="N125" s="6"/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9"/>
      <c r="C126" s="9"/>
      <c r="D126" s="6"/>
      <c r="E126" s="9"/>
      <c r="F126" s="9"/>
      <c r="G126" s="9"/>
      <c r="H126" s="9"/>
      <c r="I126" s="9"/>
      <c r="J126" s="9"/>
      <c r="K126" s="6"/>
      <c r="L126" s="8"/>
      <c r="M126" s="6"/>
      <c r="N126" s="6"/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9"/>
      <c r="C127" s="9"/>
      <c r="D127" s="6"/>
      <c r="E127" s="9"/>
      <c r="F127" s="9"/>
      <c r="G127" s="9"/>
      <c r="H127" s="9"/>
      <c r="I127" s="9"/>
      <c r="J127" s="9"/>
      <c r="K127" s="6"/>
      <c r="L127" s="8"/>
      <c r="M127" s="6"/>
      <c r="N127" s="6"/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9"/>
      <c r="C128" s="9"/>
      <c r="D128" s="6"/>
      <c r="E128" s="9"/>
      <c r="F128" s="9"/>
      <c r="G128" s="9"/>
      <c r="H128" s="9"/>
      <c r="I128" s="9"/>
      <c r="J128" s="9"/>
      <c r="K128" s="6"/>
      <c r="L128" s="8"/>
      <c r="M128" s="6"/>
      <c r="N128" s="6"/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9"/>
      <c r="C129" s="9"/>
      <c r="D129" s="6"/>
      <c r="E129" s="9"/>
      <c r="F129" s="9"/>
      <c r="G129" s="9"/>
      <c r="H129" s="9"/>
      <c r="I129" s="9"/>
      <c r="J129" s="9"/>
      <c r="K129" s="6"/>
      <c r="L129" s="8"/>
      <c r="M129" s="6"/>
      <c r="N129" s="6"/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9"/>
      <c r="C130" s="9"/>
      <c r="D130" s="6"/>
      <c r="E130" s="9"/>
      <c r="F130" s="9"/>
      <c r="G130" s="9"/>
      <c r="H130" s="9"/>
      <c r="I130" s="9"/>
      <c r="J130" s="9"/>
      <c r="K130" s="6"/>
      <c r="L130" s="8"/>
      <c r="M130" s="6"/>
      <c r="N130" s="6"/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9"/>
      <c r="C131" s="9"/>
      <c r="D131" s="6"/>
      <c r="E131" s="9"/>
      <c r="F131" s="9"/>
      <c r="G131" s="9"/>
      <c r="H131" s="9"/>
      <c r="I131" s="9"/>
      <c r="J131" s="9"/>
      <c r="K131" s="6"/>
      <c r="L131" s="8"/>
      <c r="M131" s="6"/>
      <c r="N131" s="6"/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9"/>
      <c r="C132" s="9"/>
      <c r="D132" s="6"/>
      <c r="E132" s="9"/>
      <c r="F132" s="9"/>
      <c r="G132" s="9"/>
      <c r="H132" s="9"/>
      <c r="I132" s="9"/>
      <c r="J132" s="9"/>
      <c r="K132" s="6"/>
      <c r="L132" s="8"/>
      <c r="M132" s="6"/>
      <c r="N132" s="6"/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9"/>
      <c r="C133" s="9"/>
      <c r="D133" s="6"/>
      <c r="E133" s="9"/>
      <c r="F133" s="9"/>
      <c r="G133" s="9"/>
      <c r="H133" s="9"/>
      <c r="I133" s="9"/>
      <c r="J133" s="9"/>
      <c r="K133" s="6"/>
      <c r="L133" s="8"/>
      <c r="M133" s="6"/>
      <c r="N133" s="6"/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9"/>
      <c r="C134" s="9"/>
      <c r="D134" s="6"/>
      <c r="E134" s="9"/>
      <c r="F134" s="9"/>
      <c r="G134" s="9"/>
      <c r="H134" s="9"/>
      <c r="I134" s="9"/>
      <c r="J134" s="9"/>
      <c r="K134" s="6"/>
      <c r="L134" s="8"/>
      <c r="M134" s="6"/>
      <c r="N134" s="6"/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9"/>
      <c r="C135" s="9"/>
      <c r="D135" s="6"/>
      <c r="E135" s="9"/>
      <c r="F135" s="9"/>
      <c r="G135" s="9"/>
      <c r="H135" s="9"/>
      <c r="I135" s="9"/>
      <c r="J135" s="9"/>
      <c r="K135" s="6"/>
      <c r="L135" s="8"/>
      <c r="M135" s="6"/>
      <c r="N135" s="6"/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9"/>
      <c r="C136" s="9"/>
      <c r="D136" s="6"/>
      <c r="E136" s="9"/>
      <c r="F136" s="9"/>
      <c r="G136" s="9"/>
      <c r="H136" s="9"/>
      <c r="I136" s="9"/>
      <c r="J136" s="9"/>
      <c r="K136" s="6"/>
      <c r="L136" s="8"/>
      <c r="M136" s="6"/>
      <c r="N136" s="6"/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9"/>
      <c r="C137" s="9"/>
      <c r="D137" s="6"/>
      <c r="E137" s="9"/>
      <c r="F137" s="9"/>
      <c r="G137" s="9"/>
      <c r="H137" s="9"/>
      <c r="I137" s="9"/>
      <c r="J137" s="9"/>
      <c r="K137" s="6"/>
      <c r="L137" s="8"/>
      <c r="M137" s="6"/>
      <c r="N137" s="6"/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9"/>
      <c r="C138" s="9"/>
      <c r="D138" s="6"/>
      <c r="E138" s="9"/>
      <c r="F138" s="9"/>
      <c r="G138" s="9"/>
      <c r="H138" s="9"/>
      <c r="I138" s="9"/>
      <c r="J138" s="9"/>
      <c r="K138" s="6"/>
      <c r="L138" s="8"/>
      <c r="M138" s="6"/>
      <c r="N138" s="6"/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9"/>
      <c r="C139" s="9"/>
      <c r="D139" s="6"/>
      <c r="E139" s="9"/>
      <c r="F139" s="9"/>
      <c r="G139" s="9"/>
      <c r="H139" s="9"/>
      <c r="I139" s="9"/>
      <c r="J139" s="9"/>
      <c r="K139" s="6"/>
      <c r="L139" s="8"/>
      <c r="M139" s="6"/>
      <c r="N139" s="6"/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9"/>
      <c r="C140" s="9"/>
      <c r="D140" s="6"/>
      <c r="E140" s="9"/>
      <c r="F140" s="9"/>
      <c r="G140" s="9"/>
      <c r="H140" s="9"/>
      <c r="I140" s="9"/>
      <c r="J140" s="9"/>
      <c r="K140" s="6"/>
      <c r="L140" s="8"/>
      <c r="M140" s="6"/>
      <c r="N140" s="6"/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9"/>
      <c r="C141" s="9"/>
      <c r="D141" s="6"/>
      <c r="E141" s="9"/>
      <c r="F141" s="9"/>
      <c r="G141" s="9"/>
      <c r="H141" s="9"/>
      <c r="I141" s="9"/>
      <c r="J141" s="9"/>
      <c r="K141" s="6"/>
      <c r="L141" s="8"/>
      <c r="M141" s="6"/>
      <c r="N141" s="6"/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9"/>
      <c r="C142" s="9"/>
      <c r="D142" s="6"/>
      <c r="E142" s="9"/>
      <c r="F142" s="9"/>
      <c r="G142" s="9"/>
      <c r="H142" s="9"/>
      <c r="I142" s="9"/>
      <c r="J142" s="9"/>
      <c r="K142" s="6"/>
      <c r="L142" s="8"/>
      <c r="M142" s="6"/>
      <c r="N142" s="6"/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9"/>
      <c r="C143" s="9"/>
      <c r="D143" s="6"/>
      <c r="E143" s="9"/>
      <c r="F143" s="9"/>
      <c r="G143" s="9"/>
      <c r="H143" s="9"/>
      <c r="I143" s="9"/>
      <c r="J143" s="9"/>
      <c r="K143" s="6"/>
      <c r="L143" s="8"/>
      <c r="M143" s="6"/>
      <c r="N143" s="6"/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9"/>
      <c r="C144" s="9"/>
      <c r="D144" s="6"/>
      <c r="E144" s="9"/>
      <c r="F144" s="9"/>
      <c r="G144" s="9"/>
      <c r="H144" s="9"/>
      <c r="I144" s="9"/>
      <c r="J144" s="9"/>
      <c r="K144" s="6"/>
      <c r="L144" s="8"/>
      <c r="M144" s="6"/>
      <c r="N144" s="6"/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9"/>
      <c r="C145" s="9"/>
      <c r="D145" s="6"/>
      <c r="E145" s="9"/>
      <c r="F145" s="9"/>
      <c r="G145" s="9"/>
      <c r="H145" s="9"/>
      <c r="I145" s="9"/>
      <c r="J145" s="9"/>
      <c r="K145" s="6"/>
      <c r="L145" s="8"/>
      <c r="M145" s="6"/>
      <c r="N145" s="6"/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9"/>
      <c r="C146" s="9"/>
      <c r="D146" s="6"/>
      <c r="E146" s="9"/>
      <c r="F146" s="9"/>
      <c r="G146" s="9"/>
      <c r="H146" s="9"/>
      <c r="I146" s="9"/>
      <c r="J146" s="9"/>
      <c r="K146" s="6"/>
      <c r="L146" s="8"/>
      <c r="M146" s="6"/>
      <c r="N146" s="6"/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9"/>
      <c r="C147" s="9"/>
      <c r="D147" s="6"/>
      <c r="E147" s="9"/>
      <c r="F147" s="9"/>
      <c r="G147" s="9"/>
      <c r="H147" s="9"/>
      <c r="I147" s="9"/>
      <c r="J147" s="9"/>
      <c r="K147" s="6"/>
      <c r="L147" s="8"/>
      <c r="M147" s="6"/>
      <c r="N147" s="6"/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9"/>
      <c r="C148" s="9"/>
      <c r="D148" s="6"/>
      <c r="E148" s="9"/>
      <c r="F148" s="9"/>
      <c r="G148" s="9"/>
      <c r="H148" s="9"/>
      <c r="I148" s="9"/>
      <c r="J148" s="9"/>
      <c r="K148" s="6"/>
      <c r="L148" s="8"/>
      <c r="M148" s="6"/>
      <c r="N148" s="6"/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9"/>
      <c r="C149" s="9"/>
      <c r="D149" s="6"/>
      <c r="E149" s="9"/>
      <c r="F149" s="9"/>
      <c r="G149" s="9"/>
      <c r="H149" s="9"/>
      <c r="I149" s="9"/>
      <c r="J149" s="9"/>
      <c r="K149" s="6"/>
      <c r="L149" s="8"/>
      <c r="M149" s="6"/>
      <c r="N149" s="6"/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9"/>
      <c r="C150" s="9"/>
      <c r="D150" s="6"/>
      <c r="E150" s="9"/>
      <c r="F150" s="9"/>
      <c r="G150" s="9"/>
      <c r="H150" s="9"/>
      <c r="I150" s="9"/>
      <c r="J150" s="9"/>
      <c r="K150" s="6"/>
      <c r="L150" s="8"/>
      <c r="M150" s="6"/>
      <c r="N150" s="6"/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9"/>
      <c r="C151" s="9"/>
      <c r="D151" s="6"/>
      <c r="E151" s="9"/>
      <c r="F151" s="9"/>
      <c r="G151" s="9"/>
      <c r="H151" s="9"/>
      <c r="I151" s="9"/>
      <c r="J151" s="9"/>
      <c r="K151" s="6"/>
      <c r="L151" s="8"/>
      <c r="M151" s="6"/>
      <c r="N151" s="6"/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9"/>
      <c r="C152" s="9"/>
      <c r="D152" s="6"/>
      <c r="E152" s="9"/>
      <c r="F152" s="9"/>
      <c r="G152" s="9"/>
      <c r="H152" s="9"/>
      <c r="I152" s="9"/>
      <c r="J152" s="9"/>
      <c r="K152" s="6"/>
      <c r="L152" s="8"/>
      <c r="M152" s="6"/>
      <c r="N152" s="6"/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9"/>
      <c r="C153" s="9"/>
      <c r="D153" s="6"/>
      <c r="E153" s="9"/>
      <c r="F153" s="9"/>
      <c r="G153" s="9"/>
      <c r="H153" s="9"/>
      <c r="I153" s="9"/>
      <c r="J153" s="9"/>
      <c r="K153" s="6"/>
      <c r="L153" s="8"/>
      <c r="M153" s="6"/>
      <c r="N153" s="6"/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9"/>
      <c r="C154" s="9"/>
      <c r="D154" s="6"/>
      <c r="E154" s="9"/>
      <c r="F154" s="9"/>
      <c r="G154" s="9"/>
      <c r="H154" s="9"/>
      <c r="I154" s="9"/>
      <c r="J154" s="9"/>
      <c r="K154" s="6"/>
      <c r="L154" s="8"/>
      <c r="M154" s="6"/>
      <c r="N154" s="6"/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9"/>
      <c r="C155" s="9"/>
      <c r="D155" s="6"/>
      <c r="E155" s="9"/>
      <c r="F155" s="9"/>
      <c r="G155" s="9"/>
      <c r="H155" s="9"/>
      <c r="I155" s="9"/>
      <c r="J155" s="9"/>
      <c r="K155" s="6"/>
      <c r="L155" s="8"/>
      <c r="M155" s="6"/>
      <c r="N155" s="6"/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9"/>
      <c r="C156" s="9"/>
      <c r="D156" s="6"/>
      <c r="E156" s="9"/>
      <c r="F156" s="9"/>
      <c r="G156" s="9"/>
      <c r="H156" s="9"/>
      <c r="I156" s="9"/>
      <c r="J156" s="9"/>
      <c r="K156" s="6"/>
      <c r="L156" s="8"/>
      <c r="M156" s="6"/>
      <c r="N156" s="6"/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9"/>
      <c r="C157" s="9"/>
      <c r="D157" s="6"/>
      <c r="E157" s="9"/>
      <c r="F157" s="9"/>
      <c r="G157" s="9"/>
      <c r="H157" s="9"/>
      <c r="I157" s="9"/>
      <c r="J157" s="9"/>
      <c r="K157" s="6"/>
      <c r="L157" s="8"/>
      <c r="M157" s="6"/>
      <c r="N157" s="6"/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9"/>
      <c r="C158" s="9"/>
      <c r="D158" s="6"/>
      <c r="E158" s="9"/>
      <c r="F158" s="9"/>
      <c r="G158" s="9"/>
      <c r="H158" s="9"/>
      <c r="I158" s="9"/>
      <c r="J158" s="9"/>
      <c r="K158" s="6"/>
      <c r="L158" s="8"/>
      <c r="M158" s="6"/>
      <c r="N158" s="6"/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9"/>
      <c r="C159" s="9"/>
      <c r="D159" s="6"/>
      <c r="E159" s="9"/>
      <c r="F159" s="9"/>
      <c r="G159" s="9"/>
      <c r="H159" s="9"/>
      <c r="I159" s="9"/>
      <c r="J159" s="9"/>
      <c r="K159" s="6"/>
      <c r="L159" s="8"/>
      <c r="M159" s="6"/>
      <c r="N159" s="6"/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9"/>
      <c r="C160" s="9"/>
      <c r="D160" s="6"/>
      <c r="E160" s="9"/>
      <c r="F160" s="9"/>
      <c r="G160" s="9"/>
      <c r="H160" s="9"/>
      <c r="I160" s="9"/>
      <c r="J160" s="9"/>
      <c r="K160" s="6"/>
      <c r="L160" s="8"/>
      <c r="M160" s="6"/>
      <c r="N160" s="6"/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9"/>
      <c r="C161" s="9"/>
      <c r="D161" s="6"/>
      <c r="E161" s="9"/>
      <c r="F161" s="9"/>
      <c r="G161" s="9"/>
      <c r="H161" s="9"/>
      <c r="I161" s="9"/>
      <c r="J161" s="9"/>
      <c r="K161" s="6"/>
      <c r="L161" s="8"/>
      <c r="M161" s="6"/>
      <c r="N161" s="6"/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9"/>
      <c r="C162" s="9"/>
      <c r="D162" s="6"/>
      <c r="E162" s="9"/>
      <c r="F162" s="9"/>
      <c r="G162" s="9"/>
      <c r="H162" s="9"/>
      <c r="I162" s="9"/>
      <c r="J162" s="9"/>
      <c r="K162" s="6"/>
      <c r="L162" s="8"/>
      <c r="M162" s="6"/>
      <c r="N162" s="6"/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9"/>
      <c r="C163" s="9"/>
      <c r="D163" s="6"/>
      <c r="E163" s="9"/>
      <c r="F163" s="9"/>
      <c r="G163" s="9"/>
      <c r="H163" s="9"/>
      <c r="I163" s="9"/>
      <c r="J163" s="9"/>
      <c r="K163" s="6"/>
      <c r="L163" s="8"/>
      <c r="M163" s="6"/>
      <c r="N163" s="6"/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9"/>
      <c r="C164" s="9"/>
      <c r="D164" s="6"/>
      <c r="E164" s="9"/>
      <c r="F164" s="9"/>
      <c r="G164" s="9"/>
      <c r="H164" s="9"/>
      <c r="I164" s="9"/>
      <c r="J164" s="9"/>
      <c r="K164" s="6"/>
      <c r="L164" s="8"/>
      <c r="M164" s="6"/>
      <c r="N164" s="6"/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9"/>
      <c r="C165" s="9"/>
      <c r="D165" s="6"/>
      <c r="E165" s="9"/>
      <c r="F165" s="9"/>
      <c r="G165" s="9"/>
      <c r="H165" s="9"/>
      <c r="I165" s="9"/>
      <c r="J165" s="9"/>
      <c r="K165" s="6"/>
      <c r="L165" s="8"/>
      <c r="M165" s="6"/>
      <c r="N165" s="6"/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9"/>
      <c r="C166" s="9"/>
      <c r="D166" s="6"/>
      <c r="E166" s="9"/>
      <c r="F166" s="9"/>
      <c r="G166" s="9"/>
      <c r="H166" s="9"/>
      <c r="I166" s="9"/>
      <c r="J166" s="9"/>
      <c r="K166" s="6"/>
      <c r="L166" s="8"/>
      <c r="M166" s="6"/>
      <c r="N166" s="6"/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9"/>
      <c r="C167" s="9"/>
      <c r="D167" s="6"/>
      <c r="E167" s="9"/>
      <c r="F167" s="9"/>
      <c r="G167" s="9"/>
      <c r="H167" s="9"/>
      <c r="I167" s="9"/>
      <c r="J167" s="9"/>
      <c r="K167" s="6"/>
      <c r="L167" s="8"/>
      <c r="M167" s="6"/>
      <c r="N167" s="6"/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9"/>
      <c r="C168" s="9"/>
      <c r="D168" s="6"/>
      <c r="E168" s="9"/>
      <c r="F168" s="9"/>
      <c r="G168" s="9"/>
      <c r="H168" s="9"/>
      <c r="I168" s="9"/>
      <c r="J168" s="9"/>
      <c r="K168" s="6"/>
      <c r="L168" s="8"/>
      <c r="M168" s="6"/>
      <c r="N168" s="6"/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9"/>
      <c r="C169" s="9"/>
      <c r="D169" s="6"/>
      <c r="E169" s="9"/>
      <c r="F169" s="9"/>
      <c r="G169" s="9"/>
      <c r="H169" s="9"/>
      <c r="I169" s="9"/>
      <c r="J169" s="9"/>
      <c r="K169" s="6"/>
      <c r="L169" s="8"/>
      <c r="M169" s="6"/>
      <c r="N169" s="6"/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9"/>
      <c r="C170" s="9"/>
      <c r="D170" s="6"/>
      <c r="E170" s="9"/>
      <c r="F170" s="9"/>
      <c r="G170" s="9"/>
      <c r="H170" s="9"/>
      <c r="I170" s="9"/>
      <c r="J170" s="9"/>
      <c r="K170" s="6"/>
      <c r="L170" s="8"/>
      <c r="M170" s="6"/>
      <c r="N170" s="6"/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9"/>
      <c r="C171" s="9"/>
      <c r="D171" s="6"/>
      <c r="E171" s="9"/>
      <c r="F171" s="9"/>
      <c r="G171" s="9"/>
      <c r="H171" s="9"/>
      <c r="I171" s="9"/>
      <c r="J171" s="9"/>
      <c r="K171" s="6"/>
      <c r="L171" s="8"/>
      <c r="M171" s="6"/>
      <c r="N171" s="6"/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9"/>
      <c r="C172" s="9"/>
      <c r="D172" s="6"/>
      <c r="E172" s="9"/>
      <c r="F172" s="9"/>
      <c r="G172" s="9"/>
      <c r="H172" s="9"/>
      <c r="I172" s="9"/>
      <c r="J172" s="9"/>
      <c r="K172" s="6"/>
      <c r="L172" s="8"/>
      <c r="M172" s="6"/>
      <c r="N172" s="6"/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9"/>
      <c r="C173" s="9"/>
      <c r="D173" s="6"/>
      <c r="E173" s="9"/>
      <c r="F173" s="9"/>
      <c r="G173" s="9"/>
      <c r="H173" s="9"/>
      <c r="I173" s="9"/>
      <c r="J173" s="9"/>
      <c r="K173" s="6"/>
      <c r="L173" s="8"/>
      <c r="M173" s="6"/>
      <c r="N173" s="6"/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9"/>
      <c r="C174" s="9"/>
      <c r="D174" s="6"/>
      <c r="E174" s="9"/>
      <c r="F174" s="9"/>
      <c r="G174" s="9"/>
      <c r="H174" s="9"/>
      <c r="I174" s="9"/>
      <c r="J174" s="9"/>
      <c r="K174" s="6"/>
      <c r="L174" s="8"/>
      <c r="M174" s="6"/>
      <c r="N174" s="6"/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9"/>
      <c r="C175" s="9"/>
      <c r="D175" s="6"/>
      <c r="E175" s="9"/>
      <c r="F175" s="9"/>
      <c r="G175" s="9"/>
      <c r="H175" s="9"/>
      <c r="I175" s="9"/>
      <c r="J175" s="9"/>
      <c r="K175" s="6"/>
      <c r="L175" s="8"/>
      <c r="M175" s="6"/>
      <c r="N175" s="6"/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9"/>
      <c r="C176" s="9"/>
      <c r="D176" s="6"/>
      <c r="E176" s="9"/>
      <c r="F176" s="9"/>
      <c r="G176" s="9"/>
      <c r="H176" s="9"/>
      <c r="I176" s="9"/>
      <c r="J176" s="9"/>
      <c r="K176" s="6"/>
      <c r="L176" s="8"/>
      <c r="M176" s="6"/>
      <c r="N176" s="6"/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9"/>
      <c r="C177" s="9"/>
      <c r="D177" s="6"/>
      <c r="E177" s="9"/>
      <c r="F177" s="9"/>
      <c r="G177" s="9"/>
      <c r="H177" s="9"/>
      <c r="I177" s="9"/>
      <c r="J177" s="9"/>
      <c r="K177" s="6"/>
      <c r="L177" s="8"/>
      <c r="M177" s="6"/>
      <c r="N177" s="6"/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9"/>
      <c r="C178" s="9"/>
      <c r="D178" s="6"/>
      <c r="E178" s="9"/>
      <c r="F178" s="9"/>
      <c r="G178" s="9"/>
      <c r="H178" s="9"/>
      <c r="I178" s="9"/>
      <c r="J178" s="9"/>
      <c r="K178" s="6"/>
      <c r="L178" s="8"/>
      <c r="M178" s="6"/>
      <c r="N178" s="6"/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9"/>
      <c r="C179" s="9"/>
      <c r="D179" s="6"/>
      <c r="E179" s="9"/>
      <c r="F179" s="9"/>
      <c r="G179" s="9"/>
      <c r="H179" s="9"/>
      <c r="I179" s="9"/>
      <c r="J179" s="9"/>
      <c r="K179" s="6"/>
      <c r="L179" s="8"/>
      <c r="M179" s="6"/>
      <c r="N179" s="6"/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9"/>
      <c r="C180" s="9"/>
      <c r="D180" s="6"/>
      <c r="E180" s="9"/>
      <c r="F180" s="9"/>
      <c r="G180" s="9"/>
      <c r="H180" s="9"/>
      <c r="I180" s="9"/>
      <c r="J180" s="9"/>
      <c r="K180" s="6"/>
      <c r="L180" s="8"/>
      <c r="M180" s="6"/>
      <c r="N180" s="6"/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9"/>
      <c r="C181" s="9"/>
      <c r="D181" s="6"/>
      <c r="E181" s="9"/>
      <c r="F181" s="9"/>
      <c r="G181" s="9"/>
      <c r="H181" s="9"/>
      <c r="I181" s="9"/>
      <c r="J181" s="9"/>
      <c r="K181" s="6"/>
      <c r="L181" s="8"/>
      <c r="M181" s="6"/>
      <c r="N181" s="6"/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9"/>
      <c r="C182" s="9"/>
      <c r="D182" s="6"/>
      <c r="E182" s="9"/>
      <c r="F182" s="9"/>
      <c r="G182" s="9"/>
      <c r="H182" s="9"/>
      <c r="I182" s="9"/>
      <c r="J182" s="9"/>
      <c r="K182" s="6"/>
      <c r="L182" s="8"/>
      <c r="M182" s="6"/>
      <c r="N182" s="6"/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9"/>
      <c r="C183" s="9"/>
      <c r="D183" s="6"/>
      <c r="E183" s="9"/>
      <c r="F183" s="9"/>
      <c r="G183" s="9"/>
      <c r="H183" s="9"/>
      <c r="I183" s="9"/>
      <c r="J183" s="9"/>
      <c r="K183" s="6"/>
      <c r="L183" s="8"/>
      <c r="M183" s="6"/>
      <c r="N183" s="6"/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9"/>
      <c r="C184" s="9"/>
      <c r="D184" s="6"/>
      <c r="E184" s="9"/>
      <c r="F184" s="9"/>
      <c r="G184" s="9"/>
      <c r="H184" s="9"/>
      <c r="I184" s="9"/>
      <c r="J184" s="9"/>
      <c r="K184" s="6"/>
      <c r="L184" s="8"/>
      <c r="M184" s="6"/>
      <c r="N184" s="6"/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9"/>
      <c r="C185" s="9"/>
      <c r="D185" s="6"/>
      <c r="E185" s="9"/>
      <c r="F185" s="9"/>
      <c r="G185" s="9"/>
      <c r="H185" s="9"/>
      <c r="I185" s="9"/>
      <c r="J185" s="9"/>
      <c r="K185" s="6"/>
      <c r="L185" s="8"/>
      <c r="M185" s="6"/>
      <c r="N185" s="6"/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9"/>
      <c r="C186" s="9"/>
      <c r="D186" s="6"/>
      <c r="E186" s="9"/>
      <c r="F186" s="9"/>
      <c r="G186" s="9"/>
      <c r="H186" s="9"/>
      <c r="I186" s="9"/>
      <c r="J186" s="9"/>
      <c r="K186" s="6"/>
      <c r="L186" s="8"/>
      <c r="M186" s="6"/>
      <c r="N186" s="6"/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9"/>
      <c r="C187" s="9"/>
      <c r="D187" s="6"/>
      <c r="E187" s="9"/>
      <c r="F187" s="9"/>
      <c r="G187" s="9"/>
      <c r="H187" s="9"/>
      <c r="I187" s="9"/>
      <c r="J187" s="9"/>
      <c r="K187" s="6"/>
      <c r="L187" s="8"/>
      <c r="M187" s="6"/>
      <c r="N187" s="6"/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9"/>
      <c r="C188" s="9"/>
      <c r="D188" s="6"/>
      <c r="E188" s="9"/>
      <c r="F188" s="9"/>
      <c r="G188" s="9"/>
      <c r="H188" s="9"/>
      <c r="I188" s="9"/>
      <c r="J188" s="9"/>
      <c r="K188" s="6"/>
      <c r="L188" s="8"/>
      <c r="M188" s="6"/>
      <c r="N188" s="6"/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9"/>
      <c r="C189" s="9"/>
      <c r="D189" s="6"/>
      <c r="E189" s="9"/>
      <c r="F189" s="9"/>
      <c r="G189" s="9"/>
      <c r="H189" s="9"/>
      <c r="I189" s="9"/>
      <c r="J189" s="9"/>
      <c r="K189" s="6"/>
      <c r="L189" s="8"/>
      <c r="M189" s="6"/>
      <c r="N189" s="6"/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9"/>
      <c r="C190" s="9"/>
      <c r="D190" s="6"/>
      <c r="E190" s="9"/>
      <c r="F190" s="9"/>
      <c r="G190" s="9"/>
      <c r="H190" s="9"/>
      <c r="I190" s="9"/>
      <c r="J190" s="9"/>
      <c r="K190" s="6"/>
      <c r="L190" s="8"/>
      <c r="M190" s="6"/>
      <c r="N190" s="6"/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9"/>
      <c r="C191" s="9"/>
      <c r="D191" s="6"/>
      <c r="E191" s="9"/>
      <c r="F191" s="9"/>
      <c r="G191" s="9"/>
      <c r="H191" s="9"/>
      <c r="I191" s="9"/>
      <c r="J191" s="9"/>
      <c r="K191" s="6"/>
      <c r="L191" s="8"/>
      <c r="M191" s="6"/>
      <c r="N191" s="6"/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9"/>
      <c r="C192" s="9"/>
      <c r="D192" s="6"/>
      <c r="E192" s="9"/>
      <c r="F192" s="9"/>
      <c r="G192" s="9"/>
      <c r="H192" s="9"/>
      <c r="I192" s="9"/>
      <c r="J192" s="9"/>
      <c r="K192" s="6"/>
      <c r="L192" s="8"/>
      <c r="M192" s="6"/>
      <c r="N192" s="6"/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9"/>
      <c r="C193" s="9"/>
      <c r="D193" s="6"/>
      <c r="E193" s="9"/>
      <c r="F193" s="9"/>
      <c r="G193" s="9"/>
      <c r="H193" s="9"/>
      <c r="I193" s="9"/>
      <c r="J193" s="9"/>
      <c r="K193" s="6"/>
      <c r="L193" s="8"/>
      <c r="M193" s="6"/>
      <c r="N193" s="6"/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9"/>
      <c r="C194" s="9"/>
      <c r="D194" s="6"/>
      <c r="E194" s="9"/>
      <c r="F194" s="9"/>
      <c r="G194" s="9"/>
      <c r="H194" s="9"/>
      <c r="I194" s="9"/>
      <c r="J194" s="9"/>
      <c r="K194" s="6"/>
      <c r="L194" s="8"/>
      <c r="M194" s="6"/>
      <c r="N194" s="6"/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9"/>
      <c r="C195" s="9"/>
      <c r="D195" s="6"/>
      <c r="E195" s="9"/>
      <c r="F195" s="9"/>
      <c r="G195" s="9"/>
      <c r="H195" s="9"/>
      <c r="I195" s="9"/>
      <c r="J195" s="9"/>
      <c r="K195" s="6"/>
      <c r="L195" s="8"/>
      <c r="M195" s="6"/>
      <c r="N195" s="6"/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9"/>
      <c r="C196" s="9"/>
      <c r="D196" s="6"/>
      <c r="E196" s="9"/>
      <c r="F196" s="9"/>
      <c r="G196" s="9"/>
      <c r="H196" s="9"/>
      <c r="I196" s="9"/>
      <c r="J196" s="9"/>
      <c r="K196" s="6"/>
      <c r="L196" s="8"/>
      <c r="M196" s="6"/>
      <c r="N196" s="6"/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9"/>
      <c r="C197" s="9"/>
      <c r="D197" s="6"/>
      <c r="E197" s="9"/>
      <c r="F197" s="9"/>
      <c r="G197" s="9"/>
      <c r="H197" s="9"/>
      <c r="I197" s="9"/>
      <c r="J197" s="9"/>
      <c r="K197" s="6"/>
      <c r="L197" s="8"/>
      <c r="M197" s="6"/>
      <c r="N197" s="6"/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9"/>
      <c r="C198" s="9"/>
      <c r="D198" s="6"/>
      <c r="E198" s="9"/>
      <c r="F198" s="9"/>
      <c r="G198" s="9"/>
      <c r="H198" s="9"/>
      <c r="I198" s="9"/>
      <c r="J198" s="9"/>
      <c r="K198" s="6"/>
      <c r="L198" s="8"/>
      <c r="M198" s="6"/>
      <c r="N198" s="6"/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9"/>
      <c r="C199" s="9"/>
      <c r="D199" s="6"/>
      <c r="E199" s="9"/>
      <c r="F199" s="9"/>
      <c r="G199" s="9"/>
      <c r="H199" s="9"/>
      <c r="I199" s="9"/>
      <c r="J199" s="9"/>
      <c r="K199" s="6"/>
      <c r="L199" s="8"/>
      <c r="M199" s="6"/>
      <c r="N199" s="6"/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9"/>
      <c r="C200" s="9"/>
      <c r="D200" s="6"/>
      <c r="E200" s="9"/>
      <c r="F200" s="9"/>
      <c r="G200" s="9"/>
      <c r="H200" s="9"/>
      <c r="I200" s="9"/>
      <c r="J200" s="9"/>
      <c r="K200" s="6"/>
      <c r="L200" s="8"/>
      <c r="M200" s="6"/>
      <c r="N200" s="6"/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9"/>
      <c r="C201" s="9"/>
      <c r="D201" s="6"/>
      <c r="E201" s="9"/>
      <c r="F201" s="9"/>
      <c r="G201" s="9"/>
      <c r="H201" s="9"/>
      <c r="I201" s="9"/>
      <c r="J201" s="9"/>
      <c r="K201" s="6"/>
      <c r="L201" s="8"/>
      <c r="M201" s="6"/>
      <c r="N201" s="6"/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9"/>
      <c r="C202" s="9"/>
      <c r="D202" s="6"/>
      <c r="E202" s="9"/>
      <c r="F202" s="9"/>
      <c r="G202" s="9"/>
      <c r="H202" s="9"/>
      <c r="I202" s="9"/>
      <c r="J202" s="9"/>
      <c r="K202" s="6"/>
      <c r="L202" s="8"/>
      <c r="M202" s="6"/>
      <c r="N202" s="6"/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9"/>
      <c r="C203" s="9"/>
      <c r="D203" s="6"/>
      <c r="E203" s="9"/>
      <c r="F203" s="9"/>
      <c r="G203" s="9"/>
      <c r="H203" s="9"/>
      <c r="I203" s="9"/>
      <c r="J203" s="9"/>
      <c r="K203" s="6"/>
      <c r="L203" s="8"/>
      <c r="M203" s="6"/>
      <c r="N203" s="6"/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9"/>
      <c r="C204" s="9"/>
      <c r="D204" s="6"/>
      <c r="E204" s="9"/>
      <c r="F204" s="9"/>
      <c r="G204" s="9"/>
      <c r="H204" s="9"/>
      <c r="I204" s="9"/>
      <c r="J204" s="9"/>
      <c r="K204" s="6"/>
      <c r="L204" s="8"/>
      <c r="M204" s="6"/>
      <c r="N204" s="6"/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9"/>
      <c r="C205" s="9"/>
      <c r="D205" s="6"/>
      <c r="E205" s="9"/>
      <c r="F205" s="9"/>
      <c r="G205" s="9"/>
      <c r="H205" s="9"/>
      <c r="I205" s="9"/>
      <c r="J205" s="9"/>
      <c r="K205" s="6"/>
      <c r="L205" s="8"/>
      <c r="M205" s="6"/>
      <c r="N205" s="6"/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9"/>
      <c r="C206" s="9"/>
      <c r="D206" s="6"/>
      <c r="E206" s="9"/>
      <c r="F206" s="9"/>
      <c r="G206" s="9"/>
      <c r="H206" s="9"/>
      <c r="I206" s="9"/>
      <c r="J206" s="9"/>
      <c r="K206" s="6"/>
      <c r="L206" s="8"/>
      <c r="M206" s="6"/>
      <c r="N206" s="6"/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9"/>
      <c r="C207" s="9"/>
      <c r="D207" s="6"/>
      <c r="E207" s="9"/>
      <c r="F207" s="9"/>
      <c r="G207" s="9"/>
      <c r="H207" s="9"/>
      <c r="I207" s="9"/>
      <c r="J207" s="9"/>
      <c r="K207" s="6"/>
      <c r="L207" s="8"/>
      <c r="M207" s="6"/>
      <c r="N207" s="6"/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9"/>
      <c r="C208" s="9"/>
      <c r="D208" s="6"/>
      <c r="E208" s="9"/>
      <c r="F208" s="9"/>
      <c r="G208" s="9"/>
      <c r="H208" s="9"/>
      <c r="I208" s="9"/>
      <c r="J208" s="9"/>
      <c r="K208" s="6"/>
      <c r="L208" s="8"/>
      <c r="M208" s="6"/>
      <c r="N208" s="6"/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9"/>
      <c r="C209" s="9"/>
      <c r="D209" s="6"/>
      <c r="E209" s="9"/>
      <c r="F209" s="9"/>
      <c r="G209" s="9"/>
      <c r="H209" s="9"/>
      <c r="I209" s="9"/>
      <c r="J209" s="9"/>
      <c r="K209" s="6"/>
      <c r="L209" s="8"/>
      <c r="M209" s="6"/>
      <c r="N209" s="6"/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9"/>
      <c r="C210" s="9"/>
      <c r="D210" s="6"/>
      <c r="E210" s="9"/>
      <c r="F210" s="9"/>
      <c r="G210" s="9"/>
      <c r="H210" s="9"/>
      <c r="I210" s="9"/>
      <c r="J210" s="9"/>
      <c r="K210" s="6"/>
      <c r="L210" s="8"/>
      <c r="M210" s="6"/>
      <c r="N210" s="6"/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9"/>
      <c r="C211" s="9"/>
      <c r="D211" s="6"/>
      <c r="E211" s="9"/>
      <c r="F211" s="9"/>
      <c r="G211" s="9"/>
      <c r="H211" s="9"/>
      <c r="I211" s="9"/>
      <c r="J211" s="9"/>
      <c r="K211" s="6"/>
      <c r="L211" s="8"/>
      <c r="M211" s="6"/>
      <c r="N211" s="6"/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9"/>
      <c r="C212" s="9"/>
      <c r="D212" s="6"/>
      <c r="E212" s="9"/>
      <c r="F212" s="9"/>
      <c r="G212" s="9"/>
      <c r="H212" s="9"/>
      <c r="I212" s="9"/>
      <c r="J212" s="9"/>
      <c r="K212" s="6"/>
      <c r="L212" s="8"/>
      <c r="M212" s="6"/>
      <c r="N212" s="6"/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9"/>
      <c r="C213" s="9"/>
      <c r="D213" s="6"/>
      <c r="E213" s="9"/>
      <c r="F213" s="9"/>
      <c r="G213" s="9"/>
      <c r="H213" s="9"/>
      <c r="I213" s="9"/>
      <c r="J213" s="9"/>
      <c r="K213" s="6"/>
      <c r="L213" s="8"/>
      <c r="M213" s="6"/>
      <c r="N213" s="6"/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9"/>
      <c r="C214" s="9"/>
      <c r="D214" s="6"/>
      <c r="E214" s="9"/>
      <c r="F214" s="9"/>
      <c r="G214" s="9"/>
      <c r="H214" s="9"/>
      <c r="I214" s="9"/>
      <c r="J214" s="9"/>
      <c r="K214" s="6"/>
      <c r="L214" s="8"/>
      <c r="M214" s="6"/>
      <c r="N214" s="6"/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9"/>
      <c r="C215" s="9"/>
      <c r="D215" s="6"/>
      <c r="E215" s="9"/>
      <c r="F215" s="9"/>
      <c r="G215" s="9"/>
      <c r="H215" s="9"/>
      <c r="I215" s="9"/>
      <c r="J215" s="9"/>
      <c r="K215" s="6"/>
      <c r="L215" s="8"/>
      <c r="M215" s="6"/>
      <c r="N215" s="6"/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9"/>
      <c r="C216" s="9"/>
      <c r="D216" s="6"/>
      <c r="E216" s="9"/>
      <c r="F216" s="9"/>
      <c r="G216" s="9"/>
      <c r="H216" s="9"/>
      <c r="I216" s="9"/>
      <c r="J216" s="9"/>
      <c r="K216" s="6"/>
      <c r="L216" s="8"/>
      <c r="M216" s="6"/>
      <c r="N216" s="6"/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9"/>
      <c r="C217" s="9"/>
      <c r="D217" s="6"/>
      <c r="E217" s="9"/>
      <c r="F217" s="9"/>
      <c r="G217" s="9"/>
      <c r="H217" s="9"/>
      <c r="I217" s="9"/>
      <c r="J217" s="9"/>
      <c r="K217" s="6"/>
      <c r="L217" s="8"/>
      <c r="M217" s="6"/>
      <c r="N217" s="6"/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9"/>
      <c r="C218" s="9"/>
      <c r="D218" s="6"/>
      <c r="E218" s="9"/>
      <c r="F218" s="9"/>
      <c r="G218" s="9"/>
      <c r="H218" s="9"/>
      <c r="I218" s="9"/>
      <c r="J218" s="9"/>
      <c r="K218" s="6"/>
      <c r="L218" s="8"/>
      <c r="M218" s="6"/>
      <c r="N218" s="6"/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9"/>
      <c r="C219" s="9"/>
      <c r="D219" s="6"/>
      <c r="E219" s="9"/>
      <c r="F219" s="9"/>
      <c r="G219" s="9"/>
      <c r="H219" s="9"/>
      <c r="I219" s="9"/>
      <c r="J219" s="9"/>
      <c r="K219" s="6"/>
      <c r="L219" s="8"/>
      <c r="M219" s="6"/>
      <c r="N219" s="6"/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9"/>
      <c r="C220" s="9"/>
      <c r="D220" s="6"/>
      <c r="E220" s="9"/>
      <c r="F220" s="9"/>
      <c r="G220" s="9"/>
      <c r="H220" s="9"/>
      <c r="I220" s="9"/>
      <c r="J220" s="9"/>
      <c r="K220" s="6"/>
      <c r="L220" s="8"/>
      <c r="M220" s="6"/>
      <c r="N220" s="6"/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9"/>
      <c r="C221" s="9"/>
      <c r="D221" s="6"/>
      <c r="E221" s="9"/>
      <c r="F221" s="9"/>
      <c r="G221" s="9"/>
      <c r="H221" s="9"/>
      <c r="I221" s="9"/>
      <c r="J221" s="9"/>
      <c r="K221" s="6"/>
      <c r="L221" s="8"/>
      <c r="M221" s="6"/>
      <c r="N221" s="6"/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9"/>
      <c r="C222" s="9"/>
      <c r="D222" s="6"/>
      <c r="E222" s="9"/>
      <c r="F222" s="9"/>
      <c r="G222" s="9"/>
      <c r="H222" s="9"/>
      <c r="I222" s="9"/>
      <c r="J222" s="9"/>
      <c r="K222" s="6"/>
      <c r="L222" s="8"/>
      <c r="M222" s="6"/>
      <c r="N222" s="6"/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9"/>
      <c r="C223" s="9"/>
      <c r="D223" s="6"/>
      <c r="E223" s="9"/>
      <c r="F223" s="9"/>
      <c r="G223" s="9"/>
      <c r="H223" s="9"/>
      <c r="I223" s="9"/>
      <c r="J223" s="9"/>
      <c r="K223" s="6"/>
      <c r="L223" s="8"/>
      <c r="M223" s="6"/>
      <c r="N223" s="6"/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9"/>
      <c r="C224" s="9"/>
      <c r="D224" s="6"/>
      <c r="E224" s="9"/>
      <c r="F224" s="9"/>
      <c r="G224" s="9"/>
      <c r="H224" s="9"/>
      <c r="I224" s="9"/>
      <c r="J224" s="9"/>
      <c r="K224" s="6"/>
      <c r="L224" s="8"/>
      <c r="M224" s="6"/>
      <c r="N224" s="6"/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9"/>
      <c r="C225" s="9"/>
      <c r="D225" s="6"/>
      <c r="E225" s="9"/>
      <c r="F225" s="9"/>
      <c r="G225" s="9"/>
      <c r="H225" s="9"/>
      <c r="I225" s="9"/>
      <c r="J225" s="9"/>
      <c r="K225" s="6"/>
      <c r="L225" s="8"/>
      <c r="M225" s="6"/>
      <c r="N225" s="6"/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9"/>
      <c r="C226" s="9"/>
      <c r="D226" s="6"/>
      <c r="E226" s="9"/>
      <c r="F226" s="9"/>
      <c r="G226" s="9"/>
      <c r="H226" s="9"/>
      <c r="I226" s="9"/>
      <c r="J226" s="9"/>
      <c r="K226" s="6"/>
      <c r="L226" s="8"/>
      <c r="M226" s="6"/>
      <c r="N226" s="6"/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9"/>
      <c r="C227" s="9"/>
      <c r="D227" s="6"/>
      <c r="E227" s="9"/>
      <c r="F227" s="9"/>
      <c r="G227" s="9"/>
      <c r="H227" s="9"/>
      <c r="I227" s="9"/>
      <c r="J227" s="9"/>
      <c r="K227" s="6"/>
      <c r="L227" s="8"/>
      <c r="M227" s="6"/>
      <c r="N227" s="6"/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9"/>
      <c r="C228" s="9"/>
      <c r="D228" s="6"/>
      <c r="E228" s="9"/>
      <c r="F228" s="9"/>
      <c r="G228" s="9"/>
      <c r="H228" s="9"/>
      <c r="I228" s="9"/>
      <c r="J228" s="9"/>
      <c r="K228" s="6"/>
      <c r="L228" s="8"/>
      <c r="M228" s="6"/>
      <c r="N228" s="6"/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9"/>
      <c r="C229" s="9"/>
      <c r="D229" s="6"/>
      <c r="E229" s="9"/>
      <c r="F229" s="9"/>
      <c r="G229" s="9"/>
      <c r="H229" s="9"/>
      <c r="I229" s="9"/>
      <c r="J229" s="9"/>
      <c r="K229" s="6"/>
      <c r="L229" s="8"/>
      <c r="M229" s="6"/>
      <c r="N229" s="6"/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9"/>
      <c r="C230" s="9"/>
      <c r="D230" s="6"/>
      <c r="E230" s="9"/>
      <c r="F230" s="9"/>
      <c r="G230" s="9"/>
      <c r="H230" s="9"/>
      <c r="I230" s="9"/>
      <c r="J230" s="9"/>
      <c r="K230" s="6"/>
      <c r="L230" s="8"/>
      <c r="M230" s="6"/>
      <c r="N230" s="6"/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9"/>
      <c r="C231" s="9"/>
      <c r="D231" s="6"/>
      <c r="E231" s="9"/>
      <c r="F231" s="9"/>
      <c r="G231" s="9"/>
      <c r="H231" s="9"/>
      <c r="I231" s="9"/>
      <c r="J231" s="9"/>
      <c r="K231" s="6"/>
      <c r="L231" s="8"/>
      <c r="M231" s="6"/>
      <c r="N231" s="6"/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9"/>
      <c r="C232" s="9"/>
      <c r="D232" s="6"/>
      <c r="E232" s="9"/>
      <c r="F232" s="9"/>
      <c r="G232" s="9"/>
      <c r="H232" s="9"/>
      <c r="I232" s="9"/>
      <c r="J232" s="9"/>
      <c r="K232" s="6"/>
      <c r="L232" s="8"/>
      <c r="M232" s="6"/>
      <c r="N232" s="6"/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9"/>
      <c r="C233" s="9"/>
      <c r="D233" s="6"/>
      <c r="E233" s="9"/>
      <c r="F233" s="9"/>
      <c r="G233" s="9"/>
      <c r="H233" s="9"/>
      <c r="I233" s="9"/>
      <c r="J233" s="9"/>
      <c r="K233" s="6"/>
      <c r="L233" s="8"/>
      <c r="M233" s="6"/>
      <c r="N233" s="6"/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9"/>
      <c r="C234" s="9"/>
      <c r="D234" s="6"/>
      <c r="E234" s="9"/>
      <c r="F234" s="9"/>
      <c r="G234" s="9"/>
      <c r="H234" s="9"/>
      <c r="I234" s="9"/>
      <c r="J234" s="9"/>
      <c r="K234" s="6"/>
      <c r="L234" s="8"/>
      <c r="M234" s="6"/>
      <c r="N234" s="6"/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9"/>
      <c r="C235" s="9"/>
      <c r="D235" s="6"/>
      <c r="E235" s="9"/>
      <c r="F235" s="9"/>
      <c r="G235" s="9"/>
      <c r="H235" s="9"/>
      <c r="I235" s="9"/>
      <c r="J235" s="9"/>
      <c r="K235" s="6"/>
      <c r="L235" s="8"/>
      <c r="M235" s="6"/>
      <c r="N235" s="6"/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9"/>
      <c r="C236" s="9"/>
      <c r="D236" s="6"/>
      <c r="E236" s="9"/>
      <c r="F236" s="9"/>
      <c r="G236" s="9"/>
      <c r="H236" s="9"/>
      <c r="I236" s="9"/>
      <c r="J236" s="9"/>
      <c r="K236" s="6"/>
      <c r="L236" s="8"/>
      <c r="M236" s="6"/>
      <c r="N236" s="6"/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9"/>
      <c r="C237" s="9"/>
      <c r="D237" s="6"/>
      <c r="E237" s="9"/>
      <c r="F237" s="9"/>
      <c r="G237" s="9"/>
      <c r="H237" s="9"/>
      <c r="I237" s="9"/>
      <c r="J237" s="9"/>
      <c r="K237" s="6"/>
      <c r="L237" s="8"/>
      <c r="M237" s="6"/>
      <c r="N237" s="6"/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9"/>
      <c r="C238" s="9"/>
      <c r="D238" s="6"/>
      <c r="E238" s="9"/>
      <c r="F238" s="9"/>
      <c r="G238" s="9"/>
      <c r="H238" s="9"/>
      <c r="I238" s="9"/>
      <c r="J238" s="9"/>
      <c r="K238" s="6"/>
      <c r="L238" s="8"/>
      <c r="M238" s="6"/>
      <c r="N238" s="6"/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9"/>
      <c r="C239" s="9"/>
      <c r="D239" s="6"/>
      <c r="E239" s="9"/>
      <c r="F239" s="9"/>
      <c r="G239" s="9"/>
      <c r="H239" s="9"/>
      <c r="I239" s="9"/>
      <c r="J239" s="9"/>
      <c r="K239" s="6"/>
      <c r="L239" s="8"/>
      <c r="M239" s="6"/>
      <c r="N239" s="6"/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9"/>
      <c r="C240" s="9"/>
      <c r="D240" s="6"/>
      <c r="E240" s="9"/>
      <c r="F240" s="9"/>
      <c r="G240" s="9"/>
      <c r="H240" s="9"/>
      <c r="I240" s="9"/>
      <c r="J240" s="9"/>
      <c r="K240" s="6"/>
      <c r="L240" s="8"/>
      <c r="M240" s="6"/>
      <c r="N240" s="6"/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9"/>
      <c r="C241" s="9"/>
      <c r="D241" s="6"/>
      <c r="E241" s="9"/>
      <c r="F241" s="9"/>
      <c r="G241" s="9"/>
      <c r="H241" s="9"/>
      <c r="I241" s="9"/>
      <c r="J241" s="9"/>
      <c r="K241" s="6"/>
      <c r="L241" s="8"/>
      <c r="M241" s="6"/>
      <c r="N241" s="6"/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9"/>
      <c r="C242" s="9"/>
      <c r="D242" s="6"/>
      <c r="E242" s="9"/>
      <c r="F242" s="9"/>
      <c r="G242" s="9"/>
      <c r="H242" s="9"/>
      <c r="I242" s="9"/>
      <c r="J242" s="9"/>
      <c r="K242" s="6"/>
      <c r="L242" s="8"/>
      <c r="M242" s="6"/>
      <c r="N242" s="6"/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9"/>
      <c r="C243" s="9"/>
      <c r="D243" s="6"/>
      <c r="E243" s="9"/>
      <c r="F243" s="9"/>
      <c r="G243" s="9"/>
      <c r="H243" s="9"/>
      <c r="I243" s="9"/>
      <c r="J243" s="9"/>
      <c r="K243" s="6"/>
      <c r="L243" s="8"/>
      <c r="M243" s="6"/>
      <c r="N243" s="6"/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9"/>
      <c r="C244" s="9"/>
      <c r="D244" s="6"/>
      <c r="E244" s="9"/>
      <c r="F244" s="9"/>
      <c r="G244" s="9"/>
      <c r="H244" s="9"/>
      <c r="I244" s="9"/>
      <c r="J244" s="9"/>
      <c r="K244" s="6"/>
      <c r="L244" s="8"/>
      <c r="M244" s="6"/>
      <c r="N244" s="6"/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9"/>
      <c r="C245" s="9"/>
      <c r="D245" s="6"/>
      <c r="E245" s="9"/>
      <c r="F245" s="9"/>
      <c r="G245" s="9"/>
      <c r="H245" s="9"/>
      <c r="I245" s="9"/>
      <c r="J245" s="9"/>
      <c r="K245" s="6"/>
      <c r="L245" s="8"/>
      <c r="M245" s="6"/>
      <c r="N245" s="6"/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9"/>
      <c r="C246" s="9"/>
      <c r="D246" s="6"/>
      <c r="E246" s="9"/>
      <c r="F246" s="9"/>
      <c r="G246" s="9"/>
      <c r="H246" s="9"/>
      <c r="I246" s="9"/>
      <c r="J246" s="9"/>
      <c r="K246" s="6"/>
      <c r="L246" s="8"/>
      <c r="M246" s="6"/>
      <c r="N246" s="6"/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9"/>
      <c r="C247" s="9"/>
      <c r="D247" s="6"/>
      <c r="E247" s="9"/>
      <c r="F247" s="9"/>
      <c r="G247" s="9"/>
      <c r="H247" s="9"/>
      <c r="I247" s="9"/>
      <c r="J247" s="9"/>
      <c r="K247" s="6"/>
      <c r="L247" s="8"/>
      <c r="M247" s="6"/>
      <c r="N247" s="6"/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9"/>
      <c r="C248" s="9"/>
      <c r="D248" s="6"/>
      <c r="E248" s="9"/>
      <c r="F248" s="9"/>
      <c r="G248" s="9"/>
      <c r="H248" s="9"/>
      <c r="I248" s="9"/>
      <c r="J248" s="9"/>
      <c r="K248" s="6"/>
      <c r="L248" s="8"/>
      <c r="M248" s="6"/>
      <c r="N248" s="6"/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9"/>
      <c r="C249" s="9"/>
      <c r="D249" s="6"/>
      <c r="E249" s="9"/>
      <c r="F249" s="9"/>
      <c r="G249" s="9"/>
      <c r="H249" s="9"/>
      <c r="I249" s="9"/>
      <c r="J249" s="9"/>
      <c r="K249" s="6"/>
      <c r="L249" s="8"/>
      <c r="M249" s="6"/>
      <c r="N249" s="6"/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9"/>
      <c r="C250" s="9"/>
      <c r="D250" s="6"/>
      <c r="E250" s="9"/>
      <c r="F250" s="9"/>
      <c r="G250" s="9"/>
      <c r="H250" s="9"/>
      <c r="I250" s="9"/>
      <c r="J250" s="9"/>
      <c r="K250" s="6"/>
      <c r="L250" s="8"/>
      <c r="M250" s="6"/>
      <c r="N250" s="6"/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9"/>
      <c r="C251" s="9"/>
      <c r="D251" s="6"/>
      <c r="E251" s="9"/>
      <c r="F251" s="9"/>
      <c r="G251" s="9"/>
      <c r="H251" s="9"/>
      <c r="I251" s="9"/>
      <c r="J251" s="9"/>
      <c r="K251" s="6"/>
      <c r="L251" s="8"/>
      <c r="M251" s="6"/>
      <c r="N251" s="6"/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9"/>
      <c r="C252" s="9"/>
      <c r="D252" s="6"/>
      <c r="E252" s="9"/>
      <c r="F252" s="9"/>
      <c r="G252" s="9"/>
      <c r="H252" s="9"/>
      <c r="I252" s="9"/>
      <c r="J252" s="9"/>
      <c r="K252" s="6"/>
      <c r="L252" s="8"/>
      <c r="M252" s="6"/>
      <c r="N252" s="6"/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9"/>
      <c r="C253" s="9"/>
      <c r="D253" s="6"/>
      <c r="E253" s="9"/>
      <c r="F253" s="9"/>
      <c r="G253" s="9"/>
      <c r="H253" s="9"/>
      <c r="I253" s="9"/>
      <c r="J253" s="9"/>
      <c r="K253" s="6"/>
      <c r="L253" s="8"/>
      <c r="M253" s="6"/>
      <c r="N253" s="6"/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9"/>
      <c r="C254" s="9"/>
      <c r="D254" s="6"/>
      <c r="E254" s="9"/>
      <c r="F254" s="9"/>
      <c r="G254" s="9"/>
      <c r="H254" s="9"/>
      <c r="I254" s="9"/>
      <c r="J254" s="9"/>
      <c r="K254" s="6"/>
      <c r="L254" s="8"/>
      <c r="M254" s="6"/>
      <c r="N254" s="6"/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9"/>
      <c r="C255" s="9"/>
      <c r="D255" s="6"/>
      <c r="E255" s="9"/>
      <c r="F255" s="9"/>
      <c r="G255" s="9"/>
      <c r="H255" s="9"/>
      <c r="I255" s="9"/>
      <c r="J255" s="9"/>
      <c r="K255" s="6"/>
      <c r="L255" s="8"/>
      <c r="M255" s="6"/>
      <c r="N255" s="6"/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9"/>
      <c r="C256" s="9"/>
      <c r="D256" s="6"/>
      <c r="E256" s="9"/>
      <c r="F256" s="9"/>
      <c r="G256" s="9"/>
      <c r="H256" s="9"/>
      <c r="I256" s="9"/>
      <c r="J256" s="9"/>
      <c r="K256" s="6"/>
      <c r="L256" s="8"/>
      <c r="M256" s="6"/>
      <c r="N256" s="6"/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9"/>
      <c r="C257" s="9"/>
      <c r="D257" s="6"/>
      <c r="E257" s="9"/>
      <c r="F257" s="9"/>
      <c r="G257" s="9"/>
      <c r="H257" s="9"/>
      <c r="I257" s="9"/>
      <c r="J257" s="9"/>
      <c r="K257" s="6"/>
      <c r="L257" s="8"/>
      <c r="M257" s="6"/>
      <c r="N257" s="6"/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9"/>
      <c r="C258" s="9"/>
      <c r="D258" s="6"/>
      <c r="E258" s="9"/>
      <c r="F258" s="9"/>
      <c r="G258" s="9"/>
      <c r="H258" s="9"/>
      <c r="I258" s="9"/>
      <c r="J258" s="9"/>
      <c r="K258" s="6"/>
      <c r="L258" s="8"/>
      <c r="M258" s="6"/>
      <c r="N258" s="6"/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9"/>
      <c r="C259" s="9"/>
      <c r="D259" s="6"/>
      <c r="E259" s="9"/>
      <c r="F259" s="9"/>
      <c r="G259" s="9"/>
      <c r="H259" s="9"/>
      <c r="I259" s="9"/>
      <c r="J259" s="9"/>
      <c r="K259" s="6"/>
      <c r="L259" s="8"/>
      <c r="M259" s="6"/>
      <c r="N259" s="6"/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9"/>
      <c r="C260" s="9"/>
      <c r="D260" s="6"/>
      <c r="E260" s="9"/>
      <c r="F260" s="9"/>
      <c r="G260" s="9"/>
      <c r="H260" s="9"/>
      <c r="I260" s="9"/>
      <c r="J260" s="9"/>
      <c r="K260" s="6"/>
      <c r="L260" s="8"/>
      <c r="M260" s="6"/>
      <c r="N260" s="6"/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9"/>
      <c r="C261" s="9"/>
      <c r="D261" s="6"/>
      <c r="E261" s="9"/>
      <c r="F261" s="9"/>
      <c r="G261" s="9"/>
      <c r="H261" s="9"/>
      <c r="I261" s="9"/>
      <c r="J261" s="9"/>
      <c r="K261" s="6"/>
      <c r="L261" s="8"/>
      <c r="M261" s="6"/>
      <c r="N261" s="6"/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9"/>
      <c r="C262" s="9"/>
      <c r="D262" s="6"/>
      <c r="E262" s="9"/>
      <c r="F262" s="9"/>
      <c r="G262" s="9"/>
      <c r="H262" s="9"/>
      <c r="I262" s="9"/>
      <c r="J262" s="9"/>
      <c r="K262" s="6"/>
      <c r="L262" s="8"/>
      <c r="M262" s="6"/>
      <c r="N262" s="6"/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9"/>
      <c r="C263" s="9"/>
      <c r="D263" s="6"/>
      <c r="E263" s="9"/>
      <c r="F263" s="9"/>
      <c r="G263" s="9"/>
      <c r="H263" s="9"/>
      <c r="I263" s="9"/>
      <c r="J263" s="9"/>
      <c r="K263" s="6"/>
      <c r="L263" s="8"/>
      <c r="M263" s="6"/>
      <c r="N263" s="6"/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9"/>
      <c r="C264" s="9"/>
      <c r="D264" s="6"/>
      <c r="E264" s="9"/>
      <c r="F264" s="9"/>
      <c r="G264" s="9"/>
      <c r="H264" s="9"/>
      <c r="I264" s="9"/>
      <c r="J264" s="9"/>
      <c r="K264" s="6"/>
      <c r="L264" s="8"/>
      <c r="M264" s="6"/>
      <c r="N264" s="6"/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9"/>
      <c r="C265" s="9"/>
      <c r="D265" s="6"/>
      <c r="E265" s="9"/>
      <c r="F265" s="9"/>
      <c r="G265" s="9"/>
      <c r="H265" s="9"/>
      <c r="I265" s="9"/>
      <c r="J265" s="9"/>
      <c r="K265" s="6"/>
      <c r="L265" s="8"/>
      <c r="M265" s="6"/>
      <c r="N265" s="6"/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9"/>
      <c r="C266" s="9"/>
      <c r="D266" s="6"/>
      <c r="E266" s="9"/>
      <c r="F266" s="9"/>
      <c r="G266" s="9"/>
      <c r="H266" s="9"/>
      <c r="I266" s="9"/>
      <c r="J266" s="9"/>
      <c r="K266" s="6"/>
      <c r="L266" s="8"/>
      <c r="M266" s="6"/>
      <c r="N266" s="6"/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9"/>
      <c r="C267" s="9"/>
      <c r="D267" s="6"/>
      <c r="E267" s="9"/>
      <c r="F267" s="9"/>
      <c r="G267" s="9"/>
      <c r="H267" s="9"/>
      <c r="I267" s="9"/>
      <c r="J267" s="9"/>
      <c r="K267" s="6"/>
      <c r="L267" s="8"/>
      <c r="M267" s="6"/>
      <c r="N267" s="6"/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9"/>
      <c r="C268" s="9"/>
      <c r="D268" s="6"/>
      <c r="E268" s="9"/>
      <c r="F268" s="9"/>
      <c r="G268" s="9"/>
      <c r="H268" s="9"/>
      <c r="I268" s="9"/>
      <c r="J268" s="9"/>
      <c r="K268" s="6"/>
      <c r="L268" s="8"/>
      <c r="M268" s="6"/>
      <c r="N268" s="6"/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9"/>
      <c r="C269" s="9"/>
      <c r="D269" s="6"/>
      <c r="E269" s="9"/>
      <c r="F269" s="9"/>
      <c r="G269" s="9"/>
      <c r="H269" s="9"/>
      <c r="I269" s="9"/>
      <c r="J269" s="9"/>
      <c r="K269" s="6"/>
      <c r="L269" s="8"/>
      <c r="M269" s="6"/>
      <c r="N269" s="6"/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9"/>
      <c r="C270" s="9"/>
      <c r="D270" s="6"/>
      <c r="E270" s="9"/>
      <c r="F270" s="9"/>
      <c r="G270" s="9"/>
      <c r="H270" s="9"/>
      <c r="I270" s="9"/>
      <c r="J270" s="9"/>
      <c r="K270" s="6"/>
      <c r="L270" s="8"/>
      <c r="M270" s="6"/>
      <c r="N270" s="6"/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9"/>
      <c r="C271" s="9"/>
      <c r="D271" s="6"/>
      <c r="E271" s="9"/>
      <c r="F271" s="9"/>
      <c r="G271" s="9"/>
      <c r="H271" s="9"/>
      <c r="I271" s="9"/>
      <c r="J271" s="9"/>
      <c r="K271" s="6"/>
      <c r="L271" s="8"/>
      <c r="M271" s="6"/>
      <c r="N271" s="6"/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9"/>
      <c r="C272" s="9"/>
      <c r="D272" s="6"/>
      <c r="E272" s="9"/>
      <c r="F272" s="9"/>
      <c r="G272" s="9"/>
      <c r="H272" s="9"/>
      <c r="I272" s="9"/>
      <c r="J272" s="9"/>
      <c r="K272" s="6"/>
      <c r="L272" s="8"/>
      <c r="M272" s="6"/>
      <c r="N272" s="6"/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9"/>
      <c r="C273" s="9"/>
      <c r="D273" s="6"/>
      <c r="E273" s="9"/>
      <c r="F273" s="9"/>
      <c r="G273" s="9"/>
      <c r="H273" s="9"/>
      <c r="I273" s="9"/>
      <c r="J273" s="9"/>
      <c r="K273" s="6"/>
      <c r="L273" s="8"/>
      <c r="M273" s="6"/>
      <c r="N273" s="6"/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9"/>
      <c r="C274" s="9"/>
      <c r="D274" s="6"/>
      <c r="E274" s="9"/>
      <c r="F274" s="9"/>
      <c r="G274" s="9"/>
      <c r="H274" s="9"/>
      <c r="I274" s="9"/>
      <c r="J274" s="9"/>
      <c r="K274" s="6"/>
      <c r="L274" s="8"/>
      <c r="M274" s="6"/>
      <c r="N274" s="6"/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9"/>
      <c r="C275" s="9"/>
      <c r="D275" s="6"/>
      <c r="E275" s="9"/>
      <c r="F275" s="9"/>
      <c r="G275" s="9"/>
      <c r="H275" s="9"/>
      <c r="I275" s="9"/>
      <c r="J275" s="9"/>
      <c r="K275" s="6"/>
      <c r="L275" s="8"/>
      <c r="M275" s="6"/>
      <c r="N275" s="6"/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9"/>
      <c r="C276" s="9"/>
      <c r="D276" s="6"/>
      <c r="E276" s="9"/>
      <c r="F276" s="9"/>
      <c r="G276" s="9"/>
      <c r="H276" s="9"/>
      <c r="I276" s="9"/>
      <c r="J276" s="9"/>
      <c r="K276" s="6"/>
      <c r="L276" s="8"/>
      <c r="M276" s="6"/>
      <c r="N276" s="6"/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9"/>
      <c r="C277" s="9"/>
      <c r="D277" s="6"/>
      <c r="E277" s="9"/>
      <c r="F277" s="9"/>
      <c r="G277" s="9"/>
      <c r="H277" s="9"/>
      <c r="I277" s="9"/>
      <c r="J277" s="9"/>
      <c r="K277" s="6"/>
      <c r="L277" s="8"/>
      <c r="M277" s="6"/>
      <c r="N277" s="6"/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9"/>
      <c r="C278" s="9"/>
      <c r="D278" s="6"/>
      <c r="E278" s="9"/>
      <c r="F278" s="9"/>
      <c r="G278" s="9"/>
      <c r="H278" s="9"/>
      <c r="I278" s="9"/>
      <c r="J278" s="9"/>
      <c r="K278" s="6"/>
      <c r="L278" s="8"/>
      <c r="M278" s="6"/>
      <c r="N278" s="6"/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9"/>
      <c r="C279" s="9"/>
      <c r="D279" s="6"/>
      <c r="E279" s="9"/>
      <c r="F279" s="9"/>
      <c r="G279" s="9"/>
      <c r="H279" s="9"/>
      <c r="I279" s="9"/>
      <c r="J279" s="9"/>
      <c r="K279" s="6"/>
      <c r="L279" s="8"/>
      <c r="M279" s="6"/>
      <c r="N279" s="6"/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9"/>
      <c r="C280" s="9"/>
      <c r="D280" s="6"/>
      <c r="E280" s="9"/>
      <c r="F280" s="9"/>
      <c r="G280" s="9"/>
      <c r="H280" s="9"/>
      <c r="I280" s="9"/>
      <c r="J280" s="9"/>
      <c r="K280" s="6"/>
      <c r="L280" s="8"/>
      <c r="M280" s="6"/>
      <c r="N280" s="6"/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9"/>
      <c r="C281" s="9"/>
      <c r="D281" s="6"/>
      <c r="E281" s="9"/>
      <c r="F281" s="9"/>
      <c r="G281" s="9"/>
      <c r="H281" s="9"/>
      <c r="I281" s="9"/>
      <c r="J281" s="9"/>
      <c r="K281" s="6"/>
      <c r="L281" s="8"/>
      <c r="M281" s="6"/>
      <c r="N281" s="6"/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9"/>
      <c r="C282" s="9"/>
      <c r="D282" s="6"/>
      <c r="E282" s="9"/>
      <c r="F282" s="9"/>
      <c r="G282" s="9"/>
      <c r="H282" s="9"/>
      <c r="I282" s="9"/>
      <c r="J282" s="9"/>
      <c r="K282" s="6"/>
      <c r="L282" s="8"/>
      <c r="M282" s="6"/>
      <c r="N282" s="6"/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9"/>
      <c r="C283" s="9"/>
      <c r="D283" s="6"/>
      <c r="E283" s="9"/>
      <c r="F283" s="9"/>
      <c r="G283" s="9"/>
      <c r="H283" s="9"/>
      <c r="I283" s="9"/>
      <c r="J283" s="9"/>
      <c r="K283" s="6"/>
      <c r="L283" s="8"/>
      <c r="M283" s="6"/>
      <c r="N283" s="6"/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9"/>
      <c r="C284" s="9"/>
      <c r="D284" s="6"/>
      <c r="E284" s="9"/>
      <c r="F284" s="9"/>
      <c r="G284" s="9"/>
      <c r="H284" s="9"/>
      <c r="I284" s="9"/>
      <c r="J284" s="9"/>
      <c r="K284" s="6"/>
      <c r="L284" s="8"/>
      <c r="M284" s="6"/>
      <c r="N284" s="6"/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9"/>
      <c r="C285" s="9"/>
      <c r="D285" s="6"/>
      <c r="E285" s="9"/>
      <c r="F285" s="9"/>
      <c r="G285" s="9"/>
      <c r="H285" s="9"/>
      <c r="I285" s="9"/>
      <c r="J285" s="9"/>
      <c r="K285" s="6"/>
      <c r="L285" s="8"/>
      <c r="M285" s="6"/>
      <c r="N285" s="6"/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9"/>
      <c r="C286" s="9"/>
      <c r="D286" s="6"/>
      <c r="E286" s="9"/>
      <c r="F286" s="9"/>
      <c r="G286" s="9"/>
      <c r="H286" s="9"/>
      <c r="I286" s="9"/>
      <c r="J286" s="9"/>
      <c r="K286" s="6"/>
      <c r="L286" s="8"/>
      <c r="M286" s="6"/>
      <c r="N286" s="6"/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9"/>
      <c r="C287" s="9"/>
      <c r="D287" s="6"/>
      <c r="E287" s="9"/>
      <c r="F287" s="9"/>
      <c r="G287" s="9"/>
      <c r="H287" s="9"/>
      <c r="I287" s="9"/>
      <c r="J287" s="9"/>
      <c r="K287" s="6"/>
      <c r="L287" s="8"/>
      <c r="M287" s="6"/>
      <c r="N287" s="6"/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9"/>
      <c r="C288" s="9"/>
      <c r="D288" s="6"/>
      <c r="E288" s="9"/>
      <c r="F288" s="9"/>
      <c r="G288" s="9"/>
      <c r="H288" s="9"/>
      <c r="I288" s="9"/>
      <c r="J288" s="9"/>
      <c r="K288" s="6"/>
      <c r="L288" s="8"/>
      <c r="M288" s="6"/>
      <c r="N288" s="6"/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9"/>
      <c r="C289" s="9"/>
      <c r="D289" s="6"/>
      <c r="E289" s="9"/>
      <c r="F289" s="9"/>
      <c r="G289" s="9"/>
      <c r="H289" s="9"/>
      <c r="I289" s="9"/>
      <c r="J289" s="9"/>
      <c r="K289" s="6"/>
      <c r="L289" s="8"/>
      <c r="M289" s="6"/>
      <c r="N289" s="6"/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9"/>
      <c r="C290" s="9"/>
      <c r="D290" s="6"/>
      <c r="E290" s="9"/>
      <c r="F290" s="9"/>
      <c r="G290" s="9"/>
      <c r="H290" s="9"/>
      <c r="I290" s="9"/>
      <c r="J290" s="9"/>
      <c r="K290" s="6"/>
      <c r="L290" s="8"/>
      <c r="M290" s="6"/>
      <c r="N290" s="6"/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9"/>
      <c r="C291" s="9"/>
      <c r="D291" s="6"/>
      <c r="E291" s="9"/>
      <c r="F291" s="9"/>
      <c r="G291" s="9"/>
      <c r="H291" s="9"/>
      <c r="I291" s="9"/>
      <c r="J291" s="9"/>
      <c r="K291" s="6"/>
      <c r="L291" s="8"/>
      <c r="M291" s="6"/>
      <c r="N291" s="6"/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9"/>
      <c r="C292" s="9"/>
      <c r="D292" s="6"/>
      <c r="E292" s="9"/>
      <c r="F292" s="9"/>
      <c r="G292" s="9"/>
      <c r="H292" s="9"/>
      <c r="I292" s="9"/>
      <c r="J292" s="9"/>
      <c r="K292" s="6"/>
      <c r="L292" s="8"/>
      <c r="M292" s="6"/>
      <c r="N292" s="6"/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9"/>
      <c r="C293" s="9"/>
      <c r="D293" s="6"/>
      <c r="E293" s="9"/>
      <c r="F293" s="9"/>
      <c r="G293" s="9"/>
      <c r="H293" s="9"/>
      <c r="I293" s="9"/>
      <c r="J293" s="9"/>
      <c r="K293" s="6"/>
      <c r="L293" s="8"/>
      <c r="M293" s="6"/>
      <c r="N293" s="6"/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9"/>
      <c r="C294" s="9"/>
      <c r="D294" s="6"/>
      <c r="E294" s="9"/>
      <c r="F294" s="9"/>
      <c r="G294" s="9"/>
      <c r="H294" s="9"/>
      <c r="I294" s="9"/>
      <c r="J294" s="9"/>
      <c r="K294" s="6"/>
      <c r="L294" s="8"/>
      <c r="M294" s="6"/>
      <c r="N294" s="6"/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9"/>
      <c r="C295" s="9"/>
      <c r="D295" s="6"/>
      <c r="E295" s="9"/>
      <c r="F295" s="9"/>
      <c r="G295" s="9"/>
      <c r="H295" s="9"/>
      <c r="I295" s="9"/>
      <c r="J295" s="9"/>
      <c r="K295" s="6"/>
      <c r="L295" s="8"/>
      <c r="M295" s="6"/>
      <c r="N295" s="6"/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9"/>
      <c r="C296" s="9"/>
      <c r="D296" s="6"/>
      <c r="E296" s="9"/>
      <c r="F296" s="9"/>
      <c r="G296" s="9"/>
      <c r="H296" s="9"/>
      <c r="I296" s="9"/>
      <c r="J296" s="9"/>
      <c r="K296" s="6"/>
      <c r="L296" s="8"/>
      <c r="M296" s="6"/>
      <c r="N296" s="6"/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9"/>
      <c r="C297" s="9"/>
      <c r="D297" s="6"/>
      <c r="E297" s="9"/>
      <c r="F297" s="9"/>
      <c r="G297" s="9"/>
      <c r="H297" s="9"/>
      <c r="I297" s="9"/>
      <c r="J297" s="9"/>
      <c r="K297" s="6"/>
      <c r="L297" s="8"/>
      <c r="M297" s="6"/>
      <c r="N297" s="6"/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9"/>
      <c r="C298" s="9"/>
      <c r="D298" s="6"/>
      <c r="E298" s="9"/>
      <c r="F298" s="9"/>
      <c r="G298" s="9"/>
      <c r="H298" s="9"/>
      <c r="I298" s="9"/>
      <c r="J298" s="9"/>
      <c r="K298" s="6"/>
      <c r="L298" s="8"/>
      <c r="M298" s="6"/>
      <c r="N298" s="6"/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9"/>
      <c r="C299" s="9"/>
      <c r="D299" s="6"/>
      <c r="E299" s="9"/>
      <c r="F299" s="9"/>
      <c r="G299" s="9"/>
      <c r="H299" s="9"/>
      <c r="I299" s="9"/>
      <c r="J299" s="9"/>
      <c r="K299" s="6"/>
      <c r="L299" s="8"/>
      <c r="M299" s="6"/>
      <c r="N299" s="6"/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9"/>
      <c r="C300" s="9"/>
      <c r="D300" s="6"/>
      <c r="E300" s="9"/>
      <c r="F300" s="9"/>
      <c r="G300" s="9"/>
      <c r="H300" s="9"/>
      <c r="I300" s="9"/>
      <c r="J300" s="9"/>
      <c r="K300" s="6"/>
      <c r="L300" s="8"/>
      <c r="M300" s="6"/>
      <c r="N300" s="6"/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9"/>
      <c r="C301" s="9"/>
      <c r="D301" s="6"/>
      <c r="E301" s="9"/>
      <c r="F301" s="9"/>
      <c r="G301" s="9"/>
      <c r="H301" s="9"/>
      <c r="I301" s="9"/>
      <c r="J301" s="9"/>
      <c r="K301" s="6"/>
      <c r="L301" s="8"/>
      <c r="M301" s="6"/>
      <c r="N301" s="6"/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9"/>
      <c r="C302" s="9"/>
      <c r="D302" s="6"/>
      <c r="E302" s="9"/>
      <c r="F302" s="9"/>
      <c r="G302" s="9"/>
      <c r="H302" s="9"/>
      <c r="I302" s="9"/>
      <c r="J302" s="9"/>
      <c r="K302" s="6"/>
      <c r="L302" s="8"/>
      <c r="M302" s="6"/>
      <c r="N302" s="6"/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9"/>
      <c r="C303" s="9"/>
      <c r="D303" s="6"/>
      <c r="E303" s="9"/>
      <c r="F303" s="9"/>
      <c r="G303" s="9"/>
      <c r="H303" s="9"/>
      <c r="I303" s="9"/>
      <c r="J303" s="9"/>
      <c r="K303" s="6"/>
      <c r="L303" s="8"/>
      <c r="M303" s="6"/>
      <c r="N303" s="6"/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9"/>
      <c r="C304" s="9"/>
      <c r="D304" s="6"/>
      <c r="E304" s="9"/>
      <c r="F304" s="9"/>
      <c r="G304" s="9"/>
      <c r="H304" s="9"/>
      <c r="I304" s="9"/>
      <c r="J304" s="9"/>
      <c r="K304" s="6"/>
      <c r="L304" s="8"/>
      <c r="M304" s="6"/>
      <c r="N304" s="6"/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9"/>
      <c r="C305" s="9"/>
      <c r="D305" s="6"/>
      <c r="E305" s="9"/>
      <c r="F305" s="9"/>
      <c r="G305" s="9"/>
      <c r="H305" s="9"/>
      <c r="I305" s="9"/>
      <c r="J305" s="9"/>
      <c r="K305" s="6"/>
      <c r="L305" s="8"/>
      <c r="M305" s="6"/>
      <c r="N305" s="6"/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9"/>
      <c r="C306" s="9"/>
      <c r="D306" s="6"/>
      <c r="E306" s="9"/>
      <c r="F306" s="9"/>
      <c r="G306" s="9"/>
      <c r="H306" s="9"/>
      <c r="I306" s="9"/>
      <c r="J306" s="9"/>
      <c r="K306" s="6"/>
      <c r="L306" s="8"/>
      <c r="M306" s="6"/>
      <c r="N306" s="6"/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9"/>
      <c r="C307" s="9"/>
      <c r="D307" s="6"/>
      <c r="E307" s="9"/>
      <c r="F307" s="9"/>
      <c r="G307" s="9"/>
      <c r="H307" s="9"/>
      <c r="I307" s="9"/>
      <c r="J307" s="9"/>
      <c r="K307" s="6"/>
      <c r="L307" s="8"/>
      <c r="M307" s="6"/>
      <c r="N307" s="6"/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9"/>
      <c r="C308" s="9"/>
      <c r="D308" s="6"/>
      <c r="E308" s="9"/>
      <c r="F308" s="9"/>
      <c r="G308" s="9"/>
      <c r="H308" s="9"/>
      <c r="I308" s="9"/>
      <c r="J308" s="9"/>
      <c r="K308" s="6"/>
      <c r="L308" s="8"/>
      <c r="M308" s="6"/>
      <c r="N308" s="6"/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9"/>
      <c r="C309" s="9"/>
      <c r="D309" s="6"/>
      <c r="E309" s="9"/>
      <c r="F309" s="9"/>
      <c r="G309" s="9"/>
      <c r="H309" s="9"/>
      <c r="I309" s="9"/>
      <c r="J309" s="9"/>
      <c r="K309" s="6"/>
      <c r="L309" s="8"/>
      <c r="M309" s="6"/>
      <c r="N309" s="6"/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9"/>
      <c r="C310" s="9"/>
      <c r="D310" s="6"/>
      <c r="E310" s="9"/>
      <c r="F310" s="9"/>
      <c r="G310" s="9"/>
      <c r="H310" s="9"/>
      <c r="I310" s="9"/>
      <c r="J310" s="9"/>
      <c r="K310" s="6"/>
      <c r="L310" s="8"/>
      <c r="M310" s="6"/>
      <c r="N310" s="6"/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9"/>
      <c r="C311" s="9"/>
      <c r="D311" s="6"/>
      <c r="E311" s="9"/>
      <c r="F311" s="9"/>
      <c r="G311" s="9"/>
      <c r="H311" s="9"/>
      <c r="I311" s="9"/>
      <c r="J311" s="9"/>
      <c r="K311" s="6"/>
      <c r="L311" s="8"/>
      <c r="M311" s="6"/>
      <c r="N311" s="6"/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9"/>
      <c r="C312" s="9"/>
      <c r="D312" s="6"/>
      <c r="E312" s="9"/>
      <c r="F312" s="9"/>
      <c r="G312" s="9"/>
      <c r="H312" s="9"/>
      <c r="I312" s="9"/>
      <c r="J312" s="9"/>
      <c r="K312" s="6"/>
      <c r="L312" s="8"/>
      <c r="M312" s="6"/>
      <c r="N312" s="6"/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9"/>
      <c r="C313" s="9"/>
      <c r="D313" s="6"/>
      <c r="E313" s="9"/>
      <c r="F313" s="9"/>
      <c r="G313" s="9"/>
      <c r="H313" s="9"/>
      <c r="I313" s="9"/>
      <c r="J313" s="9"/>
      <c r="K313" s="6"/>
      <c r="L313" s="8"/>
      <c r="M313" s="6"/>
      <c r="N313" s="6"/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9"/>
      <c r="C314" s="9"/>
      <c r="D314" s="6"/>
      <c r="E314" s="9"/>
      <c r="F314" s="9"/>
      <c r="G314" s="9"/>
      <c r="H314" s="9"/>
      <c r="I314" s="9"/>
      <c r="J314" s="9"/>
      <c r="K314" s="6"/>
      <c r="L314" s="8"/>
      <c r="M314" s="6"/>
      <c r="N314" s="6"/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9"/>
      <c r="C315" s="9"/>
      <c r="D315" s="6"/>
      <c r="E315" s="9"/>
      <c r="F315" s="9"/>
      <c r="G315" s="9"/>
      <c r="H315" s="9"/>
      <c r="I315" s="9"/>
      <c r="J315" s="9"/>
      <c r="K315" s="6"/>
      <c r="L315" s="8"/>
      <c r="M315" s="6"/>
      <c r="N315" s="6"/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9"/>
      <c r="C316" s="9"/>
      <c r="D316" s="6"/>
      <c r="E316" s="9"/>
      <c r="F316" s="9"/>
      <c r="G316" s="9"/>
      <c r="H316" s="9"/>
      <c r="I316" s="9"/>
      <c r="J316" s="9"/>
      <c r="K316" s="6"/>
      <c r="L316" s="8"/>
      <c r="M316" s="6"/>
      <c r="N316" s="6"/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9"/>
      <c r="C317" s="9"/>
      <c r="D317" s="6"/>
      <c r="E317" s="9"/>
      <c r="F317" s="9"/>
      <c r="G317" s="9"/>
      <c r="H317" s="9"/>
      <c r="I317" s="9"/>
      <c r="J317" s="9"/>
      <c r="K317" s="6"/>
      <c r="L317" s="8"/>
      <c r="M317" s="6"/>
      <c r="N317" s="6"/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9"/>
      <c r="C318" s="9"/>
      <c r="D318" s="6"/>
      <c r="E318" s="9"/>
      <c r="F318" s="9"/>
      <c r="G318" s="9"/>
      <c r="H318" s="9"/>
      <c r="I318" s="9"/>
      <c r="J318" s="9"/>
      <c r="K318" s="6"/>
      <c r="L318" s="8"/>
      <c r="M318" s="6"/>
      <c r="N318" s="6"/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9"/>
      <c r="C319" s="9"/>
      <c r="D319" s="6"/>
      <c r="E319" s="9"/>
      <c r="F319" s="9"/>
      <c r="G319" s="9"/>
      <c r="H319" s="9"/>
      <c r="I319" s="9"/>
      <c r="J319" s="9"/>
      <c r="K319" s="6"/>
      <c r="L319" s="8"/>
      <c r="M319" s="6"/>
      <c r="N319" s="6"/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9"/>
      <c r="C320" s="9"/>
      <c r="D320" s="6"/>
      <c r="E320" s="9"/>
      <c r="F320" s="9"/>
      <c r="G320" s="9"/>
      <c r="H320" s="9"/>
      <c r="I320" s="9"/>
      <c r="J320" s="9"/>
      <c r="K320" s="6"/>
      <c r="L320" s="8"/>
      <c r="M320" s="6"/>
      <c r="N320" s="6"/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9"/>
      <c r="C321" s="9"/>
      <c r="D321" s="6"/>
      <c r="E321" s="9"/>
      <c r="F321" s="9"/>
      <c r="G321" s="9"/>
      <c r="H321" s="9"/>
      <c r="I321" s="9"/>
      <c r="J321" s="9"/>
      <c r="K321" s="6"/>
      <c r="L321" s="8"/>
      <c r="M321" s="6"/>
      <c r="N321" s="6"/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9"/>
      <c r="C322" s="9"/>
      <c r="D322" s="6"/>
      <c r="E322" s="9"/>
      <c r="F322" s="9"/>
      <c r="G322" s="9"/>
      <c r="H322" s="9"/>
      <c r="I322" s="9"/>
      <c r="J322" s="9"/>
      <c r="K322" s="6"/>
      <c r="L322" s="8"/>
      <c r="M322" s="6"/>
      <c r="N322" s="6"/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9"/>
      <c r="C323" s="9"/>
      <c r="D323" s="6"/>
      <c r="E323" s="9"/>
      <c r="F323" s="9"/>
      <c r="G323" s="9"/>
      <c r="H323" s="9"/>
      <c r="I323" s="9"/>
      <c r="J323" s="9"/>
      <c r="K323" s="6"/>
      <c r="L323" s="8"/>
      <c r="M323" s="6"/>
      <c r="N323" s="6"/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9"/>
      <c r="C324" s="9"/>
      <c r="D324" s="6"/>
      <c r="E324" s="9"/>
      <c r="F324" s="9"/>
      <c r="G324" s="9"/>
      <c r="H324" s="9"/>
      <c r="I324" s="9"/>
      <c r="J324" s="9"/>
      <c r="K324" s="6"/>
      <c r="L324" s="8"/>
      <c r="M324" s="6"/>
      <c r="N324" s="6"/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9"/>
      <c r="C325" s="9"/>
      <c r="D325" s="6"/>
      <c r="E325" s="9"/>
      <c r="F325" s="9"/>
      <c r="G325" s="9"/>
      <c r="H325" s="9"/>
      <c r="I325" s="9"/>
      <c r="J325" s="9"/>
      <c r="K325" s="6"/>
      <c r="L325" s="8"/>
      <c r="M325" s="6"/>
      <c r="N325" s="6"/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9"/>
      <c r="C326" s="9"/>
      <c r="D326" s="6"/>
      <c r="E326" s="9"/>
      <c r="F326" s="9"/>
      <c r="G326" s="9"/>
      <c r="H326" s="9"/>
      <c r="I326" s="9"/>
      <c r="J326" s="9"/>
      <c r="K326" s="6"/>
      <c r="L326" s="8"/>
      <c r="M326" s="6"/>
      <c r="N326" s="6"/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9"/>
      <c r="C327" s="9"/>
      <c r="D327" s="6"/>
      <c r="E327" s="9"/>
      <c r="F327" s="9"/>
      <c r="G327" s="9"/>
      <c r="H327" s="9"/>
      <c r="I327" s="9"/>
      <c r="J327" s="9"/>
      <c r="K327" s="6"/>
      <c r="L327" s="8"/>
      <c r="M327" s="6"/>
      <c r="N327" s="6"/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9"/>
      <c r="C328" s="9"/>
      <c r="D328" s="6"/>
      <c r="E328" s="9"/>
      <c r="F328" s="9"/>
      <c r="G328" s="9"/>
      <c r="H328" s="9"/>
      <c r="I328" s="9"/>
      <c r="J328" s="9"/>
      <c r="K328" s="6"/>
      <c r="L328" s="8"/>
      <c r="M328" s="6"/>
      <c r="N328" s="6"/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9"/>
      <c r="C329" s="9"/>
      <c r="D329" s="6"/>
      <c r="E329" s="9"/>
      <c r="F329" s="9"/>
      <c r="G329" s="9"/>
      <c r="H329" s="9"/>
      <c r="I329" s="9"/>
      <c r="J329" s="9"/>
      <c r="K329" s="6"/>
      <c r="L329" s="8"/>
      <c r="M329" s="6"/>
      <c r="N329" s="6"/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9"/>
      <c r="C330" s="9"/>
      <c r="D330" s="6"/>
      <c r="E330" s="9"/>
      <c r="F330" s="9"/>
      <c r="G330" s="9"/>
      <c r="H330" s="9"/>
      <c r="I330" s="9"/>
      <c r="J330" s="9"/>
      <c r="K330" s="6"/>
      <c r="L330" s="8"/>
      <c r="M330" s="6"/>
      <c r="N330" s="6"/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9"/>
      <c r="C331" s="9"/>
      <c r="D331" s="6"/>
      <c r="E331" s="9"/>
      <c r="F331" s="9"/>
      <c r="G331" s="9"/>
      <c r="H331" s="9"/>
      <c r="I331" s="9"/>
      <c r="J331" s="9"/>
      <c r="K331" s="6"/>
      <c r="L331" s="8"/>
      <c r="M331" s="6"/>
      <c r="N331" s="6"/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9"/>
      <c r="C332" s="9"/>
      <c r="D332" s="6"/>
      <c r="E332" s="9"/>
      <c r="F332" s="9"/>
      <c r="G332" s="9"/>
      <c r="H332" s="9"/>
      <c r="I332" s="9"/>
      <c r="J332" s="9"/>
      <c r="K332" s="6"/>
      <c r="L332" s="8"/>
      <c r="M332" s="6"/>
      <c r="N332" s="6"/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9"/>
      <c r="C333" s="9"/>
      <c r="D333" s="6"/>
      <c r="E333" s="9"/>
      <c r="F333" s="9"/>
      <c r="G333" s="9"/>
      <c r="H333" s="9"/>
      <c r="I333" s="9"/>
      <c r="J333" s="9"/>
      <c r="K333" s="6"/>
      <c r="L333" s="8"/>
      <c r="M333" s="6"/>
      <c r="N333" s="6"/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9"/>
      <c r="C334" s="9"/>
      <c r="D334" s="6"/>
      <c r="E334" s="9"/>
      <c r="F334" s="9"/>
      <c r="G334" s="9"/>
      <c r="H334" s="9"/>
      <c r="I334" s="9"/>
      <c r="J334" s="9"/>
      <c r="K334" s="6"/>
      <c r="L334" s="8"/>
      <c r="M334" s="6"/>
      <c r="N334" s="6"/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9"/>
      <c r="C335" s="9"/>
      <c r="D335" s="6"/>
      <c r="E335" s="9"/>
      <c r="F335" s="9"/>
      <c r="G335" s="9"/>
      <c r="H335" s="9"/>
      <c r="I335" s="9"/>
      <c r="J335" s="9"/>
      <c r="K335" s="6"/>
      <c r="L335" s="8"/>
      <c r="M335" s="6"/>
      <c r="N335" s="6"/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9"/>
      <c r="C336" s="9"/>
      <c r="D336" s="6"/>
      <c r="E336" s="9"/>
      <c r="F336" s="9"/>
      <c r="G336" s="9"/>
      <c r="H336" s="9"/>
      <c r="I336" s="9"/>
      <c r="J336" s="9"/>
      <c r="K336" s="6"/>
      <c r="L336" s="8"/>
      <c r="M336" s="6"/>
      <c r="N336" s="6"/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9"/>
      <c r="C337" s="9"/>
      <c r="D337" s="6"/>
      <c r="E337" s="9"/>
      <c r="F337" s="9"/>
      <c r="G337" s="9"/>
      <c r="H337" s="9"/>
      <c r="I337" s="9"/>
      <c r="J337" s="9"/>
      <c r="K337" s="6"/>
      <c r="L337" s="8"/>
      <c r="M337" s="6"/>
      <c r="N337" s="6"/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9"/>
      <c r="C338" s="9"/>
      <c r="D338" s="6"/>
      <c r="E338" s="9"/>
      <c r="F338" s="9"/>
      <c r="G338" s="9"/>
      <c r="H338" s="9"/>
      <c r="I338" s="9"/>
      <c r="J338" s="9"/>
      <c r="K338" s="6"/>
      <c r="L338" s="8"/>
      <c r="M338" s="6"/>
      <c r="N338" s="6"/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9"/>
      <c r="C339" s="9"/>
      <c r="D339" s="6"/>
      <c r="E339" s="9"/>
      <c r="F339" s="9"/>
      <c r="G339" s="9"/>
      <c r="H339" s="9"/>
      <c r="I339" s="9"/>
      <c r="J339" s="9"/>
      <c r="K339" s="6"/>
      <c r="L339" s="8"/>
      <c r="M339" s="6"/>
      <c r="N339" s="6"/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9"/>
      <c r="C340" s="9"/>
      <c r="D340" s="6"/>
      <c r="E340" s="9"/>
      <c r="F340" s="9"/>
      <c r="G340" s="9"/>
      <c r="H340" s="9"/>
      <c r="I340" s="9"/>
      <c r="J340" s="9"/>
      <c r="K340" s="6"/>
      <c r="L340" s="8"/>
      <c r="M340" s="6"/>
      <c r="N340" s="6"/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9"/>
      <c r="C341" s="9"/>
      <c r="D341" s="6"/>
      <c r="E341" s="9"/>
      <c r="F341" s="9"/>
      <c r="G341" s="9"/>
      <c r="H341" s="9"/>
      <c r="I341" s="9"/>
      <c r="J341" s="9"/>
      <c r="K341" s="6"/>
      <c r="L341" s="8"/>
      <c r="M341" s="6"/>
      <c r="N341" s="6"/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9"/>
      <c r="C342" s="9"/>
      <c r="D342" s="6"/>
      <c r="E342" s="9"/>
      <c r="F342" s="9"/>
      <c r="G342" s="9"/>
      <c r="H342" s="9"/>
      <c r="I342" s="9"/>
      <c r="J342" s="9"/>
      <c r="K342" s="6"/>
      <c r="L342" s="8"/>
      <c r="M342" s="6"/>
      <c r="N342" s="6"/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9"/>
      <c r="C343" s="9"/>
      <c r="D343" s="6"/>
      <c r="E343" s="9"/>
      <c r="F343" s="9"/>
      <c r="G343" s="9"/>
      <c r="H343" s="9"/>
      <c r="I343" s="9"/>
      <c r="J343" s="9"/>
      <c r="K343" s="6"/>
      <c r="L343" s="8"/>
      <c r="M343" s="6"/>
      <c r="N343" s="6"/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9"/>
      <c r="C344" s="9"/>
      <c r="D344" s="6"/>
      <c r="E344" s="9"/>
      <c r="F344" s="9"/>
      <c r="G344" s="9"/>
      <c r="H344" s="9"/>
      <c r="I344" s="9"/>
      <c r="J344" s="9"/>
      <c r="K344" s="6"/>
      <c r="L344" s="8"/>
      <c r="M344" s="6"/>
      <c r="N344" s="6"/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9"/>
      <c r="C345" s="9"/>
      <c r="D345" s="6"/>
      <c r="E345" s="9"/>
      <c r="F345" s="9"/>
      <c r="G345" s="9"/>
      <c r="H345" s="9"/>
      <c r="I345" s="9"/>
      <c r="J345" s="9"/>
      <c r="K345" s="6"/>
      <c r="L345" s="8"/>
      <c r="M345" s="6"/>
      <c r="N345" s="6"/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9"/>
      <c r="C346" s="9"/>
      <c r="D346" s="6"/>
      <c r="E346" s="9"/>
      <c r="F346" s="9"/>
      <c r="G346" s="9"/>
      <c r="H346" s="9"/>
      <c r="I346" s="9"/>
      <c r="J346" s="9"/>
      <c r="K346" s="6"/>
      <c r="L346" s="8"/>
      <c r="M346" s="6"/>
      <c r="N346" s="6"/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9"/>
      <c r="C347" s="9"/>
      <c r="D347" s="6"/>
      <c r="E347" s="9"/>
      <c r="F347" s="9"/>
      <c r="G347" s="9"/>
      <c r="H347" s="9"/>
      <c r="I347" s="9"/>
      <c r="J347" s="9"/>
      <c r="K347" s="6"/>
      <c r="L347" s="8"/>
      <c r="M347" s="6"/>
      <c r="N347" s="6"/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9"/>
      <c r="C348" s="9"/>
      <c r="D348" s="6"/>
      <c r="E348" s="9"/>
      <c r="F348" s="9"/>
      <c r="G348" s="9"/>
      <c r="H348" s="9"/>
      <c r="I348" s="9"/>
      <c r="J348" s="9"/>
      <c r="K348" s="6"/>
      <c r="L348" s="8"/>
      <c r="M348" s="6"/>
      <c r="N348" s="6"/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9"/>
      <c r="C349" s="9"/>
      <c r="D349" s="6"/>
      <c r="E349" s="9"/>
      <c r="F349" s="9"/>
      <c r="G349" s="9"/>
      <c r="H349" s="9"/>
      <c r="I349" s="9"/>
      <c r="J349" s="9"/>
      <c r="K349" s="6"/>
      <c r="L349" s="8"/>
      <c r="M349" s="6"/>
      <c r="N349" s="6"/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26.0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27.29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>
        <v>2.0</v>
      </c>
      <c r="B2" s="6">
        <f>IF(C2=0, Config!$B$15*Config!$B$20*Config!$B$50, 
IF(C2=1, Config!$B$15*Config!$B$21*Config!$B$51, 
IF(C2=2, Config!$B$15*Config!$B$22*Config!$B$52, 
IF(C2=3, Config!$B$15*Config!$B$23*Config!$B$53, 
IF(C2=4, Config!$B$15*Config!$B$24*Config!$B$54, 
IF(C2=5, Config!$B$15*Config!$B$25*Config!$B$55, 
IF(C2=6, Config!$B$15*Config!$B$26*Config!$B$56, 
IF(C2=7, Config!$B$15*Config!$B$27*Config!$B$57, ""))))))))</f>
        <v>0.8</v>
      </c>
      <c r="C2" s="10">
        <v>1.0</v>
      </c>
      <c r="D2" s="7" t="s">
        <v>529</v>
      </c>
      <c r="E2" s="10">
        <v>200.0</v>
      </c>
      <c r="F2" s="10">
        <v>1.0</v>
      </c>
      <c r="G2" s="9">
        <f>IF(E2 &lt; Config!$B$4, Config!$B$4, E2)</f>
        <v>850</v>
      </c>
      <c r="H2" s="9">
        <f t="shared" ref="H2:H68" si="1"> G2 * B2 * (  (LN(1 + ($A$5 * F2))^$A$8)/(1 + $A$2 * LN(1 + ($A$5 * F2)))  + ($A$11 * LN(1 + ($A$5 * F2))^$A$14)  - $A$17)</f>
        <v>242.4634958</v>
      </c>
      <c r="I2" s="9">
        <f>H2 * (1 - Config!$B$9)</f>
        <v>206.0939714</v>
      </c>
      <c r="J2" s="9">
        <f>H2 * (1 + Config!$B$10)</f>
        <v>303.0793698</v>
      </c>
      <c r="K2" s="6" t="str">
        <f t="shared" ref="K2:K68" si="2">IF(I2&lt;0,"-","") &amp;
INT(ABS(I2)/10000) &amp; "g " &amp;
INT(MOD(ABS(I2),10000)/100) &amp; "s " &amp;
ROUND(MOD(ABS(I2),100),0) &amp; "c"
</f>
        <v>0g 2s 6c</v>
      </c>
      <c r="L2" s="8" t="str">
        <f t="shared" ref="L2:L68" si="3">IF(H2&lt;0,"-","") &amp;
INT(ABS(H2)/10000) &amp; "g " &amp;
INT(MOD(ABS(H2),10000)/100) &amp; "s " &amp;
ROUND(MOD(ABS(H2),100),0) &amp; "c"
</f>
        <v>0g 2s 42c</v>
      </c>
      <c r="M2" s="6" t="str">
        <f t="shared" ref="M2:M68" si="4">IF(J2&lt;0,"-","") &amp;
INT(ABS(J2)/10000) &amp; "g " &amp;
INT(MOD(ABS(J2),10000)/100) &amp; "s " &amp;
ROUND(MOD(ABS(J2),100),0) &amp; "c"
</f>
        <v>0g 3s 3c</v>
      </c>
      <c r="N2" s="6" t="str">
        <f t="shared" ref="N2:N68" si="5">D2</f>
        <v>Green Whelp Scale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Config!$B$15*Config!$B$20*Config!$B$50, 
IF(C3=1, Config!$B$15*Config!$B$21*Config!$B$51, 
IF(C3=2, Config!$B$15*Config!$B$22*Config!$B$52, 
IF(C3=3, Config!$B$15*Config!$B$23*Config!$B$53, 
IF(C3=4, Config!$B$15*Config!$B$24*Config!$B$54, 
IF(C3=5, Config!$B$15*Config!$B$25*Config!$B$55, 
IF(C3=6, Config!$B$15*Config!$B$26*Config!$B$56, 
IF(C3=7, Config!$B$15*Config!$B$27*Config!$B$57, ""))))))))</f>
        <v>0.8</v>
      </c>
      <c r="C3" s="10">
        <v>1.0</v>
      </c>
      <c r="D3" s="7" t="s">
        <v>530</v>
      </c>
      <c r="E3" s="10">
        <v>25.0</v>
      </c>
      <c r="F3" s="10">
        <v>1.0</v>
      </c>
      <c r="G3" s="9">
        <f>IF(E3 &lt; Config!$B$4, Config!$B$4, E3)</f>
        <v>850</v>
      </c>
      <c r="H3" s="9">
        <f t="shared" si="1"/>
        <v>242.4634958</v>
      </c>
      <c r="I3" s="9">
        <f>H3 * (1 - Config!$B$9)</f>
        <v>206.0939714</v>
      </c>
      <c r="J3" s="9">
        <f>H3 * (1 + Config!$B$10)</f>
        <v>303.0793698</v>
      </c>
      <c r="K3" s="6" t="str">
        <f t="shared" si="2"/>
        <v>0g 2s 6c</v>
      </c>
      <c r="L3" s="8" t="str">
        <f t="shared" si="3"/>
        <v>0g 2s 42c</v>
      </c>
      <c r="M3" s="6" t="str">
        <f t="shared" si="4"/>
        <v>0g 3s 3c</v>
      </c>
      <c r="N3" s="6" t="str">
        <f t="shared" si="5"/>
        <v>Black Whelp Scale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Config!$B$15*Config!$B$20*Config!$B$50, 
IF(C4=1, Config!$B$15*Config!$B$21*Config!$B$51, 
IF(C4=2, Config!$B$15*Config!$B$22*Config!$B$52, 
IF(C4=3, Config!$B$15*Config!$B$23*Config!$B$53, 
IF(C4=4, Config!$B$15*Config!$B$24*Config!$B$54, 
IF(C4=5, Config!$B$15*Config!$B$25*Config!$B$55, 
IF(C4=6, Config!$B$15*Config!$B$26*Config!$B$56, 
IF(C4=7, Config!$B$15*Config!$B$27*Config!$B$57, ""))))))))</f>
        <v>0.8</v>
      </c>
      <c r="C4" s="10">
        <v>1.0</v>
      </c>
      <c r="D4" s="7" t="s">
        <v>531</v>
      </c>
      <c r="E4" s="10">
        <v>500.0</v>
      </c>
      <c r="F4" s="10">
        <v>1.0</v>
      </c>
      <c r="G4" s="9">
        <f>IF(E4 &lt; Config!$B$4, Config!$B$4, E4)</f>
        <v>850</v>
      </c>
      <c r="H4" s="9">
        <f t="shared" si="1"/>
        <v>242.4634958</v>
      </c>
      <c r="I4" s="9">
        <f>H4 * (1 - Config!$B$9)</f>
        <v>206.0939714</v>
      </c>
      <c r="J4" s="9">
        <f>H4 * (1 + Config!$B$10)</f>
        <v>303.0793698</v>
      </c>
      <c r="K4" s="6" t="str">
        <f t="shared" si="2"/>
        <v>0g 2s 6c</v>
      </c>
      <c r="L4" s="8" t="str">
        <f t="shared" si="3"/>
        <v>0g 2s 42c</v>
      </c>
      <c r="M4" s="6" t="str">
        <f t="shared" si="4"/>
        <v>0g 3s 3c</v>
      </c>
      <c r="N4" s="6" t="str">
        <f t="shared" si="5"/>
        <v>Perfect Deviate Scale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8">
        <v>0.25</v>
      </c>
      <c r="B5" s="6">
        <f>IF(C5=0, Config!$B$15*Config!$B$20*Config!$B$50, 
IF(C5=1, Config!$B$15*Config!$B$21*Config!$B$51, 
IF(C5=2, Config!$B$15*Config!$B$22*Config!$B$52, 
IF(C5=3, Config!$B$15*Config!$B$23*Config!$B$53, 
IF(C5=4, Config!$B$15*Config!$B$24*Config!$B$54, 
IF(C5=5, Config!$B$15*Config!$B$25*Config!$B$55, 
IF(C5=6, Config!$B$15*Config!$B$26*Config!$B$56, 
IF(C5=7, Config!$B$15*Config!$B$27*Config!$B$57, ""))))))))</f>
        <v>0.8</v>
      </c>
      <c r="C5" s="10">
        <v>1.0</v>
      </c>
      <c r="D5" s="7" t="s">
        <v>532</v>
      </c>
      <c r="E5" s="10">
        <v>20.0</v>
      </c>
      <c r="F5" s="10">
        <v>1.0</v>
      </c>
      <c r="G5" s="9">
        <f>IF(E5 &lt; Config!$B$4, Config!$B$4, E5)</f>
        <v>850</v>
      </c>
      <c r="H5" s="9">
        <f t="shared" si="1"/>
        <v>242.4634958</v>
      </c>
      <c r="I5" s="9">
        <f>H5 * (1 - Config!$B$9)</f>
        <v>206.0939714</v>
      </c>
      <c r="J5" s="9">
        <f>H5 * (1 + Config!$B$10)</f>
        <v>303.0793698</v>
      </c>
      <c r="K5" s="6" t="str">
        <f t="shared" si="2"/>
        <v>0g 2s 6c</v>
      </c>
      <c r="L5" s="8" t="str">
        <f t="shared" si="3"/>
        <v>0g 2s 42c</v>
      </c>
      <c r="M5" s="6" t="str">
        <f t="shared" si="4"/>
        <v>0g 3s 3c</v>
      </c>
      <c r="N5" s="6" t="str">
        <f t="shared" si="5"/>
        <v>Deviate Scale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Config!$B$15*Config!$B$20*Config!$B$50, 
IF(C6=1, Config!$B$15*Config!$B$21*Config!$B$51, 
IF(C6=2, Config!$B$15*Config!$B$22*Config!$B$52, 
IF(C6=3, Config!$B$15*Config!$B$23*Config!$B$53, 
IF(C6=4, Config!$B$15*Config!$B$24*Config!$B$54, 
IF(C6=5, Config!$B$15*Config!$B$25*Config!$B$55, 
IF(C6=6, Config!$B$15*Config!$B$26*Config!$B$56, 
IF(C6=7, Config!$B$15*Config!$B$27*Config!$B$57, ""))))))))</f>
        <v>1</v>
      </c>
      <c r="C6" s="10">
        <v>0.0</v>
      </c>
      <c r="D6" s="7" t="s">
        <v>533</v>
      </c>
      <c r="E6" s="10">
        <v>303.0</v>
      </c>
      <c r="F6" s="10">
        <v>1.0</v>
      </c>
      <c r="G6" s="9">
        <f>IF(E6 &lt; Config!$B$4, Config!$B$4, E6)</f>
        <v>850</v>
      </c>
      <c r="H6" s="9">
        <f t="shared" si="1"/>
        <v>303.0793698</v>
      </c>
      <c r="I6" s="9">
        <f>H6 * (1 - Config!$B$9)</f>
        <v>257.6174643</v>
      </c>
      <c r="J6" s="9">
        <f>H6 * (1 + Config!$B$10)</f>
        <v>378.8492122</v>
      </c>
      <c r="K6" s="6" t="str">
        <f t="shared" si="2"/>
        <v>0g 2s 58c</v>
      </c>
      <c r="L6" s="8" t="str">
        <f t="shared" si="3"/>
        <v>0g 3s 3c</v>
      </c>
      <c r="M6" s="6" t="str">
        <f t="shared" si="4"/>
        <v>0g 3s 79c</v>
      </c>
      <c r="N6" s="6" t="str">
        <f t="shared" si="5"/>
        <v>Long Tail Feather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Config!$B$15*Config!$B$20*Config!$B$50, 
IF(C7=1, Config!$B$15*Config!$B$21*Config!$B$51, 
IF(C7=2, Config!$B$15*Config!$B$22*Config!$B$52, 
IF(C7=3, Config!$B$15*Config!$B$23*Config!$B$53, 
IF(C7=4, Config!$B$15*Config!$B$24*Config!$B$54, 
IF(C7=5, Config!$B$15*Config!$B$25*Config!$B$55, 
IF(C7=6, Config!$B$15*Config!$B$26*Config!$B$56, 
IF(C7=7, Config!$B$15*Config!$B$27*Config!$B$57, ""))))))))</f>
        <v>0.8</v>
      </c>
      <c r="C7" s="10">
        <v>1.0</v>
      </c>
      <c r="D7" s="7" t="s">
        <v>534</v>
      </c>
      <c r="E7" s="10">
        <v>7.0</v>
      </c>
      <c r="F7" s="10">
        <v>5.0</v>
      </c>
      <c r="G7" s="9">
        <f>IF(E7 &lt; Config!$B$4, Config!$B$4, E7)</f>
        <v>850</v>
      </c>
      <c r="H7" s="9">
        <f t="shared" si="1"/>
        <v>260.3820078</v>
      </c>
      <c r="I7" s="9">
        <f>H7 * (1 - Config!$B$9)</f>
        <v>221.3247066</v>
      </c>
      <c r="J7" s="9">
        <f>H7 * (1 + Config!$B$10)</f>
        <v>325.4775097</v>
      </c>
      <c r="K7" s="6" t="str">
        <f t="shared" si="2"/>
        <v>0g 2s 21c</v>
      </c>
      <c r="L7" s="8" t="str">
        <f t="shared" si="3"/>
        <v>0g 2s 60c</v>
      </c>
      <c r="M7" s="6" t="str">
        <f t="shared" si="4"/>
        <v>0g 3s 25c</v>
      </c>
      <c r="N7" s="6" t="str">
        <f t="shared" si="5"/>
        <v>Ruined Leather Scraps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>
        <v>0.15</v>
      </c>
      <c r="B8" s="6">
        <f>IF(C8=0, Config!$B$15*Config!$B$20*Config!$B$50, 
IF(C8=1, Config!$B$15*Config!$B$21*Config!$B$51, 
IF(C8=2, Config!$B$15*Config!$B$22*Config!$B$52, 
IF(C8=3, Config!$B$15*Config!$B$23*Config!$B$53, 
IF(C8=4, Config!$B$15*Config!$B$24*Config!$B$54, 
IF(C8=5, Config!$B$15*Config!$B$25*Config!$B$55, 
IF(C8=6, Config!$B$15*Config!$B$26*Config!$B$56, 
IF(C8=7, Config!$B$15*Config!$B$27*Config!$B$57, ""))))))))</f>
        <v>0.8</v>
      </c>
      <c r="C8" s="10">
        <v>1.0</v>
      </c>
      <c r="D8" s="7" t="s">
        <v>535</v>
      </c>
      <c r="E8" s="10">
        <v>15.0</v>
      </c>
      <c r="F8" s="10">
        <v>10.0</v>
      </c>
      <c r="G8" s="9">
        <f>IF(E8 &lt; Config!$B$4, Config!$B$4, E8)</f>
        <v>850</v>
      </c>
      <c r="H8" s="9">
        <f t="shared" si="1"/>
        <v>599.429145</v>
      </c>
      <c r="I8" s="9">
        <f>H8 * (1 - Config!$B$9)</f>
        <v>509.5147732</v>
      </c>
      <c r="J8" s="9">
        <f>H8 * (1 + Config!$B$10)</f>
        <v>749.2864312</v>
      </c>
      <c r="K8" s="6" t="str">
        <f t="shared" si="2"/>
        <v>0g 5s 10c</v>
      </c>
      <c r="L8" s="8" t="str">
        <f t="shared" si="3"/>
        <v>0g 5s 99c</v>
      </c>
      <c r="M8" s="6" t="str">
        <f t="shared" si="4"/>
        <v>0g 7s 49c</v>
      </c>
      <c r="N8" s="6" t="str">
        <f t="shared" si="5"/>
        <v>Light Leather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Config!$B$15*Config!$B$20*Config!$B$50, 
IF(C9=1, Config!$B$15*Config!$B$21*Config!$B$51, 
IF(C9=2, Config!$B$15*Config!$B$22*Config!$B$52, 
IF(C9=3, Config!$B$15*Config!$B$23*Config!$B$53, 
IF(C9=4, Config!$B$15*Config!$B$24*Config!$B$54, 
IF(C9=5, Config!$B$15*Config!$B$25*Config!$B$55, 
IF(C9=6, Config!$B$15*Config!$B$26*Config!$B$56, 
IF(C9=7, Config!$B$15*Config!$B$27*Config!$B$57, ""))))))))</f>
        <v>0.8</v>
      </c>
      <c r="C9" s="10">
        <v>1.0</v>
      </c>
      <c r="D9" s="7" t="s">
        <v>536</v>
      </c>
      <c r="E9" s="10">
        <v>50.0</v>
      </c>
      <c r="F9" s="10">
        <v>10.0</v>
      </c>
      <c r="G9" s="9">
        <f>IF(E9 &lt; Config!$B$4, Config!$B$4, E9)</f>
        <v>850</v>
      </c>
      <c r="H9" s="9">
        <f t="shared" si="1"/>
        <v>599.429145</v>
      </c>
      <c r="I9" s="9">
        <f>H9 * (1 - Config!$B$9)</f>
        <v>509.5147732</v>
      </c>
      <c r="J9" s="9">
        <f>H9 * (1 + Config!$B$10)</f>
        <v>749.2864312</v>
      </c>
      <c r="K9" s="6" t="str">
        <f t="shared" si="2"/>
        <v>0g 5s 10c</v>
      </c>
      <c r="L9" s="8" t="str">
        <f t="shared" si="3"/>
        <v>0g 5s 99c</v>
      </c>
      <c r="M9" s="6" t="str">
        <f t="shared" si="4"/>
        <v>0g 7s 49c</v>
      </c>
      <c r="N9" s="6" t="str">
        <f t="shared" si="5"/>
        <v>Light Hide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 t="s">
        <v>101</v>
      </c>
      <c r="B10" s="6">
        <f>IF(C10=0, Config!$B$15*Config!$B$20*Config!$B$50, 
IF(C10=1, Config!$B$15*Config!$B$21*Config!$B$51, 
IF(C10=2, Config!$B$15*Config!$B$22*Config!$B$52, 
IF(C10=3, Config!$B$15*Config!$B$23*Config!$B$53, 
IF(C10=4, Config!$B$15*Config!$B$24*Config!$B$54, 
IF(C10=5, Config!$B$15*Config!$B$25*Config!$B$55, 
IF(C10=6, Config!$B$15*Config!$B$26*Config!$B$56, 
IF(C10=7, Config!$B$15*Config!$B$27*Config!$B$57, ""))))))))</f>
        <v>0.8</v>
      </c>
      <c r="C10" s="10">
        <v>1.0</v>
      </c>
      <c r="D10" s="7" t="s">
        <v>537</v>
      </c>
      <c r="E10" s="10">
        <v>25.0</v>
      </c>
      <c r="F10" s="10">
        <v>10.0</v>
      </c>
      <c r="G10" s="9">
        <f>IF(E10 &lt; Config!$B$4, Config!$B$4, E10)</f>
        <v>850</v>
      </c>
      <c r="H10" s="9">
        <f t="shared" si="1"/>
        <v>599.429145</v>
      </c>
      <c r="I10" s="9">
        <f>H10 * (1 - Config!$B$9)</f>
        <v>509.5147732</v>
      </c>
      <c r="J10" s="9">
        <f>H10 * (1 + Config!$B$10)</f>
        <v>749.2864312</v>
      </c>
      <c r="K10" s="6" t="str">
        <f t="shared" si="2"/>
        <v>0g 5s 10c</v>
      </c>
      <c r="L10" s="8" t="str">
        <f t="shared" si="3"/>
        <v>0g 5s 99c</v>
      </c>
      <c r="M10" s="6" t="str">
        <f t="shared" si="4"/>
        <v>0g 7s 49c</v>
      </c>
      <c r="N10" s="6" t="str">
        <f t="shared" si="5"/>
        <v>Thin Kodo Leather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>
        <v>0.4</v>
      </c>
      <c r="B11" s="6">
        <f>IF(C11=0, Config!$B$15*Config!$B$20*Config!$B$50, 
IF(C11=1, Config!$B$15*Config!$B$21*Config!$B$51, 
IF(C11=2, Config!$B$15*Config!$B$22*Config!$B$52, 
IF(C11=3, Config!$B$15*Config!$B$23*Config!$B$53, 
IF(C11=4, Config!$B$15*Config!$B$24*Config!$B$54, 
IF(C11=5, Config!$B$15*Config!$B$25*Config!$B$55, 
IF(C11=6, Config!$B$15*Config!$B$26*Config!$B$56, 
IF(C11=7, Config!$B$15*Config!$B$27*Config!$B$57, ""))))))))</f>
        <v>0.8</v>
      </c>
      <c r="C11" s="10">
        <v>1.0</v>
      </c>
      <c r="D11" s="7" t="s">
        <v>538</v>
      </c>
      <c r="E11" s="10">
        <v>12.0</v>
      </c>
      <c r="F11" s="10">
        <v>10.0</v>
      </c>
      <c r="G11" s="9">
        <f>IF(E11 &lt; Config!$B$4, Config!$B$4, E11)</f>
        <v>850</v>
      </c>
      <c r="H11" s="9">
        <f t="shared" si="1"/>
        <v>599.429145</v>
      </c>
      <c r="I11" s="9">
        <f>H11 * (1 - Config!$B$9)</f>
        <v>509.5147732</v>
      </c>
      <c r="J11" s="9">
        <f>H11 * (1 + Config!$B$10)</f>
        <v>749.2864312</v>
      </c>
      <c r="K11" s="6" t="str">
        <f t="shared" si="2"/>
        <v>0g 5s 10c</v>
      </c>
      <c r="L11" s="8" t="str">
        <f t="shared" si="3"/>
        <v>0g 5s 99c</v>
      </c>
      <c r="M11" s="6" t="str">
        <f t="shared" si="4"/>
        <v>0g 7s 49c</v>
      </c>
      <c r="N11" s="6" t="str">
        <f t="shared" si="5"/>
        <v>Salt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Config!$B$15*Config!$B$20*Config!$B$50, 
IF(C12=1, Config!$B$15*Config!$B$21*Config!$B$51, 
IF(C12=2, Config!$B$15*Config!$B$22*Config!$B$52, 
IF(C12=3, Config!$B$15*Config!$B$23*Config!$B$53, 
IF(C12=4, Config!$B$15*Config!$B$24*Config!$B$54, 
IF(C12=5, Config!$B$15*Config!$B$25*Config!$B$55, 
IF(C12=6, Config!$B$15*Config!$B$26*Config!$B$56, 
IF(C12=7, Config!$B$15*Config!$B$27*Config!$B$57, ""))))))))</f>
        <v>0.8</v>
      </c>
      <c r="C12" s="10">
        <v>1.0</v>
      </c>
      <c r="D12" s="7" t="s">
        <v>539</v>
      </c>
      <c r="E12" s="10">
        <v>110.0</v>
      </c>
      <c r="F12" s="10">
        <v>10.0</v>
      </c>
      <c r="G12" s="9">
        <f>IF(E12 &lt; Config!$B$4, Config!$B$4, E12)</f>
        <v>850</v>
      </c>
      <c r="H12" s="9">
        <f t="shared" si="1"/>
        <v>599.429145</v>
      </c>
      <c r="I12" s="9">
        <f>H12 * (1 - Config!$B$9)</f>
        <v>509.5147732</v>
      </c>
      <c r="J12" s="9">
        <f>H12 * (1 + Config!$B$10)</f>
        <v>749.2864312</v>
      </c>
      <c r="K12" s="6" t="str">
        <f t="shared" si="2"/>
        <v>0g 5s 10c</v>
      </c>
      <c r="L12" s="8" t="str">
        <f t="shared" si="3"/>
        <v>0g 5s 99c</v>
      </c>
      <c r="M12" s="6" t="str">
        <f t="shared" si="4"/>
        <v>0g 7s 49c</v>
      </c>
      <c r="N12" s="6" t="str">
        <f t="shared" si="5"/>
        <v>Cured Light Hide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 t="s">
        <v>105</v>
      </c>
      <c r="B13" s="6">
        <f>IF(C13=0, Config!$B$15*Config!$B$20*Config!$B$50, 
IF(C13=1, Config!$B$15*Config!$B$21*Config!$B$51, 
IF(C13=2, Config!$B$15*Config!$B$22*Config!$B$52, 
IF(C13=3, Config!$B$15*Config!$B$23*Config!$B$53, 
IF(C13=4, Config!$B$15*Config!$B$24*Config!$B$54, 
IF(C13=5, Config!$B$15*Config!$B$25*Config!$B$55, 
IF(C13=6, Config!$B$15*Config!$B$26*Config!$B$56, 
IF(C13=7, Config!$B$15*Config!$B$27*Config!$B$57, ""))))))))</f>
        <v>0.8</v>
      </c>
      <c r="C13" s="10">
        <v>1.0</v>
      </c>
      <c r="D13" s="7" t="s">
        <v>540</v>
      </c>
      <c r="E13" s="10">
        <v>75.0</v>
      </c>
      <c r="F13" s="10">
        <v>15.0</v>
      </c>
      <c r="G13" s="9">
        <f>IF(E13 &lt; Config!$B$4, Config!$B$4, E13)</f>
        <v>850</v>
      </c>
      <c r="H13" s="9">
        <f t="shared" si="1"/>
        <v>1069.505844</v>
      </c>
      <c r="I13" s="9">
        <f>H13 * (1 - Config!$B$9)</f>
        <v>909.0799674</v>
      </c>
      <c r="J13" s="9">
        <f>H13 * (1 + Config!$B$10)</f>
        <v>1336.882305</v>
      </c>
      <c r="K13" s="6" t="str">
        <f t="shared" si="2"/>
        <v>0g 9s 9c</v>
      </c>
      <c r="L13" s="8" t="str">
        <f t="shared" si="3"/>
        <v>0g 10s 70c</v>
      </c>
      <c r="M13" s="6" t="str">
        <f t="shared" si="4"/>
        <v>0g 13s 37c</v>
      </c>
      <c r="N13" s="6" t="str">
        <f t="shared" si="5"/>
        <v>Slimy Murloc Scale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>
        <v>3.0</v>
      </c>
      <c r="B14" s="6">
        <f>IF(C14=0, Config!$B$15*Config!$B$20*Config!$B$50, 
IF(C14=1, Config!$B$15*Config!$B$21*Config!$B$51, 
IF(C14=2, Config!$B$15*Config!$B$22*Config!$B$52, 
IF(C14=3, Config!$B$15*Config!$B$23*Config!$B$53, 
IF(C14=4, Config!$B$15*Config!$B$24*Config!$B$54, 
IF(C14=5, Config!$B$15*Config!$B$25*Config!$B$55, 
IF(C14=6, Config!$B$15*Config!$B$26*Config!$B$56, 
IF(C14=7, Config!$B$15*Config!$B$27*Config!$B$57, ""))))))))</f>
        <v>0.8</v>
      </c>
      <c r="C14" s="10">
        <v>1.0</v>
      </c>
      <c r="D14" s="7" t="s">
        <v>541</v>
      </c>
      <c r="E14" s="10">
        <v>200.0</v>
      </c>
      <c r="F14" s="10">
        <v>20.0</v>
      </c>
      <c r="G14" s="9">
        <f>IF(E14 &lt; Config!$B$4, Config!$B$4, E14)</f>
        <v>850</v>
      </c>
      <c r="H14" s="9">
        <f t="shared" si="1"/>
        <v>1590.537445</v>
      </c>
      <c r="I14" s="9">
        <f>H14 * (1 - Config!$B$9)</f>
        <v>1351.956828</v>
      </c>
      <c r="J14" s="9">
        <f>H14 * (1 + Config!$B$10)</f>
        <v>1988.171806</v>
      </c>
      <c r="K14" s="6" t="str">
        <f t="shared" si="2"/>
        <v>0g 13s 52c</v>
      </c>
      <c r="L14" s="8" t="str">
        <f t="shared" si="3"/>
        <v>0g 15s 91c</v>
      </c>
      <c r="M14" s="6" t="str">
        <f t="shared" si="4"/>
        <v>0g 19s 88c</v>
      </c>
      <c r="N14" s="6" t="str">
        <f t="shared" si="5"/>
        <v>Cured Medium Hide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Config!$B$15*Config!$B$20*Config!$B$50, 
IF(C15=1, Config!$B$15*Config!$B$21*Config!$B$51, 
IF(C15=2, Config!$B$15*Config!$B$22*Config!$B$52, 
IF(C15=3, Config!$B$15*Config!$B$23*Config!$B$53, 
IF(C15=4, Config!$B$15*Config!$B$24*Config!$B$54, 
IF(C15=5, Config!$B$15*Config!$B$25*Config!$B$55, 
IF(C15=6, Config!$B$15*Config!$B$26*Config!$B$56, 
IF(C15=7, Config!$B$15*Config!$B$27*Config!$B$57, ""))))))))</f>
        <v>0.8</v>
      </c>
      <c r="C15" s="10">
        <v>1.0</v>
      </c>
      <c r="D15" s="7" t="s">
        <v>542</v>
      </c>
      <c r="E15" s="10">
        <v>125.0</v>
      </c>
      <c r="F15" s="10">
        <v>20.0</v>
      </c>
      <c r="G15" s="9">
        <f>IF(E15 &lt; Config!$B$4, Config!$B$4, E15)</f>
        <v>850</v>
      </c>
      <c r="H15" s="9">
        <f t="shared" si="1"/>
        <v>1590.537445</v>
      </c>
      <c r="I15" s="9">
        <f>H15 * (1 - Config!$B$9)</f>
        <v>1351.956828</v>
      </c>
      <c r="J15" s="9">
        <f>H15 * (1 + Config!$B$10)</f>
        <v>1988.171806</v>
      </c>
      <c r="K15" s="6" t="str">
        <f t="shared" si="2"/>
        <v>0g 13s 52c</v>
      </c>
      <c r="L15" s="8" t="str">
        <f t="shared" si="3"/>
        <v>0g 15s 91c</v>
      </c>
      <c r="M15" s="6" t="str">
        <f t="shared" si="4"/>
        <v>0g 19s 88c</v>
      </c>
      <c r="N15" s="6" t="str">
        <f t="shared" si="5"/>
        <v>Medium Hide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Config!$B$15*Config!$B$20*Config!$B$50, 
IF(C16=1, Config!$B$15*Config!$B$21*Config!$B$51, 
IF(C16=2, Config!$B$15*Config!$B$22*Config!$B$52, 
IF(C16=3, Config!$B$15*Config!$B$23*Config!$B$53, 
IF(C16=4, Config!$B$15*Config!$B$24*Config!$B$54, 
IF(C16=5, Config!$B$15*Config!$B$25*Config!$B$55, 
IF(C16=6, Config!$B$15*Config!$B$26*Config!$B$56, 
IF(C16=7, Config!$B$15*Config!$B$27*Config!$B$57, ""))))))))</f>
        <v>0.8</v>
      </c>
      <c r="C16" s="10">
        <v>1.0</v>
      </c>
      <c r="D16" s="7" t="s">
        <v>543</v>
      </c>
      <c r="E16" s="10">
        <v>50.0</v>
      </c>
      <c r="F16" s="10">
        <v>20.0</v>
      </c>
      <c r="G16" s="9">
        <f>IF(E16 &lt; Config!$B$4, Config!$B$4, E16)</f>
        <v>850</v>
      </c>
      <c r="H16" s="9">
        <f t="shared" si="1"/>
        <v>1590.537445</v>
      </c>
      <c r="I16" s="9">
        <f>H16 * (1 - Config!$B$9)</f>
        <v>1351.956828</v>
      </c>
      <c r="J16" s="9">
        <f>H16 * (1 + Config!$B$10)</f>
        <v>1988.171806</v>
      </c>
      <c r="K16" s="6" t="str">
        <f t="shared" si="2"/>
        <v>0g 13s 52c</v>
      </c>
      <c r="L16" s="8" t="str">
        <f t="shared" si="3"/>
        <v>0g 15s 91c</v>
      </c>
      <c r="M16" s="6" t="str">
        <f t="shared" si="4"/>
        <v>0g 19s 88c</v>
      </c>
      <c r="N16" s="6" t="str">
        <f t="shared" si="5"/>
        <v>Medium Leather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6">
        <v>0.2</v>
      </c>
      <c r="B17" s="6">
        <f>IF(C17=0, Config!$B$15*Config!$B$20*Config!$B$50, 
IF(C17=1, Config!$B$15*Config!$B$21*Config!$B$51, 
IF(C17=2, Config!$B$15*Config!$B$22*Config!$B$52, 
IF(C17=3, Config!$B$15*Config!$B$23*Config!$B$53, 
IF(C17=4, Config!$B$15*Config!$B$24*Config!$B$54, 
IF(C17=5, Config!$B$15*Config!$B$25*Config!$B$55, 
IF(C17=6, Config!$B$15*Config!$B$26*Config!$B$56, 
IF(C17=7, Config!$B$15*Config!$B$27*Config!$B$57, ""))))))))</f>
        <v>0.8</v>
      </c>
      <c r="C17" s="10">
        <v>1.0</v>
      </c>
      <c r="D17" s="7" t="s">
        <v>544</v>
      </c>
      <c r="E17" s="10">
        <v>225.0</v>
      </c>
      <c r="F17" s="10">
        <v>30.0</v>
      </c>
      <c r="G17" s="9">
        <f>IF(E17 &lt; Config!$B$4, Config!$B$4, E17)</f>
        <v>850</v>
      </c>
      <c r="H17" s="9">
        <f t="shared" si="1"/>
        <v>2674.294614</v>
      </c>
      <c r="I17" s="9">
        <f>H17 * (1 - Config!$B$9)</f>
        <v>2273.150422</v>
      </c>
      <c r="J17" s="9">
        <f>H17 * (1 + Config!$B$10)</f>
        <v>3342.868268</v>
      </c>
      <c r="K17" s="6" t="str">
        <f t="shared" si="2"/>
        <v>0g 22s 73c</v>
      </c>
      <c r="L17" s="8" t="str">
        <f t="shared" si="3"/>
        <v>0g 26s 74c</v>
      </c>
      <c r="M17" s="6" t="str">
        <f t="shared" si="4"/>
        <v>0g 33s 43c</v>
      </c>
      <c r="N17" s="6" t="str">
        <f t="shared" si="5"/>
        <v>Cured Heavy Hide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Config!$B$15*Config!$B$20*Config!$B$50, 
IF(C18=1, Config!$B$15*Config!$B$21*Config!$B$51, 
IF(C18=2, Config!$B$15*Config!$B$22*Config!$B$52, 
IF(C18=3, Config!$B$15*Config!$B$23*Config!$B$53, 
IF(C18=4, Config!$B$15*Config!$B$24*Config!$B$54, 
IF(C18=5, Config!$B$15*Config!$B$25*Config!$B$55, 
IF(C18=6, Config!$B$15*Config!$B$26*Config!$B$56, 
IF(C18=7, Config!$B$15*Config!$B$27*Config!$B$57, ""))))))))</f>
        <v>0.8</v>
      </c>
      <c r="C18" s="10">
        <v>1.0</v>
      </c>
      <c r="D18" s="7" t="s">
        <v>545</v>
      </c>
      <c r="E18" s="10">
        <v>208.0</v>
      </c>
      <c r="F18" s="10">
        <v>30.0</v>
      </c>
      <c r="G18" s="9">
        <f>IF(E18 &lt; Config!$B$4, Config!$B$4, E18)</f>
        <v>850</v>
      </c>
      <c r="H18" s="9">
        <f t="shared" si="1"/>
        <v>2674.294614</v>
      </c>
      <c r="I18" s="9">
        <f>H18 * (1 - Config!$B$9)</f>
        <v>2273.150422</v>
      </c>
      <c r="J18" s="9">
        <f>H18 * (1 + Config!$B$10)</f>
        <v>3342.868268</v>
      </c>
      <c r="K18" s="6" t="str">
        <f t="shared" si="2"/>
        <v>0g 22s 73c</v>
      </c>
      <c r="L18" s="8" t="str">
        <f t="shared" si="3"/>
        <v>0g 26s 74c</v>
      </c>
      <c r="M18" s="6" t="str">
        <f t="shared" si="4"/>
        <v>0g 33s 43c</v>
      </c>
      <c r="N18" s="6" t="str">
        <f t="shared" si="5"/>
        <v>Raptor Hide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Config!$B$15*Config!$B$20*Config!$B$50, 
IF(C19=1, Config!$B$15*Config!$B$21*Config!$B$51, 
IF(C19=2, Config!$B$15*Config!$B$22*Config!$B$52, 
IF(C19=3, Config!$B$15*Config!$B$23*Config!$B$53, 
IF(C19=4, Config!$B$15*Config!$B$24*Config!$B$54, 
IF(C19=5, Config!$B$15*Config!$B$25*Config!$B$55, 
IF(C19=6, Config!$B$15*Config!$B$26*Config!$B$56, 
IF(C19=7, Config!$B$15*Config!$B$27*Config!$B$57, ""))))))))</f>
        <v>0.8</v>
      </c>
      <c r="C19" s="10">
        <v>1.0</v>
      </c>
      <c r="D19" s="7" t="s">
        <v>546</v>
      </c>
      <c r="E19" s="10">
        <v>200.0</v>
      </c>
      <c r="F19" s="10">
        <v>30.0</v>
      </c>
      <c r="G19" s="9">
        <f>IF(E19 &lt; Config!$B$4, Config!$B$4, E19)</f>
        <v>850</v>
      </c>
      <c r="H19" s="9">
        <f t="shared" si="1"/>
        <v>2674.294614</v>
      </c>
      <c r="I19" s="9">
        <f>H19 * (1 - Config!$B$9)</f>
        <v>2273.150422</v>
      </c>
      <c r="J19" s="9">
        <f>H19 * (1 + Config!$B$10)</f>
        <v>3342.868268</v>
      </c>
      <c r="K19" s="6" t="str">
        <f t="shared" si="2"/>
        <v>0g 22s 73c</v>
      </c>
      <c r="L19" s="8" t="str">
        <f t="shared" si="3"/>
        <v>0g 26s 74c</v>
      </c>
      <c r="M19" s="6" t="str">
        <f t="shared" si="4"/>
        <v>0g 33s 43c</v>
      </c>
      <c r="N19" s="6" t="str">
        <f t="shared" si="5"/>
        <v>Heavy Hide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Config!$B$15*Config!$B$20*Config!$B$50, 
IF(C20=1, Config!$B$15*Config!$B$21*Config!$B$51, 
IF(C20=2, Config!$B$15*Config!$B$22*Config!$B$52, 
IF(C20=3, Config!$B$15*Config!$B$23*Config!$B$53, 
IF(C20=4, Config!$B$15*Config!$B$24*Config!$B$54, 
IF(C20=5, Config!$B$15*Config!$B$25*Config!$B$55, 
IF(C20=6, Config!$B$15*Config!$B$26*Config!$B$56, 
IF(C20=7, Config!$B$15*Config!$B$27*Config!$B$57, ""))))))))</f>
        <v>0.8</v>
      </c>
      <c r="C20" s="10">
        <v>1.0</v>
      </c>
      <c r="D20" s="7" t="s">
        <v>547</v>
      </c>
      <c r="E20" s="10">
        <v>150.0</v>
      </c>
      <c r="F20" s="10">
        <v>30.0</v>
      </c>
      <c r="G20" s="9">
        <f>IF(E20 &lt; Config!$B$4, Config!$B$4, E20)</f>
        <v>850</v>
      </c>
      <c r="H20" s="9">
        <f t="shared" si="1"/>
        <v>2674.294614</v>
      </c>
      <c r="I20" s="9">
        <f>H20 * (1 - Config!$B$9)</f>
        <v>2273.150422</v>
      </c>
      <c r="J20" s="9">
        <f>H20 * (1 + Config!$B$10)</f>
        <v>3342.868268</v>
      </c>
      <c r="K20" s="6" t="str">
        <f t="shared" si="2"/>
        <v>0g 22s 73c</v>
      </c>
      <c r="L20" s="8" t="str">
        <f t="shared" si="3"/>
        <v>0g 26s 74c</v>
      </c>
      <c r="M20" s="6" t="str">
        <f t="shared" si="4"/>
        <v>0g 33s 43c</v>
      </c>
      <c r="N20" s="6" t="str">
        <f t="shared" si="5"/>
        <v>Heavy Leather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Config!$B$15*Config!$B$20*Config!$B$50, 
IF(C21=1, Config!$B$15*Config!$B$21*Config!$B$51, 
IF(C21=2, Config!$B$15*Config!$B$22*Config!$B$52, 
IF(C21=3, Config!$B$15*Config!$B$23*Config!$B$53, 
IF(C21=4, Config!$B$15*Config!$B$24*Config!$B$54, 
IF(C21=5, Config!$B$15*Config!$B$25*Config!$B$55, 
IF(C21=6, Config!$B$15*Config!$B$26*Config!$B$56, 
IF(C21=7, Config!$B$15*Config!$B$27*Config!$B$57, ""))))))))</f>
        <v>0.8</v>
      </c>
      <c r="C21" s="10">
        <v>1.0</v>
      </c>
      <c r="D21" s="7" t="s">
        <v>548</v>
      </c>
      <c r="E21" s="10">
        <v>500.0</v>
      </c>
      <c r="F21" s="10">
        <v>35.0</v>
      </c>
      <c r="G21" s="9">
        <f>IF(E21 &lt; Config!$B$4, Config!$B$4, E21)</f>
        <v>850</v>
      </c>
      <c r="H21" s="9">
        <f t="shared" si="1"/>
        <v>3214.769259</v>
      </c>
      <c r="I21" s="9">
        <f>H21 * (1 - Config!$B$9)</f>
        <v>2732.55387</v>
      </c>
      <c r="J21" s="9">
        <f>H21 * (1 + Config!$B$10)</f>
        <v>4018.461574</v>
      </c>
      <c r="K21" s="6" t="str">
        <f t="shared" si="2"/>
        <v>0g 27s 33c</v>
      </c>
      <c r="L21" s="8" t="str">
        <f t="shared" si="3"/>
        <v>0g 32s 15c</v>
      </c>
      <c r="M21" s="6" t="str">
        <f t="shared" si="4"/>
        <v>0g 40s 18c</v>
      </c>
      <c r="N21" s="6" t="str">
        <f t="shared" si="5"/>
        <v>Thick Murloc Scale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Config!$B$15*Config!$B$20*Config!$B$50, 
IF(C22=1, Config!$B$15*Config!$B$21*Config!$B$51, 
IF(C22=2, Config!$B$15*Config!$B$22*Config!$B$52, 
IF(C22=3, Config!$B$15*Config!$B$23*Config!$B$53, 
IF(C22=4, Config!$B$15*Config!$B$24*Config!$B$54, 
IF(C22=5, Config!$B$15*Config!$B$25*Config!$B$55, 
IF(C22=6, Config!$B$15*Config!$B$26*Config!$B$56, 
IF(C22=7, Config!$B$15*Config!$B$27*Config!$B$57, ""))))))))</f>
        <v>0.8</v>
      </c>
      <c r="C22" s="10">
        <v>1.0</v>
      </c>
      <c r="D22" s="7" t="s">
        <v>549</v>
      </c>
      <c r="E22" s="10">
        <v>100.0</v>
      </c>
      <c r="F22" s="10">
        <v>35.0</v>
      </c>
      <c r="G22" s="9">
        <f>IF(E22 &lt; Config!$B$4, Config!$B$4, E22)</f>
        <v>850</v>
      </c>
      <c r="H22" s="9">
        <f t="shared" si="1"/>
        <v>3214.769259</v>
      </c>
      <c r="I22" s="9">
        <f>H22 * (1 - Config!$B$9)</f>
        <v>2732.55387</v>
      </c>
      <c r="J22" s="9">
        <f>H22 * (1 + Config!$B$10)</f>
        <v>4018.461574</v>
      </c>
      <c r="K22" s="6" t="str">
        <f t="shared" si="2"/>
        <v>0g 27s 33c</v>
      </c>
      <c r="L22" s="8" t="str">
        <f t="shared" si="3"/>
        <v>0g 32s 15c</v>
      </c>
      <c r="M22" s="6" t="str">
        <f t="shared" si="4"/>
        <v>0g 40s 18c</v>
      </c>
      <c r="N22" s="6" t="str">
        <f t="shared" si="5"/>
        <v>Turtle Scale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Config!$B$15*Config!$B$20*Config!$B$50, 
IF(C23=1, Config!$B$15*Config!$B$21*Config!$B$51, 
IF(C23=2, Config!$B$15*Config!$B$22*Config!$B$52, 
IF(C23=3, Config!$B$15*Config!$B$23*Config!$B$53, 
IF(C23=4, Config!$B$15*Config!$B$24*Config!$B$54, 
IF(C23=5, Config!$B$15*Config!$B$25*Config!$B$55, 
IF(C23=6, Config!$B$15*Config!$B$26*Config!$B$56, 
IF(C23=7, Config!$B$15*Config!$B$27*Config!$B$57, ""))))))))</f>
        <v>0.8</v>
      </c>
      <c r="C23" s="10">
        <v>1.0</v>
      </c>
      <c r="D23" s="7" t="s">
        <v>550</v>
      </c>
      <c r="E23" s="10">
        <v>300.0</v>
      </c>
      <c r="F23" s="10">
        <v>40.0</v>
      </c>
      <c r="G23" s="9">
        <f>IF(E23 &lt; Config!$B$4, Config!$B$4, E23)</f>
        <v>850</v>
      </c>
      <c r="H23" s="9">
        <f t="shared" si="1"/>
        <v>3748.017825</v>
      </c>
      <c r="I23" s="9">
        <f>H23 * (1 - Config!$B$9)</f>
        <v>3185.815152</v>
      </c>
      <c r="J23" s="9">
        <f>H23 * (1 + Config!$B$10)</f>
        <v>4685.022282</v>
      </c>
      <c r="K23" s="6" t="str">
        <f t="shared" si="2"/>
        <v>0g 31s 86c</v>
      </c>
      <c r="L23" s="8" t="str">
        <f t="shared" si="3"/>
        <v>0g 37s 48c</v>
      </c>
      <c r="M23" s="6" t="str">
        <f t="shared" si="4"/>
        <v>0g 46s 85c</v>
      </c>
      <c r="N23" s="6" t="str">
        <f t="shared" si="5"/>
        <v>Thick Leather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Config!$B$15*Config!$B$20*Config!$B$50, 
IF(C24=1, Config!$B$15*Config!$B$21*Config!$B$51, 
IF(C24=2, Config!$B$15*Config!$B$22*Config!$B$52, 
IF(C24=3, Config!$B$15*Config!$B$23*Config!$B$53, 
IF(C24=4, Config!$B$15*Config!$B$24*Config!$B$54, 
IF(C24=5, Config!$B$15*Config!$B$25*Config!$B$55, 
IF(C24=6, Config!$B$15*Config!$B$26*Config!$B$56, 
IF(C24=7, Config!$B$15*Config!$B$27*Config!$B$57, ""))))))))</f>
        <v>0.8</v>
      </c>
      <c r="C24" s="10">
        <v>1.0</v>
      </c>
      <c r="D24" s="7" t="s">
        <v>551</v>
      </c>
      <c r="E24" s="10">
        <v>500.0</v>
      </c>
      <c r="F24" s="10">
        <v>40.0</v>
      </c>
      <c r="G24" s="9">
        <f>IF(E24 &lt; Config!$B$4, Config!$B$4, E24)</f>
        <v>850</v>
      </c>
      <c r="H24" s="9">
        <f t="shared" si="1"/>
        <v>3748.017825</v>
      </c>
      <c r="I24" s="9">
        <f>H24 * (1 - Config!$B$9)</f>
        <v>3185.815152</v>
      </c>
      <c r="J24" s="9">
        <f>H24 * (1 + Config!$B$10)</f>
        <v>4685.022282</v>
      </c>
      <c r="K24" s="6" t="str">
        <f t="shared" si="2"/>
        <v>0g 31s 86c</v>
      </c>
      <c r="L24" s="8" t="str">
        <f t="shared" si="3"/>
        <v>0g 37s 48c</v>
      </c>
      <c r="M24" s="6" t="str">
        <f t="shared" si="4"/>
        <v>0g 46s 85c</v>
      </c>
      <c r="N24" s="6" t="str">
        <f t="shared" si="5"/>
        <v>Cured Thick Hide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Config!$B$15*Config!$B$20*Config!$B$50, 
IF(C25=1, Config!$B$15*Config!$B$21*Config!$B$51, 
IF(C25=2, Config!$B$15*Config!$B$22*Config!$B$52, 
IF(C25=3, Config!$B$15*Config!$B$23*Config!$B$53, 
IF(C25=4, Config!$B$15*Config!$B$24*Config!$B$54, 
IF(C25=5, Config!$B$15*Config!$B$25*Config!$B$55, 
IF(C25=6, Config!$B$15*Config!$B$26*Config!$B$56, 
IF(C25=7, Config!$B$15*Config!$B$27*Config!$B$57, ""))))))))</f>
        <v>0.8</v>
      </c>
      <c r="C25" s="10">
        <v>1.0</v>
      </c>
      <c r="D25" s="7" t="s">
        <v>552</v>
      </c>
      <c r="E25" s="10">
        <v>500.0</v>
      </c>
      <c r="F25" s="10">
        <v>40.0</v>
      </c>
      <c r="G25" s="9">
        <f>IF(E25 &lt; Config!$B$4, Config!$B$4, E25)</f>
        <v>850</v>
      </c>
      <c r="H25" s="9">
        <f t="shared" si="1"/>
        <v>3748.017825</v>
      </c>
      <c r="I25" s="9">
        <f>H25 * (1 - Config!$B$9)</f>
        <v>3185.815152</v>
      </c>
      <c r="J25" s="9">
        <f>H25 * (1 + Config!$B$10)</f>
        <v>4685.022282</v>
      </c>
      <c r="K25" s="6" t="str">
        <f t="shared" si="2"/>
        <v>0g 31s 86c</v>
      </c>
      <c r="L25" s="8" t="str">
        <f t="shared" si="3"/>
        <v>0g 37s 48c</v>
      </c>
      <c r="M25" s="6" t="str">
        <f t="shared" si="4"/>
        <v>0g 46s 85c</v>
      </c>
      <c r="N25" s="6" t="str">
        <f t="shared" si="5"/>
        <v>Thick Hide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Config!$B$15*Config!$B$20*Config!$B$50, 
IF(C26=1, Config!$B$15*Config!$B$21*Config!$B$51, 
IF(C26=2, Config!$B$15*Config!$B$22*Config!$B$52, 
IF(C26=3, Config!$B$15*Config!$B$23*Config!$B$53, 
IF(C26=4, Config!$B$15*Config!$B$24*Config!$B$54, 
IF(C26=5, Config!$B$15*Config!$B$25*Config!$B$55, 
IF(C26=6, Config!$B$15*Config!$B$26*Config!$B$56, 
IF(C26=7, Config!$B$15*Config!$B$27*Config!$B$57, ""))))))))</f>
        <v>0.8</v>
      </c>
      <c r="C26" s="10">
        <v>1.0</v>
      </c>
      <c r="D26" s="7" t="s">
        <v>553</v>
      </c>
      <c r="E26" s="10">
        <v>250.0</v>
      </c>
      <c r="F26" s="10">
        <v>40.0</v>
      </c>
      <c r="G26" s="9">
        <f>IF(E26 &lt; Config!$B$4, Config!$B$4, E26)</f>
        <v>850</v>
      </c>
      <c r="H26" s="9">
        <f t="shared" si="1"/>
        <v>3748.017825</v>
      </c>
      <c r="I26" s="9">
        <f>H26 * (1 - Config!$B$9)</f>
        <v>3185.815152</v>
      </c>
      <c r="J26" s="9">
        <f>H26 * (1 + Config!$B$10)</f>
        <v>4685.022282</v>
      </c>
      <c r="K26" s="6" t="str">
        <f t="shared" si="2"/>
        <v>0g 31s 86c</v>
      </c>
      <c r="L26" s="8" t="str">
        <f t="shared" si="3"/>
        <v>0g 37s 48c</v>
      </c>
      <c r="M26" s="6" t="str">
        <f t="shared" si="4"/>
        <v>0g 46s 85c</v>
      </c>
      <c r="N26" s="6" t="str">
        <f t="shared" si="5"/>
        <v>Deeprock Salt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Config!$B$15*Config!$B$20*Config!$B$50, 
IF(C27=1, Config!$B$15*Config!$B$21*Config!$B$51, 
IF(C27=2, Config!$B$15*Config!$B$22*Config!$B$52, 
IF(C27=3, Config!$B$15*Config!$B$23*Config!$B$53, 
IF(C27=4, Config!$B$15*Config!$B$24*Config!$B$54, 
IF(C27=5, Config!$B$15*Config!$B$25*Config!$B$55, 
IF(C27=6, Config!$B$15*Config!$B$26*Config!$B$56, 
IF(C27=7, Config!$B$15*Config!$B$27*Config!$B$57, ""))))))))</f>
        <v>0.8</v>
      </c>
      <c r="C27" s="10">
        <v>1.0</v>
      </c>
      <c r="D27" s="7" t="s">
        <v>554</v>
      </c>
      <c r="E27" s="10">
        <v>500.0</v>
      </c>
      <c r="F27" s="10">
        <v>45.0</v>
      </c>
      <c r="G27" s="9">
        <f>IF(E27 &lt; Config!$B$4, Config!$B$4, E27)</f>
        <v>850</v>
      </c>
      <c r="H27" s="9">
        <f t="shared" si="1"/>
        <v>4272.080063</v>
      </c>
      <c r="I27" s="9">
        <f>H27 * (1 - Config!$B$9)</f>
        <v>3631.268054</v>
      </c>
      <c r="J27" s="9">
        <f>H27 * (1 + Config!$B$10)</f>
        <v>5340.100079</v>
      </c>
      <c r="K27" s="6" t="str">
        <f t="shared" si="2"/>
        <v>0g 36s 31c</v>
      </c>
      <c r="L27" s="8" t="str">
        <f t="shared" si="3"/>
        <v>0g 42s 72c</v>
      </c>
      <c r="M27" s="6" t="str">
        <f t="shared" si="4"/>
        <v>0g 53s 40c</v>
      </c>
      <c r="N27" s="6" t="str">
        <f t="shared" si="5"/>
        <v>Worn Dragonscale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Config!$B$15*Config!$B$20*Config!$B$50, 
IF(C28=1, Config!$B$15*Config!$B$21*Config!$B$51, 
IF(C28=2, Config!$B$15*Config!$B$22*Config!$B$52, 
IF(C28=3, Config!$B$15*Config!$B$23*Config!$B$53, 
IF(C28=4, Config!$B$15*Config!$B$24*Config!$B$54, 
IF(C28=5, Config!$B$15*Config!$B$25*Config!$B$55, 
IF(C28=6, Config!$B$15*Config!$B$26*Config!$B$56, 
IF(C28=7, Config!$B$15*Config!$B$27*Config!$B$57, ""))))))))</f>
        <v>1</v>
      </c>
      <c r="C28" s="10">
        <v>0.0</v>
      </c>
      <c r="D28" s="7" t="s">
        <v>555</v>
      </c>
      <c r="E28" s="10">
        <v>100.0</v>
      </c>
      <c r="F28" s="10">
        <v>45.0</v>
      </c>
      <c r="G28" s="9">
        <f>IF(E28 &lt; Config!$B$4, Config!$B$4, E28)</f>
        <v>850</v>
      </c>
      <c r="H28" s="9">
        <f t="shared" si="1"/>
        <v>5340.100079</v>
      </c>
      <c r="I28" s="9">
        <f>H28 * (1 - Config!$B$9)</f>
        <v>4539.085067</v>
      </c>
      <c r="J28" s="9">
        <f>H28 * (1 + Config!$B$10)</f>
        <v>6675.125099</v>
      </c>
      <c r="K28" s="6" t="str">
        <f t="shared" si="2"/>
        <v>0g 45s 39c</v>
      </c>
      <c r="L28" s="8" t="str">
        <f t="shared" si="3"/>
        <v>0g 53s 40c</v>
      </c>
      <c r="M28" s="6" t="str">
        <f t="shared" si="4"/>
        <v>0g 66s 75c</v>
      </c>
      <c r="N28" s="6" t="str">
        <f t="shared" si="5"/>
        <v>Jet Black Feather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Config!$B$15*Config!$B$20*Config!$B$50, 
IF(C29=1, Config!$B$15*Config!$B$21*Config!$B$51, 
IF(C29=2, Config!$B$15*Config!$B$22*Config!$B$52, 
IF(C29=3, Config!$B$15*Config!$B$23*Config!$B$53, 
IF(C29=4, Config!$B$15*Config!$B$24*Config!$B$54, 
IF(C29=5, Config!$B$15*Config!$B$25*Config!$B$55, 
IF(C29=6, Config!$B$15*Config!$B$26*Config!$B$56, 
IF(C29=7, Config!$B$15*Config!$B$27*Config!$B$57, ""))))))))</f>
        <v>0.8</v>
      </c>
      <c r="C29" s="10">
        <v>1.0</v>
      </c>
      <c r="D29" s="7" t="s">
        <v>556</v>
      </c>
      <c r="E29" s="10">
        <v>250.0</v>
      </c>
      <c r="F29" s="10">
        <v>45.0</v>
      </c>
      <c r="G29" s="9">
        <f>IF(E29 &lt; Config!$B$4, Config!$B$4, E29)</f>
        <v>850</v>
      </c>
      <c r="H29" s="9">
        <f t="shared" si="1"/>
        <v>4272.080063</v>
      </c>
      <c r="I29" s="9">
        <f>H29 * (1 - Config!$B$9)</f>
        <v>3631.268054</v>
      </c>
      <c r="J29" s="9">
        <f>H29 * (1 + Config!$B$10)</f>
        <v>5340.100079</v>
      </c>
      <c r="K29" s="6" t="str">
        <f t="shared" si="2"/>
        <v>0g 36s 31c</v>
      </c>
      <c r="L29" s="8" t="str">
        <f t="shared" si="3"/>
        <v>0g 42s 72c</v>
      </c>
      <c r="M29" s="6" t="str">
        <f t="shared" si="4"/>
        <v>0g 53s 40c</v>
      </c>
      <c r="N29" s="6" t="str">
        <f t="shared" si="5"/>
        <v>Scorpid Scale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Config!$B$15*Config!$B$20*Config!$B$50, 
IF(C30=1, Config!$B$15*Config!$B$21*Config!$B$51, 
IF(C30=2, Config!$B$15*Config!$B$22*Config!$B$52, 
IF(C30=3, Config!$B$15*Config!$B$23*Config!$B$53, 
IF(C30=4, Config!$B$15*Config!$B$24*Config!$B$54, 
IF(C30=5, Config!$B$15*Config!$B$25*Config!$B$55, 
IF(C30=6, Config!$B$15*Config!$B$26*Config!$B$56, 
IF(C30=7, Config!$B$15*Config!$B$27*Config!$B$57, ""))))))))</f>
        <v>0.8</v>
      </c>
      <c r="C30" s="10">
        <v>1.0</v>
      </c>
      <c r="D30" s="7" t="s">
        <v>557</v>
      </c>
      <c r="E30" s="10">
        <v>600.0</v>
      </c>
      <c r="F30" s="10">
        <v>50.0</v>
      </c>
      <c r="G30" s="9">
        <f>IF(E30 &lt; Config!$B$4, Config!$B$4, E30)</f>
        <v>850</v>
      </c>
      <c r="H30" s="9">
        <f t="shared" si="1"/>
        <v>4786.013431</v>
      </c>
      <c r="I30" s="9">
        <f>H30 * (1 - Config!$B$9)</f>
        <v>4068.111417</v>
      </c>
      <c r="J30" s="9">
        <f>H30 * (1 + Config!$B$10)</f>
        <v>5982.516789</v>
      </c>
      <c r="K30" s="6" t="str">
        <f t="shared" si="2"/>
        <v>0g 40s 68c</v>
      </c>
      <c r="L30" s="8" t="str">
        <f t="shared" si="3"/>
        <v>0g 47s 86c</v>
      </c>
      <c r="M30" s="6" t="str">
        <f t="shared" si="4"/>
        <v>0g 59s 83c</v>
      </c>
      <c r="N30" s="6" t="str">
        <f t="shared" si="5"/>
        <v>Warbear Leather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Config!$B$15*Config!$B$20*Config!$B$50, 
IF(C31=1, Config!$B$15*Config!$B$21*Config!$B$51, 
IF(C31=2, Config!$B$15*Config!$B$22*Config!$B$52, 
IF(C31=3, Config!$B$15*Config!$B$23*Config!$B$53, 
IF(C31=4, Config!$B$15*Config!$B$24*Config!$B$54, 
IF(C31=5, Config!$B$15*Config!$B$25*Config!$B$55, 
IF(C31=6, Config!$B$15*Config!$B$26*Config!$B$56, 
IF(C31=7, Config!$B$15*Config!$B$27*Config!$B$57, ""))))))))</f>
        <v>0.8</v>
      </c>
      <c r="C31" s="10">
        <v>1.0</v>
      </c>
      <c r="D31" s="7" t="s">
        <v>558</v>
      </c>
      <c r="E31" s="10">
        <v>500.0</v>
      </c>
      <c r="F31" s="10">
        <v>50.0</v>
      </c>
      <c r="G31" s="9">
        <f>IF(E31 &lt; Config!$B$4, Config!$B$4, E31)</f>
        <v>850</v>
      </c>
      <c r="H31" s="9">
        <f t="shared" si="1"/>
        <v>4786.013431</v>
      </c>
      <c r="I31" s="9">
        <f>H31 * (1 - Config!$B$9)</f>
        <v>4068.111417</v>
      </c>
      <c r="J31" s="9">
        <f>H31 * (1 + Config!$B$10)</f>
        <v>5982.516789</v>
      </c>
      <c r="K31" s="6" t="str">
        <f t="shared" si="2"/>
        <v>0g 40s 68c</v>
      </c>
      <c r="L31" s="8" t="str">
        <f t="shared" si="3"/>
        <v>0g 47s 86c</v>
      </c>
      <c r="M31" s="6" t="str">
        <f t="shared" si="4"/>
        <v>0g 59s 83c</v>
      </c>
      <c r="N31" s="6" t="str">
        <f t="shared" si="5"/>
        <v>Devilsaur Leather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>
        <f>IF(C32=0, Config!$B$15*Config!$B$20*Config!$B$50, 
IF(C32=1, Config!$B$15*Config!$B$21*Config!$B$51, 
IF(C32=2, Config!$B$15*Config!$B$22*Config!$B$52, 
IF(C32=3, Config!$B$15*Config!$B$23*Config!$B$53, 
IF(C32=4, Config!$B$15*Config!$B$24*Config!$B$54, 
IF(C32=5, Config!$B$15*Config!$B$25*Config!$B$55, 
IF(C32=6, Config!$B$15*Config!$B$26*Config!$B$56, 
IF(C32=7, Config!$B$15*Config!$B$27*Config!$B$57, ""))))))))</f>
        <v>0.8</v>
      </c>
      <c r="C32" s="10">
        <v>1.0</v>
      </c>
      <c r="D32" s="7" t="s">
        <v>559</v>
      </c>
      <c r="E32" s="10">
        <v>500.0</v>
      </c>
      <c r="F32" s="10">
        <v>50.0</v>
      </c>
      <c r="G32" s="9">
        <f>IF(E32 &lt; Config!$B$4, Config!$B$4, E32)</f>
        <v>850</v>
      </c>
      <c r="H32" s="9">
        <f t="shared" si="1"/>
        <v>4786.013431</v>
      </c>
      <c r="I32" s="9">
        <f>H32 * (1 - Config!$B$9)</f>
        <v>4068.111417</v>
      </c>
      <c r="J32" s="9">
        <f>H32 * (1 + Config!$B$10)</f>
        <v>5982.516789</v>
      </c>
      <c r="K32" s="6" t="str">
        <f t="shared" si="2"/>
        <v>0g 40s 68c</v>
      </c>
      <c r="L32" s="8" t="str">
        <f t="shared" si="3"/>
        <v>0g 47s 86c</v>
      </c>
      <c r="M32" s="6" t="str">
        <f t="shared" si="4"/>
        <v>0g 59s 83c</v>
      </c>
      <c r="N32" s="6" t="str">
        <f t="shared" si="5"/>
        <v>Blue Dragonscale</v>
      </c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>
        <f>IF(C33=0, Config!$B$15*Config!$B$20*Config!$B$50, 
IF(C33=1, Config!$B$15*Config!$B$21*Config!$B$51, 
IF(C33=2, Config!$B$15*Config!$B$22*Config!$B$52, 
IF(C33=3, Config!$B$15*Config!$B$23*Config!$B$53, 
IF(C33=4, Config!$B$15*Config!$B$24*Config!$B$54, 
IF(C33=5, Config!$B$15*Config!$B$25*Config!$B$55, 
IF(C33=6, Config!$B$15*Config!$B$26*Config!$B$56, 
IF(C33=7, Config!$B$15*Config!$B$27*Config!$B$57, ""))))))))</f>
        <v>0.8</v>
      </c>
      <c r="C33" s="10">
        <v>1.0</v>
      </c>
      <c r="D33" s="7" t="s">
        <v>560</v>
      </c>
      <c r="E33" s="10">
        <v>500.0</v>
      </c>
      <c r="F33" s="10">
        <v>50.0</v>
      </c>
      <c r="G33" s="9">
        <f>IF(E33 &lt; Config!$B$4, Config!$B$4, E33)</f>
        <v>850</v>
      </c>
      <c r="H33" s="9">
        <f t="shared" si="1"/>
        <v>4786.013431</v>
      </c>
      <c r="I33" s="9">
        <f>H33 * (1 - Config!$B$9)</f>
        <v>4068.111417</v>
      </c>
      <c r="J33" s="9">
        <f>H33 * (1 + Config!$B$10)</f>
        <v>5982.516789</v>
      </c>
      <c r="K33" s="6" t="str">
        <f t="shared" si="2"/>
        <v>0g 40s 68c</v>
      </c>
      <c r="L33" s="8" t="str">
        <f t="shared" si="3"/>
        <v>0g 47s 86c</v>
      </c>
      <c r="M33" s="6" t="str">
        <f t="shared" si="4"/>
        <v>0g 59s 83c</v>
      </c>
      <c r="N33" s="6" t="str">
        <f t="shared" si="5"/>
        <v>Green Dragonscale</v>
      </c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>
        <f>IF(C34=0, Config!$B$15*Config!$B$20*Config!$B$50, 
IF(C34=1, Config!$B$15*Config!$B$21*Config!$B$51, 
IF(C34=2, Config!$B$15*Config!$B$22*Config!$B$52, 
IF(C34=3, Config!$B$15*Config!$B$23*Config!$B$53, 
IF(C34=4, Config!$B$15*Config!$B$24*Config!$B$54, 
IF(C34=5, Config!$B$15*Config!$B$25*Config!$B$55, 
IF(C34=6, Config!$B$15*Config!$B$26*Config!$B$56, 
IF(C34=7, Config!$B$15*Config!$B$27*Config!$B$57, ""))))))))</f>
        <v>0.8</v>
      </c>
      <c r="C34" s="10">
        <v>1.0</v>
      </c>
      <c r="D34" s="7" t="s">
        <v>561</v>
      </c>
      <c r="E34" s="10">
        <v>1000.0</v>
      </c>
      <c r="F34" s="10">
        <v>50.0</v>
      </c>
      <c r="G34" s="9">
        <f>IF(E34 &lt; Config!$B$4, Config!$B$4, E34)</f>
        <v>1000</v>
      </c>
      <c r="H34" s="9">
        <f t="shared" si="1"/>
        <v>5630.604037</v>
      </c>
      <c r="I34" s="9">
        <f>H34 * (1 - Config!$B$9)</f>
        <v>4786.013431</v>
      </c>
      <c r="J34" s="9">
        <f>H34 * (1 + Config!$B$10)</f>
        <v>7038.255046</v>
      </c>
      <c r="K34" s="6" t="str">
        <f t="shared" si="2"/>
        <v>0g 47s 86c</v>
      </c>
      <c r="L34" s="8" t="str">
        <f t="shared" si="3"/>
        <v>0g 56s 31c</v>
      </c>
      <c r="M34" s="6" t="str">
        <f t="shared" si="4"/>
        <v>0g 70s 38c</v>
      </c>
      <c r="N34" s="6" t="str">
        <f t="shared" si="5"/>
        <v>Refined Deeprock Salt</v>
      </c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>
        <f>IF(C35=0, Config!$B$15*Config!$B$20*Config!$B$50, 
IF(C35=1, Config!$B$15*Config!$B$21*Config!$B$51, 
IF(C35=2, Config!$B$15*Config!$B$22*Config!$B$52, 
IF(C35=3, Config!$B$15*Config!$B$23*Config!$B$53, 
IF(C35=4, Config!$B$15*Config!$B$24*Config!$B$54, 
IF(C35=5, Config!$B$15*Config!$B$25*Config!$B$55, 
IF(C35=6, Config!$B$15*Config!$B$26*Config!$B$56, 
IF(C35=7, Config!$B$15*Config!$B$27*Config!$B$57, ""))))))))</f>
        <v>0.8</v>
      </c>
      <c r="C35" s="10">
        <v>1.0</v>
      </c>
      <c r="D35" s="7" t="s">
        <v>562</v>
      </c>
      <c r="E35" s="10">
        <v>500.0</v>
      </c>
      <c r="F35" s="10">
        <v>50.0</v>
      </c>
      <c r="G35" s="9">
        <f>IF(E35 &lt; Config!$B$4, Config!$B$4, E35)</f>
        <v>850</v>
      </c>
      <c r="H35" s="9">
        <f t="shared" si="1"/>
        <v>4786.013431</v>
      </c>
      <c r="I35" s="9">
        <f>H35 * (1 - Config!$B$9)</f>
        <v>4068.111417</v>
      </c>
      <c r="J35" s="9">
        <f>H35 * (1 + Config!$B$10)</f>
        <v>5982.516789</v>
      </c>
      <c r="K35" s="6" t="str">
        <f t="shared" si="2"/>
        <v>0g 40s 68c</v>
      </c>
      <c r="L35" s="8" t="str">
        <f t="shared" si="3"/>
        <v>0g 47s 86c</v>
      </c>
      <c r="M35" s="6" t="str">
        <f t="shared" si="4"/>
        <v>0g 59s 83c</v>
      </c>
      <c r="N35" s="6" t="str">
        <f t="shared" si="5"/>
        <v>Cured Rugged Hide</v>
      </c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>
        <f>IF(C36=0, Config!$B$15*Config!$B$20*Config!$B$50, 
IF(C36=1, Config!$B$15*Config!$B$21*Config!$B$51, 
IF(C36=2, Config!$B$15*Config!$B$22*Config!$B$52, 
IF(C36=3, Config!$B$15*Config!$B$23*Config!$B$53, 
IF(C36=4, Config!$B$15*Config!$B$24*Config!$B$54, 
IF(C36=5, Config!$B$15*Config!$B$25*Config!$B$55, 
IF(C36=6, Config!$B$15*Config!$B$26*Config!$B$56, 
IF(C36=7, Config!$B$15*Config!$B$27*Config!$B$57, ""))))))))</f>
        <v>0.8</v>
      </c>
      <c r="C36" s="10">
        <v>1.0</v>
      </c>
      <c r="D36" s="7" t="s">
        <v>563</v>
      </c>
      <c r="E36" s="10">
        <v>500.0</v>
      </c>
      <c r="F36" s="10">
        <v>50.0</v>
      </c>
      <c r="G36" s="9">
        <f>IF(E36 &lt; Config!$B$4, Config!$B$4, E36)</f>
        <v>850</v>
      </c>
      <c r="H36" s="9">
        <f t="shared" si="1"/>
        <v>4786.013431</v>
      </c>
      <c r="I36" s="9">
        <f>H36 * (1 - Config!$B$9)</f>
        <v>4068.111417</v>
      </c>
      <c r="J36" s="9">
        <f>H36 * (1 + Config!$B$10)</f>
        <v>5982.516789</v>
      </c>
      <c r="K36" s="6" t="str">
        <f t="shared" si="2"/>
        <v>0g 40s 68c</v>
      </c>
      <c r="L36" s="8" t="str">
        <f t="shared" si="3"/>
        <v>0g 47s 86c</v>
      </c>
      <c r="M36" s="6" t="str">
        <f t="shared" si="4"/>
        <v>0g 59s 83c</v>
      </c>
      <c r="N36" s="6" t="str">
        <f t="shared" si="5"/>
        <v>Rugged Hide</v>
      </c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>
        <f>IF(C37=0, Config!$B$15*Config!$B$20*Config!$B$50, 
IF(C37=1, Config!$B$15*Config!$B$21*Config!$B$51, 
IF(C37=2, Config!$B$15*Config!$B$22*Config!$B$52, 
IF(C37=3, Config!$B$15*Config!$B$23*Config!$B$53, 
IF(C37=4, Config!$B$15*Config!$B$24*Config!$B$54, 
IF(C37=5, Config!$B$15*Config!$B$25*Config!$B$55, 
IF(C37=6, Config!$B$15*Config!$B$26*Config!$B$56, 
IF(C37=7, Config!$B$15*Config!$B$27*Config!$B$57, ""))))))))</f>
        <v>0.8</v>
      </c>
      <c r="C37" s="10">
        <v>1.0</v>
      </c>
      <c r="D37" s="7" t="s">
        <v>564</v>
      </c>
      <c r="E37" s="10">
        <v>500.0</v>
      </c>
      <c r="F37" s="10">
        <v>50.0</v>
      </c>
      <c r="G37" s="9">
        <f>IF(E37 &lt; Config!$B$4, Config!$B$4, E37)</f>
        <v>850</v>
      </c>
      <c r="H37" s="9">
        <f t="shared" si="1"/>
        <v>4786.013431</v>
      </c>
      <c r="I37" s="9">
        <f>H37 * (1 - Config!$B$9)</f>
        <v>4068.111417</v>
      </c>
      <c r="J37" s="9">
        <f>H37 * (1 + Config!$B$10)</f>
        <v>5982.516789</v>
      </c>
      <c r="K37" s="6" t="str">
        <f t="shared" si="2"/>
        <v>0g 40s 68c</v>
      </c>
      <c r="L37" s="8" t="str">
        <f t="shared" si="3"/>
        <v>0g 47s 86c</v>
      </c>
      <c r="M37" s="6" t="str">
        <f t="shared" si="4"/>
        <v>0g 59s 83c</v>
      </c>
      <c r="N37" s="6" t="str">
        <f t="shared" si="5"/>
        <v>Rugged Leather</v>
      </c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>
        <f>IF(C38=0, Config!$B$15*Config!$B$20*Config!$B$50, 
IF(C38=1, Config!$B$15*Config!$B$21*Config!$B$51, 
IF(C38=2, Config!$B$15*Config!$B$22*Config!$B$52, 
IF(C38=3, Config!$B$15*Config!$B$23*Config!$B$53, 
IF(C38=4, Config!$B$15*Config!$B$24*Config!$B$54, 
IF(C38=5, Config!$B$15*Config!$B$25*Config!$B$55, 
IF(C38=6, Config!$B$15*Config!$B$26*Config!$B$56, 
IF(C38=7, Config!$B$15*Config!$B$27*Config!$B$57, ""))))))))</f>
        <v>0.8</v>
      </c>
      <c r="C38" s="10">
        <v>1.0</v>
      </c>
      <c r="D38" s="7" t="s">
        <v>565</v>
      </c>
      <c r="E38" s="10">
        <v>500.0</v>
      </c>
      <c r="F38" s="10">
        <v>55.0</v>
      </c>
      <c r="G38" s="9">
        <f>IF(E38 &lt; Config!$B$4, Config!$B$4, E38)</f>
        <v>850</v>
      </c>
      <c r="H38" s="9">
        <f t="shared" si="1"/>
        <v>5289.451168</v>
      </c>
      <c r="I38" s="9">
        <f>H38 * (1 - Config!$B$9)</f>
        <v>4496.033493</v>
      </c>
      <c r="J38" s="9">
        <f>H38 * (1 + Config!$B$10)</f>
        <v>6611.813961</v>
      </c>
      <c r="K38" s="6" t="str">
        <f t="shared" si="2"/>
        <v>0g 44s 96c</v>
      </c>
      <c r="L38" s="8" t="str">
        <f t="shared" si="3"/>
        <v>0g 52s 89c</v>
      </c>
      <c r="M38" s="6" t="str">
        <f t="shared" si="4"/>
        <v>0g 66s 12c</v>
      </c>
      <c r="N38" s="6" t="str">
        <f t="shared" si="5"/>
        <v>Heavy Scorpid Scale</v>
      </c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>
        <f>IF(C39=0, Config!$B$15*Config!$B$20*Config!$B$50, 
IF(C39=1, Config!$B$15*Config!$B$21*Config!$B$51, 
IF(C39=2, Config!$B$15*Config!$B$22*Config!$B$52, 
IF(C39=3, Config!$B$15*Config!$B$23*Config!$B$53, 
IF(C39=4, Config!$B$15*Config!$B$24*Config!$B$54, 
IF(C39=5, Config!$B$15*Config!$B$25*Config!$B$55, 
IF(C39=6, Config!$B$15*Config!$B$26*Config!$B$56, 
IF(C39=7, Config!$B$15*Config!$B$27*Config!$B$57, ""))))))))</f>
        <v>0.8</v>
      </c>
      <c r="C39" s="10">
        <v>1.0</v>
      </c>
      <c r="D39" s="7" t="s">
        <v>566</v>
      </c>
      <c r="E39" s="10">
        <v>2000.0</v>
      </c>
      <c r="F39" s="10">
        <v>55.0</v>
      </c>
      <c r="G39" s="9">
        <f>IF(E39 &lt; Config!$B$4, Config!$B$4, E39)</f>
        <v>2000</v>
      </c>
      <c r="H39" s="9">
        <f t="shared" si="1"/>
        <v>12445.76746</v>
      </c>
      <c r="I39" s="9">
        <f>H39 * (1 - Config!$B$9)</f>
        <v>10578.90234</v>
      </c>
      <c r="J39" s="9">
        <f>H39 * (1 + Config!$B$10)</f>
        <v>15557.20932</v>
      </c>
      <c r="K39" s="6" t="str">
        <f t="shared" si="2"/>
        <v>1g 5s 79c</v>
      </c>
      <c r="L39" s="8" t="str">
        <f t="shared" si="3"/>
        <v>1g 24s 46c</v>
      </c>
      <c r="M39" s="6" t="str">
        <f t="shared" si="4"/>
        <v>1g 55s 57c</v>
      </c>
      <c r="N39" s="6" t="str">
        <f t="shared" si="5"/>
        <v>Heavy Silithid Carapace</v>
      </c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>
        <f>IF(C40=0, Config!$B$15*Config!$B$20*Config!$B$50, 
IF(C40=1, Config!$B$15*Config!$B$21*Config!$B$51, 
IF(C40=2, Config!$B$15*Config!$B$22*Config!$B$52, 
IF(C40=3, Config!$B$15*Config!$B$23*Config!$B$53, 
IF(C40=4, Config!$B$15*Config!$B$24*Config!$B$54, 
IF(C40=5, Config!$B$15*Config!$B$25*Config!$B$55, 
IF(C40=6, Config!$B$15*Config!$B$26*Config!$B$56, 
IF(C40=7, Config!$B$15*Config!$B$27*Config!$B$57, ""))))))))</f>
        <v>0.8</v>
      </c>
      <c r="C40" s="10">
        <v>1.0</v>
      </c>
      <c r="D40" s="7" t="s">
        <v>567</v>
      </c>
      <c r="E40" s="10">
        <v>500.0</v>
      </c>
      <c r="F40" s="10">
        <v>55.0</v>
      </c>
      <c r="G40" s="9">
        <f>IF(E40 &lt; Config!$B$4, Config!$B$4, E40)</f>
        <v>850</v>
      </c>
      <c r="H40" s="9">
        <f t="shared" si="1"/>
        <v>5289.451168</v>
      </c>
      <c r="I40" s="9">
        <f>H40 * (1 - Config!$B$9)</f>
        <v>4496.033493</v>
      </c>
      <c r="J40" s="9">
        <f>H40 * (1 + Config!$B$10)</f>
        <v>6611.813961</v>
      </c>
      <c r="K40" s="6" t="str">
        <f t="shared" si="2"/>
        <v>0g 44s 96c</v>
      </c>
      <c r="L40" s="8" t="str">
        <f t="shared" si="3"/>
        <v>0g 52s 89c</v>
      </c>
      <c r="M40" s="6" t="str">
        <f t="shared" si="4"/>
        <v>0g 66s 12c</v>
      </c>
      <c r="N40" s="6" t="str">
        <f t="shared" si="5"/>
        <v>Enchanted Leather</v>
      </c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>
        <f>IF(C41=0, Config!$B$15*Config!$B$20*Config!$B$50, 
IF(C41=1, Config!$B$15*Config!$B$21*Config!$B$51, 
IF(C41=2, Config!$B$15*Config!$B$22*Config!$B$52, 
IF(C41=3, Config!$B$15*Config!$B$23*Config!$B$53, 
IF(C41=4, Config!$B$15*Config!$B$24*Config!$B$54, 
IF(C41=5, Config!$B$15*Config!$B$25*Config!$B$55, 
IF(C41=6, Config!$B$15*Config!$B$26*Config!$B$56, 
IF(C41=7, Config!$B$15*Config!$B$27*Config!$B$57, ""))))))))</f>
        <v>0.8</v>
      </c>
      <c r="C41" s="10">
        <v>1.0</v>
      </c>
      <c r="D41" s="7" t="s">
        <v>568</v>
      </c>
      <c r="E41" s="10">
        <v>1000.0</v>
      </c>
      <c r="F41" s="10">
        <v>55.0</v>
      </c>
      <c r="G41" s="9">
        <f>IF(E41 &lt; Config!$B$4, Config!$B$4, E41)</f>
        <v>1000</v>
      </c>
      <c r="H41" s="9">
        <f t="shared" si="1"/>
        <v>6222.883728</v>
      </c>
      <c r="I41" s="9">
        <f>H41 * (1 - Config!$B$9)</f>
        <v>5289.451168</v>
      </c>
      <c r="J41" s="9">
        <f>H41 * (1 + Config!$B$10)</f>
        <v>7778.604659</v>
      </c>
      <c r="K41" s="6" t="str">
        <f t="shared" si="2"/>
        <v>0g 52s 89c</v>
      </c>
      <c r="L41" s="8" t="str">
        <f t="shared" si="3"/>
        <v>0g 62s 23c</v>
      </c>
      <c r="M41" s="6" t="str">
        <f t="shared" si="4"/>
        <v>0g 77s 79c</v>
      </c>
      <c r="N41" s="6" t="str">
        <f t="shared" si="5"/>
        <v>Black Dragonscale</v>
      </c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>
        <f>IF(C42=0, Config!$B$15*Config!$B$20*Config!$B$50, 
IF(C42=1, Config!$B$15*Config!$B$21*Config!$B$51, 
IF(C42=2, Config!$B$15*Config!$B$22*Config!$B$52, 
IF(C42=3, Config!$B$15*Config!$B$23*Config!$B$53, 
IF(C42=4, Config!$B$15*Config!$B$24*Config!$B$54, 
IF(C42=5, Config!$B$15*Config!$B$25*Config!$B$55, 
IF(C42=6, Config!$B$15*Config!$B$26*Config!$B$56, 
IF(C42=7, Config!$B$15*Config!$B$27*Config!$B$57, ""))))))))</f>
        <v>0.8</v>
      </c>
      <c r="C42" s="10">
        <v>1.0</v>
      </c>
      <c r="D42" s="7" t="s">
        <v>569</v>
      </c>
      <c r="E42" s="10">
        <v>2000.0</v>
      </c>
      <c r="F42" s="10">
        <v>55.0</v>
      </c>
      <c r="G42" s="9">
        <f>IF(E42 &lt; Config!$B$4, Config!$B$4, E42)</f>
        <v>2000</v>
      </c>
      <c r="H42" s="9">
        <f t="shared" si="1"/>
        <v>12445.76746</v>
      </c>
      <c r="I42" s="9">
        <f>H42 * (1 - Config!$B$9)</f>
        <v>10578.90234</v>
      </c>
      <c r="J42" s="9">
        <f>H42 * (1 + Config!$B$10)</f>
        <v>15557.20932</v>
      </c>
      <c r="K42" s="6" t="str">
        <f t="shared" si="2"/>
        <v>1g 5s 79c</v>
      </c>
      <c r="L42" s="8" t="str">
        <f t="shared" si="3"/>
        <v>1g 24s 46c</v>
      </c>
      <c r="M42" s="6" t="str">
        <f t="shared" si="4"/>
        <v>1g 55s 57c</v>
      </c>
      <c r="N42" s="6" t="str">
        <f t="shared" si="5"/>
        <v>Light Silithid Carapace</v>
      </c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>
        <f>IF(C43=0, Config!$B$15*Config!$B$20*Config!$B$50, 
IF(C43=1, Config!$B$15*Config!$B$21*Config!$B$51, 
IF(C43=2, Config!$B$15*Config!$B$22*Config!$B$52, 
IF(C43=3, Config!$B$15*Config!$B$23*Config!$B$53, 
IF(C43=4, Config!$B$15*Config!$B$24*Config!$B$54, 
IF(C43=5, Config!$B$15*Config!$B$25*Config!$B$55, 
IF(C43=6, Config!$B$15*Config!$B$26*Config!$B$56, 
IF(C43=7, Config!$B$15*Config!$B$27*Config!$B$57, ""))))))))</f>
        <v>0.8</v>
      </c>
      <c r="C43" s="10">
        <v>1.0</v>
      </c>
      <c r="D43" s="7" t="s">
        <v>570</v>
      </c>
      <c r="E43" s="10">
        <v>1000.0</v>
      </c>
      <c r="F43" s="10">
        <v>55.0</v>
      </c>
      <c r="G43" s="9">
        <f>IF(E43 &lt; Config!$B$4, Config!$B$4, E43)</f>
        <v>1000</v>
      </c>
      <c r="H43" s="9">
        <f t="shared" si="1"/>
        <v>6222.883728</v>
      </c>
      <c r="I43" s="9">
        <f>H43 * (1 - Config!$B$9)</f>
        <v>5289.451168</v>
      </c>
      <c r="J43" s="9">
        <f>H43 * (1 + Config!$B$10)</f>
        <v>7778.604659</v>
      </c>
      <c r="K43" s="6" t="str">
        <f t="shared" si="2"/>
        <v>0g 52s 89c</v>
      </c>
      <c r="L43" s="8" t="str">
        <f t="shared" si="3"/>
        <v>0g 62s 23c</v>
      </c>
      <c r="M43" s="6" t="str">
        <f t="shared" si="4"/>
        <v>0g 77s 79c</v>
      </c>
      <c r="N43" s="6" t="str">
        <f t="shared" si="5"/>
        <v>Silithid Chitin</v>
      </c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>
        <f>IF(C44=0, Config!$B$15*Config!$B$20*Config!$B$50, 
IF(C44=1, Config!$B$15*Config!$B$21*Config!$B$51, 
IF(C44=2, Config!$B$15*Config!$B$22*Config!$B$52, 
IF(C44=3, Config!$B$15*Config!$B$23*Config!$B$53, 
IF(C44=4, Config!$B$15*Config!$B$24*Config!$B$54, 
IF(C44=5, Config!$B$15*Config!$B$25*Config!$B$55, 
IF(C44=6, Config!$B$15*Config!$B$26*Config!$B$56, 
IF(C44=7, Config!$B$15*Config!$B$27*Config!$B$57, ""))))))))</f>
        <v>0.8</v>
      </c>
      <c r="C44" s="10">
        <v>1.0</v>
      </c>
      <c r="D44" s="7" t="s">
        <v>571</v>
      </c>
      <c r="E44" s="10">
        <v>750.0</v>
      </c>
      <c r="F44" s="10">
        <v>60.0</v>
      </c>
      <c r="G44" s="9">
        <f>IF(E44 &lt; Config!$B$4, Config!$B$4, E44)</f>
        <v>850</v>
      </c>
      <c r="H44" s="9">
        <f t="shared" si="1"/>
        <v>5782.358615</v>
      </c>
      <c r="I44" s="9">
        <f>H44 * (1 - Config!$B$9)</f>
        <v>4915.004823</v>
      </c>
      <c r="J44" s="9">
        <f>H44 * (1 + Config!$B$10)</f>
        <v>7227.948269</v>
      </c>
      <c r="K44" s="6" t="str">
        <f t="shared" si="2"/>
        <v>0g 49s 15c</v>
      </c>
      <c r="L44" s="8" t="str">
        <f t="shared" si="3"/>
        <v>0g 57s 82c</v>
      </c>
      <c r="M44" s="6" t="str">
        <f t="shared" si="4"/>
        <v>0g 72s 28c</v>
      </c>
      <c r="N44" s="6" t="str">
        <f t="shared" si="5"/>
        <v>Thick Clefthoof Leather</v>
      </c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>
        <f>IF(C45=0, Config!$B$15*Config!$B$20*Config!$B$50, 
IF(C45=1, Config!$B$15*Config!$B$21*Config!$B$51, 
IF(C45=2, Config!$B$15*Config!$B$22*Config!$B$52, 
IF(C45=3, Config!$B$15*Config!$B$23*Config!$B$53, 
IF(C45=4, Config!$B$15*Config!$B$24*Config!$B$54, 
IF(C45=5, Config!$B$15*Config!$B$25*Config!$B$55, 
IF(C45=6, Config!$B$15*Config!$B$26*Config!$B$56, 
IF(C45=7, Config!$B$15*Config!$B$27*Config!$B$57, ""))))))))</f>
        <v>0.8</v>
      </c>
      <c r="C45" s="10">
        <v>1.0</v>
      </c>
      <c r="D45" s="7" t="s">
        <v>572</v>
      </c>
      <c r="E45" s="10">
        <v>250.0</v>
      </c>
      <c r="F45" s="10">
        <v>60.0</v>
      </c>
      <c r="G45" s="9">
        <f>IF(E45 &lt; Config!$B$4, Config!$B$4, E45)</f>
        <v>850</v>
      </c>
      <c r="H45" s="9">
        <f t="shared" si="1"/>
        <v>5782.358615</v>
      </c>
      <c r="I45" s="9">
        <f>H45 * (1 - Config!$B$9)</f>
        <v>4915.004823</v>
      </c>
      <c r="J45" s="9">
        <f>H45 * (1 + Config!$B$10)</f>
        <v>7227.948269</v>
      </c>
      <c r="K45" s="6" t="str">
        <f t="shared" si="2"/>
        <v>0g 49s 15c</v>
      </c>
      <c r="L45" s="8" t="str">
        <f t="shared" si="3"/>
        <v>0g 57s 82c</v>
      </c>
      <c r="M45" s="6" t="str">
        <f t="shared" si="4"/>
        <v>0g 72s 28c</v>
      </c>
      <c r="N45" s="6" t="str">
        <f t="shared" si="5"/>
        <v>Knothide Leather Scraps</v>
      </c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>
        <f>IF(C46=0, Config!$B$15*Config!$B$20*Config!$B$50, 
IF(C46=1, Config!$B$15*Config!$B$21*Config!$B$51, 
IF(C46=2, Config!$B$15*Config!$B$22*Config!$B$52, 
IF(C46=3, Config!$B$15*Config!$B$23*Config!$B$53, 
IF(C46=4, Config!$B$15*Config!$B$24*Config!$B$54, 
IF(C46=5, Config!$B$15*Config!$B$25*Config!$B$55, 
IF(C46=6, Config!$B$15*Config!$B$26*Config!$B$56, 
IF(C46=7, Config!$B$15*Config!$B$27*Config!$B$57, ""))))))))</f>
        <v>0.8</v>
      </c>
      <c r="C46" s="10">
        <v>1.0</v>
      </c>
      <c r="D46" s="7" t="s">
        <v>573</v>
      </c>
      <c r="E46" s="10">
        <v>1250.0</v>
      </c>
      <c r="F46" s="10">
        <v>60.0</v>
      </c>
      <c r="G46" s="9">
        <f>IF(E46 &lt; Config!$B$4, Config!$B$4, E46)</f>
        <v>1250</v>
      </c>
      <c r="H46" s="9">
        <f t="shared" si="1"/>
        <v>8503.468552</v>
      </c>
      <c r="I46" s="9">
        <f>H46 * (1 - Config!$B$9)</f>
        <v>7227.948269</v>
      </c>
      <c r="J46" s="9">
        <f>H46 * (1 + Config!$B$10)</f>
        <v>10629.33569</v>
      </c>
      <c r="K46" s="6" t="str">
        <f t="shared" si="2"/>
        <v>0g 72s 28c</v>
      </c>
      <c r="L46" s="8" t="str">
        <f t="shared" si="3"/>
        <v>0g 85s 3c</v>
      </c>
      <c r="M46" s="6" t="str">
        <f t="shared" si="4"/>
        <v>1g 6s 29c</v>
      </c>
      <c r="N46" s="6" t="str">
        <f t="shared" si="5"/>
        <v>Crystal Infused Leather</v>
      </c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>
        <f>IF(C47=0, Config!$B$15*Config!$B$20*Config!$B$50, 
IF(C47=1, Config!$B$15*Config!$B$21*Config!$B$51, 
IF(C47=2, Config!$B$15*Config!$B$22*Config!$B$52, 
IF(C47=3, Config!$B$15*Config!$B$23*Config!$B$53, 
IF(C47=4, Config!$B$15*Config!$B$24*Config!$B$54, 
IF(C47=5, Config!$B$15*Config!$B$25*Config!$B$55, 
IF(C47=6, Config!$B$15*Config!$B$26*Config!$B$56, 
IF(C47=7, Config!$B$15*Config!$B$27*Config!$B$57, ""))))))))</f>
        <v>0.8</v>
      </c>
      <c r="C47" s="10">
        <v>1.0</v>
      </c>
      <c r="D47" s="7" t="s">
        <v>574</v>
      </c>
      <c r="E47" s="10">
        <v>1250.0</v>
      </c>
      <c r="F47" s="10">
        <v>60.0</v>
      </c>
      <c r="G47" s="9">
        <f>IF(E47 &lt; Config!$B$4, Config!$B$4, E47)</f>
        <v>1250</v>
      </c>
      <c r="H47" s="9">
        <f t="shared" si="1"/>
        <v>8503.468552</v>
      </c>
      <c r="I47" s="9">
        <f>H47 * (1 - Config!$B$9)</f>
        <v>7227.948269</v>
      </c>
      <c r="J47" s="9">
        <f>H47 * (1 + Config!$B$10)</f>
        <v>10629.33569</v>
      </c>
      <c r="K47" s="6" t="str">
        <f t="shared" si="2"/>
        <v>0g 72s 28c</v>
      </c>
      <c r="L47" s="8" t="str">
        <f t="shared" si="3"/>
        <v>0g 85s 3c</v>
      </c>
      <c r="M47" s="6" t="str">
        <f t="shared" si="4"/>
        <v>1g 6s 29c</v>
      </c>
      <c r="N47" s="6" t="str">
        <f t="shared" si="5"/>
        <v>Fel Scales</v>
      </c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>
        <f>IF(C48=0, Config!$B$15*Config!$B$20*Config!$B$50, 
IF(C48=1, Config!$B$15*Config!$B$21*Config!$B$51, 
IF(C48=2, Config!$B$15*Config!$B$22*Config!$B$52, 
IF(C48=3, Config!$B$15*Config!$B$23*Config!$B$53, 
IF(C48=4, Config!$B$15*Config!$B$24*Config!$B$54, 
IF(C48=5, Config!$B$15*Config!$B$25*Config!$B$55, 
IF(C48=6, Config!$B$15*Config!$B$26*Config!$B$56, 
IF(C48=7, Config!$B$15*Config!$B$27*Config!$B$57, ""))))))))</f>
        <v>0.8</v>
      </c>
      <c r="C48" s="10">
        <v>1.0</v>
      </c>
      <c r="D48" s="7" t="s">
        <v>575</v>
      </c>
      <c r="E48" s="10">
        <v>2000.0</v>
      </c>
      <c r="F48" s="10">
        <v>60.0</v>
      </c>
      <c r="G48" s="9">
        <f>IF(E48 &lt; Config!$B$4, Config!$B$4, E48)</f>
        <v>2000</v>
      </c>
      <c r="H48" s="9">
        <f t="shared" si="1"/>
        <v>13605.54968</v>
      </c>
      <c r="I48" s="9">
        <f>H48 * (1 - Config!$B$9)</f>
        <v>11564.71723</v>
      </c>
      <c r="J48" s="9">
        <f>H48 * (1 + Config!$B$10)</f>
        <v>17006.9371</v>
      </c>
      <c r="K48" s="6" t="str">
        <f t="shared" si="2"/>
        <v>1g 15s 65c</v>
      </c>
      <c r="L48" s="8" t="str">
        <f t="shared" si="3"/>
        <v>1g 36s 6c</v>
      </c>
      <c r="M48" s="6" t="str">
        <f t="shared" si="4"/>
        <v>1g 70s 7c</v>
      </c>
      <c r="N48" s="6" t="str">
        <f t="shared" si="5"/>
        <v>Nether Dragonscales</v>
      </c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>
        <f>IF(C49=0, Config!$B$15*Config!$B$20*Config!$B$50, 
IF(C49=1, Config!$B$15*Config!$B$21*Config!$B$51, 
IF(C49=2, Config!$B$15*Config!$B$22*Config!$B$52, 
IF(C49=3, Config!$B$15*Config!$B$23*Config!$B$53, 
IF(C49=4, Config!$B$15*Config!$B$24*Config!$B$54, 
IF(C49=5, Config!$B$15*Config!$B$25*Config!$B$55, 
IF(C49=6, Config!$B$15*Config!$B$26*Config!$B$56, 
IF(C49=7, Config!$B$15*Config!$B$27*Config!$B$57, ""))))))))</f>
        <v>2.28</v>
      </c>
      <c r="C49" s="10">
        <v>3.0</v>
      </c>
      <c r="D49" s="7" t="s">
        <v>576</v>
      </c>
      <c r="E49" s="10">
        <v>5000.0</v>
      </c>
      <c r="F49" s="10">
        <v>60.0</v>
      </c>
      <c r="G49" s="9">
        <f>IF(E49 &lt; Config!$B$4, Config!$B$4, E49)</f>
        <v>5000</v>
      </c>
      <c r="H49" s="9">
        <f t="shared" si="1"/>
        <v>96939.54149</v>
      </c>
      <c r="I49" s="9">
        <f>H49 * (1 - Config!$B$9)</f>
        <v>82398.61027</v>
      </c>
      <c r="J49" s="9">
        <f>H49 * (1 + Config!$B$10)</f>
        <v>121174.4269</v>
      </c>
      <c r="K49" s="6" t="str">
        <f t="shared" si="2"/>
        <v>8g 23s 99c</v>
      </c>
      <c r="L49" s="8" t="str">
        <f t="shared" si="3"/>
        <v>9g 69s 40c</v>
      </c>
      <c r="M49" s="6" t="str">
        <f t="shared" si="4"/>
        <v>12g 11s 74c</v>
      </c>
      <c r="N49" s="6" t="str">
        <f t="shared" si="5"/>
        <v>Scale of Onyxia</v>
      </c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>
        <f>IF(C50=0, Config!$B$15*Config!$B$20*Config!$B$50, 
IF(C50=1, Config!$B$15*Config!$B$21*Config!$B$51, 
IF(C50=2, Config!$B$15*Config!$B$22*Config!$B$52, 
IF(C50=3, Config!$B$15*Config!$B$23*Config!$B$53, 
IF(C50=4, Config!$B$15*Config!$B$24*Config!$B$54, 
IF(C50=5, Config!$B$15*Config!$B$25*Config!$B$55, 
IF(C50=6, Config!$B$15*Config!$B$26*Config!$B$56, 
IF(C50=7, Config!$B$15*Config!$B$27*Config!$B$57, ""))))))))</f>
        <v>0.8</v>
      </c>
      <c r="C50" s="10">
        <v>1.0</v>
      </c>
      <c r="D50" s="7" t="s">
        <v>577</v>
      </c>
      <c r="E50" s="10">
        <v>1250.0</v>
      </c>
      <c r="F50" s="10">
        <v>60.0</v>
      </c>
      <c r="G50" s="9">
        <f>IF(E50 &lt; Config!$B$4, Config!$B$4, E50)</f>
        <v>1250</v>
      </c>
      <c r="H50" s="9">
        <f t="shared" si="1"/>
        <v>8503.468552</v>
      </c>
      <c r="I50" s="9">
        <f>H50 * (1 - Config!$B$9)</f>
        <v>7227.948269</v>
      </c>
      <c r="J50" s="9">
        <f>H50 * (1 + Config!$B$10)</f>
        <v>10629.33569</v>
      </c>
      <c r="K50" s="6" t="str">
        <f t="shared" si="2"/>
        <v>0g 72s 28c</v>
      </c>
      <c r="L50" s="8" t="str">
        <f t="shared" si="3"/>
        <v>0g 85s 3c</v>
      </c>
      <c r="M50" s="6" t="str">
        <f t="shared" si="4"/>
        <v>1g 6s 29c</v>
      </c>
      <c r="N50" s="6" t="str">
        <f t="shared" si="5"/>
        <v>Cobra Scales</v>
      </c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>
        <f>IF(C51=0, Config!$B$15*Config!$B$20*Config!$B$50, 
IF(C51=1, Config!$B$15*Config!$B$21*Config!$B$51, 
IF(C51=2, Config!$B$15*Config!$B$22*Config!$B$52, 
IF(C51=3, Config!$B$15*Config!$B$23*Config!$B$53, 
IF(C51=4, Config!$B$15*Config!$B$24*Config!$B$54, 
IF(C51=5, Config!$B$15*Config!$B$25*Config!$B$55, 
IF(C51=6, Config!$B$15*Config!$B$26*Config!$B$56, 
IF(C51=7, Config!$B$15*Config!$B$27*Config!$B$57, ""))))))))</f>
        <v>0.8</v>
      </c>
      <c r="C51" s="10">
        <v>1.0</v>
      </c>
      <c r="D51" s="7" t="s">
        <v>578</v>
      </c>
      <c r="E51" s="10">
        <v>1250.0</v>
      </c>
      <c r="F51" s="10">
        <v>60.0</v>
      </c>
      <c r="G51" s="9">
        <f>IF(E51 &lt; Config!$B$4, Config!$B$4, E51)</f>
        <v>1250</v>
      </c>
      <c r="H51" s="9">
        <f t="shared" si="1"/>
        <v>8503.468552</v>
      </c>
      <c r="I51" s="9">
        <f>H51 * (1 - Config!$B$9)</f>
        <v>7227.948269</v>
      </c>
      <c r="J51" s="9">
        <f>H51 * (1 + Config!$B$10)</f>
        <v>10629.33569</v>
      </c>
      <c r="K51" s="6" t="str">
        <f t="shared" si="2"/>
        <v>0g 72s 28c</v>
      </c>
      <c r="L51" s="8" t="str">
        <f t="shared" si="3"/>
        <v>0g 85s 3c</v>
      </c>
      <c r="M51" s="6" t="str">
        <f t="shared" si="4"/>
        <v>1g 6s 29c</v>
      </c>
      <c r="N51" s="6" t="str">
        <f t="shared" si="5"/>
        <v>Wind Scales</v>
      </c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>
        <f>IF(C52=0, Config!$B$15*Config!$B$20*Config!$B$50, 
IF(C52=1, Config!$B$15*Config!$B$21*Config!$B$51, 
IF(C52=2, Config!$B$15*Config!$B$22*Config!$B$52, 
IF(C52=3, Config!$B$15*Config!$B$23*Config!$B$53, 
IF(C52=4, Config!$B$15*Config!$B$24*Config!$B$54, 
IF(C52=5, Config!$B$15*Config!$B$25*Config!$B$55, 
IF(C52=6, Config!$B$15*Config!$B$26*Config!$B$56, 
IF(C52=7, Config!$B$15*Config!$B$27*Config!$B$57, ""))))))))</f>
        <v>0.8</v>
      </c>
      <c r="C52" s="10">
        <v>1.0</v>
      </c>
      <c r="D52" s="7" t="s">
        <v>579</v>
      </c>
      <c r="E52" s="10">
        <v>1250.0</v>
      </c>
      <c r="F52" s="10">
        <v>60.0</v>
      </c>
      <c r="G52" s="9">
        <f>IF(E52 &lt; Config!$B$4, Config!$B$4, E52)</f>
        <v>1250</v>
      </c>
      <c r="H52" s="9">
        <f t="shared" si="1"/>
        <v>8503.468552</v>
      </c>
      <c r="I52" s="9">
        <f>H52 * (1 - Config!$B$9)</f>
        <v>7227.948269</v>
      </c>
      <c r="J52" s="9">
        <f>H52 * (1 + Config!$B$10)</f>
        <v>10629.33569</v>
      </c>
      <c r="K52" s="6" t="str">
        <f t="shared" si="2"/>
        <v>0g 72s 28c</v>
      </c>
      <c r="L52" s="8" t="str">
        <f t="shared" si="3"/>
        <v>0g 85s 3c</v>
      </c>
      <c r="M52" s="6" t="str">
        <f t="shared" si="4"/>
        <v>1g 6s 29c</v>
      </c>
      <c r="N52" s="6" t="str">
        <f t="shared" si="5"/>
        <v>Knothide Leather</v>
      </c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>
        <f>IF(C53=0, Config!$B$15*Config!$B$20*Config!$B$50, 
IF(C53=1, Config!$B$15*Config!$B$21*Config!$B$51, 
IF(C53=2, Config!$B$15*Config!$B$22*Config!$B$52, 
IF(C53=3, Config!$B$15*Config!$B$23*Config!$B$53, 
IF(C53=4, Config!$B$15*Config!$B$24*Config!$B$54, 
IF(C53=5, Config!$B$15*Config!$B$25*Config!$B$55, 
IF(C53=6, Config!$B$15*Config!$B$26*Config!$B$56, 
IF(C53=7, Config!$B$15*Config!$B$27*Config!$B$57, ""))))))))</f>
        <v>0.8</v>
      </c>
      <c r="C53" s="10">
        <v>1.0</v>
      </c>
      <c r="D53" s="7" t="s">
        <v>580</v>
      </c>
      <c r="E53" s="10">
        <v>2000.0</v>
      </c>
      <c r="F53" s="10">
        <v>60.0</v>
      </c>
      <c r="G53" s="9">
        <f>IF(E53 &lt; Config!$B$4, Config!$B$4, E53)</f>
        <v>2000</v>
      </c>
      <c r="H53" s="9">
        <f t="shared" si="1"/>
        <v>13605.54968</v>
      </c>
      <c r="I53" s="9">
        <f>H53 * (1 - Config!$B$9)</f>
        <v>11564.71723</v>
      </c>
      <c r="J53" s="9">
        <f>H53 * (1 + Config!$B$10)</f>
        <v>17006.9371</v>
      </c>
      <c r="K53" s="6" t="str">
        <f t="shared" si="2"/>
        <v>1g 15s 65c</v>
      </c>
      <c r="L53" s="8" t="str">
        <f t="shared" si="3"/>
        <v>1g 36s 6c</v>
      </c>
      <c r="M53" s="6" t="str">
        <f t="shared" si="4"/>
        <v>1g 70s 7c</v>
      </c>
      <c r="N53" s="6" t="str">
        <f t="shared" si="5"/>
        <v>Primal Tiger Leather</v>
      </c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>
        <f>IF(C54=0, Config!$B$15*Config!$B$20*Config!$B$50, 
IF(C54=1, Config!$B$15*Config!$B$21*Config!$B$51, 
IF(C54=2, Config!$B$15*Config!$B$22*Config!$B$52, 
IF(C54=3, Config!$B$15*Config!$B$23*Config!$B$53, 
IF(C54=4, Config!$B$15*Config!$B$24*Config!$B$54, 
IF(C54=5, Config!$B$15*Config!$B$25*Config!$B$55, 
IF(C54=6, Config!$B$15*Config!$B$26*Config!$B$56, 
IF(C54=7, Config!$B$15*Config!$B$27*Config!$B$57, ""))))))))</f>
        <v>0.8</v>
      </c>
      <c r="C54" s="10">
        <v>1.0</v>
      </c>
      <c r="D54" s="7" t="s">
        <v>581</v>
      </c>
      <c r="E54" s="10">
        <v>2000.0</v>
      </c>
      <c r="F54" s="10">
        <v>60.0</v>
      </c>
      <c r="G54" s="9">
        <f>IF(E54 &lt; Config!$B$4, Config!$B$4, E54)</f>
        <v>2000</v>
      </c>
      <c r="H54" s="9">
        <f t="shared" si="1"/>
        <v>13605.54968</v>
      </c>
      <c r="I54" s="9">
        <f>H54 * (1 - Config!$B$9)</f>
        <v>11564.71723</v>
      </c>
      <c r="J54" s="9">
        <f>H54 * (1 + Config!$B$10)</f>
        <v>17006.9371</v>
      </c>
      <c r="K54" s="6" t="str">
        <f t="shared" si="2"/>
        <v>1g 15s 65c</v>
      </c>
      <c r="L54" s="8" t="str">
        <f t="shared" si="3"/>
        <v>1g 36s 6c</v>
      </c>
      <c r="M54" s="6" t="str">
        <f t="shared" si="4"/>
        <v>1g 70s 7c</v>
      </c>
      <c r="N54" s="6" t="str">
        <f t="shared" si="5"/>
        <v>Primal Bat Leather</v>
      </c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>
        <f>IF(C55=0, Config!$B$15*Config!$B$20*Config!$B$50, 
IF(C55=1, Config!$B$15*Config!$B$21*Config!$B$51, 
IF(C55=2, Config!$B$15*Config!$B$22*Config!$B$52, 
IF(C55=3, Config!$B$15*Config!$B$23*Config!$B$53, 
IF(C55=4, Config!$B$15*Config!$B$24*Config!$B$54, 
IF(C55=5, Config!$B$15*Config!$B$25*Config!$B$55, 
IF(C55=6, Config!$B$15*Config!$B$26*Config!$B$56, 
IF(C55=7, Config!$B$15*Config!$B$27*Config!$B$57, ""))))))))</f>
        <v>2.28</v>
      </c>
      <c r="C55" s="10">
        <v>3.0</v>
      </c>
      <c r="D55" s="7" t="s">
        <v>582</v>
      </c>
      <c r="E55" s="10">
        <v>5000.0</v>
      </c>
      <c r="F55" s="10">
        <v>60.0</v>
      </c>
      <c r="G55" s="9">
        <f>IF(E55 &lt; Config!$B$4, Config!$B$4, E55)</f>
        <v>5000</v>
      </c>
      <c r="H55" s="9">
        <f t="shared" si="1"/>
        <v>96939.54149</v>
      </c>
      <c r="I55" s="9">
        <f>H55 * (1 - Config!$B$9)</f>
        <v>82398.61027</v>
      </c>
      <c r="J55" s="9">
        <f>H55 * (1 + Config!$B$10)</f>
        <v>121174.4269</v>
      </c>
      <c r="K55" s="6" t="str">
        <f t="shared" si="2"/>
        <v>8g 23s 99c</v>
      </c>
      <c r="L55" s="8" t="str">
        <f t="shared" si="3"/>
        <v>9g 69s 40c</v>
      </c>
      <c r="M55" s="6" t="str">
        <f t="shared" si="4"/>
        <v>12g 11s 74c</v>
      </c>
      <c r="N55" s="6" t="str">
        <f t="shared" si="5"/>
        <v>Refined Scale of Onyxia</v>
      </c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>
        <f>IF(C56=0, Config!$B$15*Config!$B$20*Config!$B$50, 
IF(C56=1, Config!$B$15*Config!$B$21*Config!$B$51, 
IF(C56=2, Config!$B$15*Config!$B$22*Config!$B$52, 
IF(C56=3, Config!$B$15*Config!$B$23*Config!$B$53, 
IF(C56=4, Config!$B$15*Config!$B$24*Config!$B$54, 
IF(C56=5, Config!$B$15*Config!$B$25*Config!$B$55, 
IF(C56=6, Config!$B$15*Config!$B$26*Config!$B$56, 
IF(C56=7, Config!$B$15*Config!$B$27*Config!$B$57, ""))))))))</f>
        <v>0.8</v>
      </c>
      <c r="C56" s="10">
        <v>1.0</v>
      </c>
      <c r="D56" s="7" t="s">
        <v>583</v>
      </c>
      <c r="E56" s="10">
        <v>1000.0</v>
      </c>
      <c r="F56" s="10">
        <v>60.0</v>
      </c>
      <c r="G56" s="9">
        <f>IF(E56 &lt; Config!$B$4, Config!$B$4, E56)</f>
        <v>1000</v>
      </c>
      <c r="H56" s="9">
        <f t="shared" si="1"/>
        <v>6802.774842</v>
      </c>
      <c r="I56" s="9">
        <f>H56 * (1 - Config!$B$9)</f>
        <v>5782.358615</v>
      </c>
      <c r="J56" s="9">
        <f>H56 * (1 + Config!$B$10)</f>
        <v>8503.468552</v>
      </c>
      <c r="K56" s="6" t="str">
        <f t="shared" si="2"/>
        <v>0g 57s 82c</v>
      </c>
      <c r="L56" s="8" t="str">
        <f t="shared" si="3"/>
        <v>0g 68s 3c</v>
      </c>
      <c r="M56" s="6" t="str">
        <f t="shared" si="4"/>
        <v>0g 85s 3c</v>
      </c>
      <c r="N56" s="6" t="str">
        <f t="shared" si="5"/>
        <v>Core Leather</v>
      </c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>
        <f>IF(C57=0, Config!$B$15*Config!$B$20*Config!$B$50, 
IF(C57=1, Config!$B$15*Config!$B$21*Config!$B$51, 
IF(C57=2, Config!$B$15*Config!$B$22*Config!$B$52, 
IF(C57=3, Config!$B$15*Config!$B$23*Config!$B$53, 
IF(C57=4, Config!$B$15*Config!$B$24*Config!$B$54, 
IF(C57=5, Config!$B$15*Config!$B$25*Config!$B$55, 
IF(C57=6, Config!$B$15*Config!$B$26*Config!$B$56, 
IF(C57=7, Config!$B$15*Config!$B$27*Config!$B$57, ""))))))))</f>
        <v>0.8</v>
      </c>
      <c r="C57" s="10">
        <v>1.0</v>
      </c>
      <c r="D57" s="7" t="s">
        <v>584</v>
      </c>
      <c r="E57" s="10">
        <v>1500.0</v>
      </c>
      <c r="F57" s="10">
        <v>60.0</v>
      </c>
      <c r="G57" s="9">
        <f>IF(E57 &lt; Config!$B$4, Config!$B$4, E57)</f>
        <v>1500</v>
      </c>
      <c r="H57" s="9">
        <f t="shared" si="1"/>
        <v>10204.16226</v>
      </c>
      <c r="I57" s="9">
        <f>H57 * (1 - Config!$B$9)</f>
        <v>8673.537923</v>
      </c>
      <c r="J57" s="9">
        <f>H57 * (1 + Config!$B$10)</f>
        <v>12755.20283</v>
      </c>
      <c r="K57" s="6" t="str">
        <f t="shared" si="2"/>
        <v>0g 86s 74c</v>
      </c>
      <c r="L57" s="8" t="str">
        <f t="shared" si="3"/>
        <v>1g 2s 4c</v>
      </c>
      <c r="M57" s="6" t="str">
        <f t="shared" si="4"/>
        <v>1g 27s 55c</v>
      </c>
      <c r="N57" s="6" t="str">
        <f t="shared" si="5"/>
        <v>Red Dragonscale</v>
      </c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>
        <f>IF(C58=0, Config!$B$15*Config!$B$20*Config!$B$50, 
IF(C58=1, Config!$B$15*Config!$B$21*Config!$B$51, 
IF(C58=2, Config!$B$15*Config!$B$22*Config!$B$52, 
IF(C58=3, Config!$B$15*Config!$B$23*Config!$B$53, 
IF(C58=4, Config!$B$15*Config!$B$24*Config!$B$54, 
IF(C58=5, Config!$B$15*Config!$B$25*Config!$B$55, 
IF(C58=6, Config!$B$15*Config!$B$26*Config!$B$56, 
IF(C58=7, Config!$B$15*Config!$B$27*Config!$B$57, ""))))))))</f>
        <v>2.16</v>
      </c>
      <c r="C58" s="10">
        <v>2.0</v>
      </c>
      <c r="D58" s="7" t="s">
        <v>585</v>
      </c>
      <c r="E58" s="10">
        <v>5000.0</v>
      </c>
      <c r="F58" s="10">
        <v>63.0</v>
      </c>
      <c r="G58" s="9">
        <f>IF(E58 &lt; Config!$B$4, Config!$B$4, E58)</f>
        <v>5000</v>
      </c>
      <c r="H58" s="9">
        <f t="shared" si="1"/>
        <v>96455.25877</v>
      </c>
      <c r="I58" s="9">
        <f>H58 * (1 - Config!$B$9)</f>
        <v>81986.96995</v>
      </c>
      <c r="J58" s="9">
        <f>H58 * (1 + Config!$B$10)</f>
        <v>120569.0735</v>
      </c>
      <c r="K58" s="6" t="str">
        <f t="shared" si="2"/>
        <v>8g 19s 87c</v>
      </c>
      <c r="L58" s="8" t="str">
        <f t="shared" si="3"/>
        <v>9g 64s 55c</v>
      </c>
      <c r="M58" s="6" t="str">
        <f t="shared" si="4"/>
        <v>12g 5s 69c</v>
      </c>
      <c r="N58" s="6" t="str">
        <f t="shared" si="5"/>
        <v>Dreamscale</v>
      </c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>
        <f>IF(C59=0, Config!$B$15*Config!$B$20*Config!$B$50, 
IF(C59=1, Config!$B$15*Config!$B$21*Config!$B$51, 
IF(C59=2, Config!$B$15*Config!$B$22*Config!$B$52, 
IF(C59=3, Config!$B$15*Config!$B$23*Config!$B$53, 
IF(C59=4, Config!$B$15*Config!$B$24*Config!$B$54, 
IF(C59=5, Config!$B$15*Config!$B$25*Config!$B$55, 
IF(C59=6, Config!$B$15*Config!$B$26*Config!$B$56, 
IF(C59=7, Config!$B$15*Config!$B$27*Config!$B$57, ""))))))))</f>
        <v>0.8</v>
      </c>
      <c r="C59" s="10">
        <v>1.0</v>
      </c>
      <c r="D59" s="7" t="s">
        <v>586</v>
      </c>
      <c r="E59" s="10">
        <v>6250.0</v>
      </c>
      <c r="F59" s="10">
        <v>65.0</v>
      </c>
      <c r="G59" s="9">
        <f>IF(E59 &lt; Config!$B$4, Config!$B$4, E59)</f>
        <v>6250</v>
      </c>
      <c r="H59" s="9">
        <f t="shared" si="1"/>
        <v>46065.39315</v>
      </c>
      <c r="I59" s="9">
        <f>H59 * (1 - Config!$B$9)</f>
        <v>39155.58418</v>
      </c>
      <c r="J59" s="9">
        <f>H59 * (1 + Config!$B$10)</f>
        <v>57581.74144</v>
      </c>
      <c r="K59" s="6" t="str">
        <f t="shared" si="2"/>
        <v>3g 91s 56c</v>
      </c>
      <c r="L59" s="8" t="str">
        <f t="shared" si="3"/>
        <v>4g 60s 65c</v>
      </c>
      <c r="M59" s="6" t="str">
        <f t="shared" si="4"/>
        <v>5g 75s 82c</v>
      </c>
      <c r="N59" s="6" t="str">
        <f t="shared" si="5"/>
        <v>Heavy Knothide Leather</v>
      </c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>
        <f>IF(C60=0, Config!$B$15*Config!$B$20*Config!$B$50, 
IF(C60=1, Config!$B$15*Config!$B$21*Config!$B$51, 
IF(C60=2, Config!$B$15*Config!$B$22*Config!$B$52, 
IF(C60=3, Config!$B$15*Config!$B$23*Config!$B$53, 
IF(C60=4, Config!$B$15*Config!$B$24*Config!$B$54, 
IF(C60=5, Config!$B$15*Config!$B$25*Config!$B$55, 
IF(C60=6, Config!$B$15*Config!$B$26*Config!$B$56, 
IF(C60=7, Config!$B$15*Config!$B$27*Config!$B$57, ""))))))))</f>
        <v>0.8</v>
      </c>
      <c r="C60" s="10">
        <v>1.0</v>
      </c>
      <c r="D60" s="7" t="s">
        <v>587</v>
      </c>
      <c r="E60" s="10">
        <v>1250.0</v>
      </c>
      <c r="F60" s="10">
        <v>70.0</v>
      </c>
      <c r="G60" s="9">
        <f>IF(E60 &lt; Config!$B$4, Config!$B$4, E60)</f>
        <v>1250</v>
      </c>
      <c r="H60" s="9">
        <f t="shared" si="1"/>
        <v>9907.828261</v>
      </c>
      <c r="I60" s="9">
        <f>H60 * (1 - Config!$B$9)</f>
        <v>8421.654022</v>
      </c>
      <c r="J60" s="9">
        <f>H60 * (1 + Config!$B$10)</f>
        <v>12384.78533</v>
      </c>
      <c r="K60" s="6" t="str">
        <f t="shared" si="2"/>
        <v>0g 84s 22c</v>
      </c>
      <c r="L60" s="8" t="str">
        <f t="shared" si="3"/>
        <v>0g 99s 8c</v>
      </c>
      <c r="M60" s="6" t="str">
        <f t="shared" si="4"/>
        <v>1g 23s 85c</v>
      </c>
      <c r="N60" s="6" t="str">
        <f t="shared" si="5"/>
        <v>Fel Hide</v>
      </c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>
        <f>IF(C61=0, Config!$B$15*Config!$B$20*Config!$B$50, 
IF(C61=1, Config!$B$15*Config!$B$21*Config!$B$51, 
IF(C61=2, Config!$B$15*Config!$B$22*Config!$B$52, 
IF(C61=3, Config!$B$15*Config!$B$23*Config!$B$53, 
IF(C61=4, Config!$B$15*Config!$B$24*Config!$B$54, 
IF(C61=5, Config!$B$15*Config!$B$25*Config!$B$55, 
IF(C61=6, Config!$B$15*Config!$B$26*Config!$B$56, 
IF(C61=7, Config!$B$15*Config!$B$27*Config!$B$57, ""))))))))</f>
        <v>0.8</v>
      </c>
      <c r="C61" s="10">
        <v>1.0</v>
      </c>
      <c r="D61" s="7" t="s">
        <v>588</v>
      </c>
      <c r="E61" s="10">
        <v>450.0</v>
      </c>
      <c r="F61" s="10">
        <v>70.0</v>
      </c>
      <c r="G61" s="9">
        <f>IF(E61 &lt; Config!$B$4, Config!$B$4, E61)</f>
        <v>850</v>
      </c>
      <c r="H61" s="9">
        <f t="shared" si="1"/>
        <v>6737.323217</v>
      </c>
      <c r="I61" s="9">
        <f>H61 * (1 - Config!$B$9)</f>
        <v>5726.724735</v>
      </c>
      <c r="J61" s="9">
        <f>H61 * (1 + Config!$B$10)</f>
        <v>8421.654022</v>
      </c>
      <c r="K61" s="6" t="str">
        <f t="shared" si="2"/>
        <v>0g 57s 27c</v>
      </c>
      <c r="L61" s="8" t="str">
        <f t="shared" si="3"/>
        <v>0g 67s 37c</v>
      </c>
      <c r="M61" s="6" t="str">
        <f t="shared" si="4"/>
        <v>0g 84s 22c</v>
      </c>
      <c r="N61" s="6" t="str">
        <f t="shared" si="5"/>
        <v>Borean Leather Scraps</v>
      </c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6">
        <f>IF(C62=0, Config!$B$15*Config!$B$20*Config!$B$50, 
IF(C62=1, Config!$B$15*Config!$B$21*Config!$B$51, 
IF(C62=2, Config!$B$15*Config!$B$22*Config!$B$52, 
IF(C62=3, Config!$B$15*Config!$B$23*Config!$B$53, 
IF(C62=4, Config!$B$15*Config!$B$24*Config!$B$54, 
IF(C62=5, Config!$B$15*Config!$B$25*Config!$B$55, 
IF(C62=6, Config!$B$15*Config!$B$26*Config!$B$56, 
IF(C62=7, Config!$B$15*Config!$B$27*Config!$B$57, ""))))))))</f>
        <v>0.8</v>
      </c>
      <c r="C62" s="10">
        <v>1.0</v>
      </c>
      <c r="D62" s="7" t="s">
        <v>589</v>
      </c>
      <c r="E62" s="10">
        <v>2250.0</v>
      </c>
      <c r="F62" s="10">
        <v>70.0</v>
      </c>
      <c r="G62" s="9">
        <f>IF(E62 &lt; Config!$B$4, Config!$B$4, E62)</f>
        <v>2250</v>
      </c>
      <c r="H62" s="9">
        <f t="shared" si="1"/>
        <v>17834.09087</v>
      </c>
      <c r="I62" s="9">
        <f>H62 * (1 - Config!$B$9)</f>
        <v>15158.97724</v>
      </c>
      <c r="J62" s="9">
        <f>H62 * (1 + Config!$B$10)</f>
        <v>22292.61359</v>
      </c>
      <c r="K62" s="6" t="str">
        <f t="shared" si="2"/>
        <v>1g 51s 59c</v>
      </c>
      <c r="L62" s="8" t="str">
        <f t="shared" si="3"/>
        <v>1g 78s 34c</v>
      </c>
      <c r="M62" s="6" t="str">
        <f t="shared" si="4"/>
        <v>2g 22s 93c</v>
      </c>
      <c r="N62" s="6" t="str">
        <f t="shared" si="5"/>
        <v>Borean Leather</v>
      </c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6">
        <f>IF(C63=0, Config!$B$15*Config!$B$20*Config!$B$50, 
IF(C63=1, Config!$B$15*Config!$B$21*Config!$B$51, 
IF(C63=2, Config!$B$15*Config!$B$22*Config!$B$52, 
IF(C63=3, Config!$B$15*Config!$B$23*Config!$B$53, 
IF(C63=4, Config!$B$15*Config!$B$24*Config!$B$54, 
IF(C63=5, Config!$B$15*Config!$B$25*Config!$B$55, 
IF(C63=6, Config!$B$15*Config!$B$26*Config!$B$56, 
IF(C63=7, Config!$B$15*Config!$B$27*Config!$B$57, ""))))))))</f>
        <v>0.8</v>
      </c>
      <c r="C63" s="10">
        <v>1.0</v>
      </c>
      <c r="D63" s="7" t="s">
        <v>590</v>
      </c>
      <c r="E63" s="10">
        <v>1100.0</v>
      </c>
      <c r="F63" s="10">
        <v>70.0</v>
      </c>
      <c r="G63" s="9">
        <f>IF(E63 &lt; Config!$B$4, Config!$B$4, E63)</f>
        <v>1100</v>
      </c>
      <c r="H63" s="9">
        <f t="shared" si="1"/>
        <v>8718.888869</v>
      </c>
      <c r="I63" s="9">
        <f>H63 * (1 - Config!$B$9)</f>
        <v>7411.055539</v>
      </c>
      <c r="J63" s="9">
        <f>H63 * (1 + Config!$B$10)</f>
        <v>10898.61109</v>
      </c>
      <c r="K63" s="6" t="str">
        <f t="shared" si="2"/>
        <v>0g 74s 11c</v>
      </c>
      <c r="L63" s="8" t="str">
        <f t="shared" si="3"/>
        <v>0g 87s 19c</v>
      </c>
      <c r="M63" s="6" t="str">
        <f t="shared" si="4"/>
        <v>1g 8s 99c</v>
      </c>
      <c r="N63" s="6" t="str">
        <f t="shared" si="5"/>
        <v>Nerubian Chitin</v>
      </c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6">
        <f>IF(C64=0, Config!$B$15*Config!$B$20*Config!$B$50, 
IF(C64=1, Config!$B$15*Config!$B$21*Config!$B$51, 
IF(C64=2, Config!$B$15*Config!$B$22*Config!$B$52, 
IF(C64=3, Config!$B$15*Config!$B$23*Config!$B$53, 
IF(C64=4, Config!$B$15*Config!$B$24*Config!$B$54, 
IF(C64=5, Config!$B$15*Config!$B$25*Config!$B$55, 
IF(C64=6, Config!$B$15*Config!$B$26*Config!$B$56, 
IF(C64=7, Config!$B$15*Config!$B$27*Config!$B$57, ""))))))))</f>
        <v>0.8</v>
      </c>
      <c r="C64" s="10">
        <v>1.0</v>
      </c>
      <c r="D64" s="7" t="s">
        <v>591</v>
      </c>
      <c r="E64" s="10">
        <v>10000.0</v>
      </c>
      <c r="F64" s="10">
        <v>75.0</v>
      </c>
      <c r="G64" s="9">
        <f>IF(E64 &lt; Config!$B$4, Config!$B$4, E64)</f>
        <v>10000</v>
      </c>
      <c r="H64" s="9">
        <f t="shared" si="1"/>
        <v>84705.59165</v>
      </c>
      <c r="I64" s="9">
        <f>H64 * (1 - Config!$B$9)</f>
        <v>71999.7529</v>
      </c>
      <c r="J64" s="9">
        <f>H64 * (1 + Config!$B$10)</f>
        <v>105881.9896</v>
      </c>
      <c r="K64" s="6" t="str">
        <f t="shared" si="2"/>
        <v>7g 19s 100c</v>
      </c>
      <c r="L64" s="8" t="str">
        <f t="shared" si="3"/>
        <v>8g 47s 6c</v>
      </c>
      <c r="M64" s="6" t="str">
        <f t="shared" si="4"/>
        <v>10g 58s 82c</v>
      </c>
      <c r="N64" s="6" t="str">
        <f t="shared" si="5"/>
        <v>Icy Dragonscale</v>
      </c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6">
        <f>IF(C65=0, Config!$B$15*Config!$B$20*Config!$B$50, 
IF(C65=1, Config!$B$15*Config!$B$21*Config!$B$51, 
IF(C65=2, Config!$B$15*Config!$B$22*Config!$B$52, 
IF(C65=3, Config!$B$15*Config!$B$23*Config!$B$53, 
IF(C65=4, Config!$B$15*Config!$B$24*Config!$B$54, 
IF(C65=5, Config!$B$15*Config!$B$25*Config!$B$55, 
IF(C65=6, Config!$B$15*Config!$B$26*Config!$B$56, 
IF(C65=7, Config!$B$15*Config!$B$27*Config!$B$57, ""))))))))</f>
        <v>0.8</v>
      </c>
      <c r="C65" s="10">
        <v>1.0</v>
      </c>
      <c r="D65" s="7" t="s">
        <v>592</v>
      </c>
      <c r="E65" s="10">
        <v>10000.0</v>
      </c>
      <c r="F65" s="10">
        <v>75.0</v>
      </c>
      <c r="G65" s="9">
        <f>IF(E65 &lt; Config!$B$4, Config!$B$4, E65)</f>
        <v>10000</v>
      </c>
      <c r="H65" s="9">
        <f t="shared" si="1"/>
        <v>84705.59165</v>
      </c>
      <c r="I65" s="9">
        <f>H65 * (1 - Config!$B$9)</f>
        <v>71999.7529</v>
      </c>
      <c r="J65" s="9">
        <f>H65 * (1 + Config!$B$10)</f>
        <v>105881.9896</v>
      </c>
      <c r="K65" s="6" t="str">
        <f t="shared" si="2"/>
        <v>7g 19s 100c</v>
      </c>
      <c r="L65" s="8" t="str">
        <f t="shared" si="3"/>
        <v>8g 47s 6c</v>
      </c>
      <c r="M65" s="6" t="str">
        <f t="shared" si="4"/>
        <v>10g 58s 82c</v>
      </c>
      <c r="N65" s="6" t="str">
        <f t="shared" si="5"/>
        <v>Jormungar Scale</v>
      </c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6">
        <f>IF(C66=0, Config!$B$15*Config!$B$20*Config!$B$50, 
IF(C66=1, Config!$B$15*Config!$B$21*Config!$B$51, 
IF(C66=2, Config!$B$15*Config!$B$22*Config!$B$52, 
IF(C66=3, Config!$B$15*Config!$B$23*Config!$B$53, 
IF(C66=4, Config!$B$15*Config!$B$24*Config!$B$54, 
IF(C66=5, Config!$B$15*Config!$B$25*Config!$B$55, 
IF(C66=6, Config!$B$15*Config!$B$26*Config!$B$56, 
IF(C66=7, Config!$B$15*Config!$B$27*Config!$B$57, ""))))))))</f>
        <v>2.28</v>
      </c>
      <c r="C66" s="10">
        <v>3.0</v>
      </c>
      <c r="D66" s="7" t="s">
        <v>593</v>
      </c>
      <c r="E66" s="10">
        <v>30000.0</v>
      </c>
      <c r="F66" s="10">
        <v>75.0</v>
      </c>
      <c r="G66" s="9">
        <f>IF(E66 &lt; Config!$B$4, Config!$B$4, E66)</f>
        <v>30000</v>
      </c>
      <c r="H66" s="9">
        <f t="shared" si="1"/>
        <v>724232.8086</v>
      </c>
      <c r="I66" s="9">
        <f>H66 * (1 - Config!$B$9)</f>
        <v>615597.8873</v>
      </c>
      <c r="J66" s="9">
        <f>H66 * (1 + Config!$B$10)</f>
        <v>905291.0108</v>
      </c>
      <c r="K66" s="6" t="str">
        <f t="shared" si="2"/>
        <v>61g 55s 98c</v>
      </c>
      <c r="L66" s="8" t="str">
        <f t="shared" si="3"/>
        <v>72g 42s 33c</v>
      </c>
      <c r="M66" s="6" t="str">
        <f t="shared" si="4"/>
        <v>90g 52s 91c</v>
      </c>
      <c r="N66" s="6" t="str">
        <f t="shared" si="5"/>
        <v>Arctic Fur</v>
      </c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6">
        <f>IF(C67=0, Config!$B$15*Config!$B$20*Config!$B$50, 
IF(C67=1, Config!$B$15*Config!$B$21*Config!$B$51, 
IF(C67=2, Config!$B$15*Config!$B$22*Config!$B$52, 
IF(C67=3, Config!$B$15*Config!$B$23*Config!$B$53, 
IF(C67=4, Config!$B$15*Config!$B$24*Config!$B$54, 
IF(C67=5, Config!$B$15*Config!$B$25*Config!$B$55, 
IF(C67=6, Config!$B$15*Config!$B$26*Config!$B$56, 
IF(C67=7, Config!$B$15*Config!$B$27*Config!$B$57, ""))))))))</f>
        <v>0.8</v>
      </c>
      <c r="C67" s="10">
        <v>1.0</v>
      </c>
      <c r="D67" s="7" t="s">
        <v>594</v>
      </c>
      <c r="E67" s="10">
        <v>13500.0</v>
      </c>
      <c r="F67" s="10">
        <v>80.0</v>
      </c>
      <c r="G67" s="9">
        <f>IF(E67 &lt; Config!$B$4, Config!$B$4, E67)</f>
        <v>13500</v>
      </c>
      <c r="H67" s="9">
        <f t="shared" si="1"/>
        <v>121550.927</v>
      </c>
      <c r="I67" s="9">
        <f>H67 * (1 - Config!$B$9)</f>
        <v>103318.288</v>
      </c>
      <c r="J67" s="9">
        <f>H67 * (1 + Config!$B$10)</f>
        <v>151938.6588</v>
      </c>
      <c r="K67" s="6" t="str">
        <f t="shared" si="2"/>
        <v>10g 33s 18c</v>
      </c>
      <c r="L67" s="8" t="str">
        <f t="shared" si="3"/>
        <v>12g 15s 51c</v>
      </c>
      <c r="M67" s="6" t="str">
        <f t="shared" si="4"/>
        <v>15g 19s 39c</v>
      </c>
      <c r="N67" s="6" t="str">
        <f t="shared" si="5"/>
        <v>Heavy Borean Leather</v>
      </c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6">
        <f>IF(C68=0, Config!$B$15*Config!$B$20*Config!$B$50, 
IF(C68=1, Config!$B$15*Config!$B$21*Config!$B$51, 
IF(C68=2, Config!$B$15*Config!$B$22*Config!$B$52, 
IF(C68=3, Config!$B$15*Config!$B$23*Config!$B$53, 
IF(C68=4, Config!$B$15*Config!$B$24*Config!$B$54, 
IF(C68=5, Config!$B$15*Config!$B$25*Config!$B$55, 
IF(C68=6, Config!$B$15*Config!$B$26*Config!$B$56, 
IF(C68=7, Config!$B$15*Config!$B$27*Config!$B$57, ""))))))))</f>
        <v>1.89</v>
      </c>
      <c r="C68" s="10">
        <v>4.0</v>
      </c>
      <c r="D68" s="7" t="s">
        <v>595</v>
      </c>
      <c r="E68" s="10">
        <v>5000.0</v>
      </c>
      <c r="F68" s="10">
        <v>80.0</v>
      </c>
      <c r="G68" s="9">
        <f>IF(E68 &lt; Config!$B$4, Config!$B$4, E68)</f>
        <v>5000</v>
      </c>
      <c r="H68" s="9">
        <f t="shared" si="1"/>
        <v>106357.0612</v>
      </c>
      <c r="I68" s="9">
        <f>H68 * (1 - Config!$B$9)</f>
        <v>90403.50199</v>
      </c>
      <c r="J68" s="9">
        <f>H68 * (1 + Config!$B$10)</f>
        <v>132946.3265</v>
      </c>
      <c r="K68" s="6" t="str">
        <f t="shared" si="2"/>
        <v>9g 4s 4c</v>
      </c>
      <c r="L68" s="8" t="str">
        <f t="shared" si="3"/>
        <v>10g 63s 57c</v>
      </c>
      <c r="M68" s="6" t="str">
        <f t="shared" si="4"/>
        <v>13g 29s 46c</v>
      </c>
      <c r="N68" s="6" t="str">
        <f t="shared" si="5"/>
        <v>Scale of Onyxia 2.0</v>
      </c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9"/>
      <c r="C69" s="10"/>
      <c r="D69" s="7"/>
      <c r="E69" s="10"/>
      <c r="F69" s="10"/>
      <c r="G69" s="9"/>
      <c r="H69" s="9"/>
      <c r="I69" s="9"/>
      <c r="J69" s="9"/>
      <c r="K69" s="6"/>
      <c r="L69" s="8"/>
      <c r="M69" s="6"/>
      <c r="N69" s="6"/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9"/>
      <c r="C70" s="10"/>
      <c r="D70" s="7"/>
      <c r="E70" s="10"/>
      <c r="F70" s="10"/>
      <c r="G70" s="9"/>
      <c r="H70" s="9"/>
      <c r="I70" s="9"/>
      <c r="J70" s="9"/>
      <c r="K70" s="6"/>
      <c r="L70" s="8"/>
      <c r="M70" s="6"/>
      <c r="N70" s="6"/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9"/>
      <c r="C71" s="10"/>
      <c r="D71" s="7"/>
      <c r="E71" s="10"/>
      <c r="F71" s="10"/>
      <c r="G71" s="9"/>
      <c r="H71" s="9"/>
      <c r="I71" s="9"/>
      <c r="J71" s="9"/>
      <c r="K71" s="6"/>
      <c r="L71" s="8"/>
      <c r="M71" s="6"/>
      <c r="N71" s="6"/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9"/>
      <c r="C72" s="10"/>
      <c r="D72" s="7"/>
      <c r="E72" s="10"/>
      <c r="F72" s="10"/>
      <c r="G72" s="9"/>
      <c r="H72" s="9"/>
      <c r="I72" s="9"/>
      <c r="J72" s="9"/>
      <c r="K72" s="6"/>
      <c r="L72" s="8"/>
      <c r="M72" s="6"/>
      <c r="N72" s="6"/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9"/>
      <c r="C73" s="10"/>
      <c r="D73" s="7"/>
      <c r="E73" s="10"/>
      <c r="F73" s="10"/>
      <c r="G73" s="9"/>
      <c r="H73" s="9"/>
      <c r="I73" s="9"/>
      <c r="J73" s="9"/>
      <c r="K73" s="6"/>
      <c r="L73" s="8"/>
      <c r="M73" s="6"/>
      <c r="N73" s="6"/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9"/>
      <c r="C74" s="10"/>
      <c r="D74" s="7"/>
      <c r="E74" s="10"/>
      <c r="F74" s="10"/>
      <c r="G74" s="9"/>
      <c r="H74" s="9"/>
      <c r="I74" s="9"/>
      <c r="J74" s="9"/>
      <c r="K74" s="6"/>
      <c r="L74" s="8"/>
      <c r="M74" s="6"/>
      <c r="N74" s="6"/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9"/>
      <c r="C75" s="10"/>
      <c r="D75" s="7"/>
      <c r="E75" s="10"/>
      <c r="F75" s="10"/>
      <c r="G75" s="9"/>
      <c r="H75" s="9"/>
      <c r="I75" s="9"/>
      <c r="J75" s="9"/>
      <c r="K75" s="6"/>
      <c r="L75" s="8"/>
      <c r="M75" s="6"/>
      <c r="N75" s="6"/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9"/>
      <c r="C76" s="10"/>
      <c r="D76" s="7"/>
      <c r="E76" s="10"/>
      <c r="F76" s="10"/>
      <c r="G76" s="9"/>
      <c r="H76" s="9"/>
      <c r="I76" s="9"/>
      <c r="J76" s="9"/>
      <c r="K76" s="6"/>
      <c r="L76" s="8"/>
      <c r="M76" s="6"/>
      <c r="N76" s="6"/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9"/>
      <c r="C77" s="10"/>
      <c r="D77" s="7"/>
      <c r="E77" s="10"/>
      <c r="F77" s="10"/>
      <c r="G77" s="9"/>
      <c r="H77" s="9"/>
      <c r="I77" s="9"/>
      <c r="J77" s="9"/>
      <c r="K77" s="6"/>
      <c r="L77" s="8"/>
      <c r="M77" s="6"/>
      <c r="N77" s="6"/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9"/>
      <c r="C78" s="10"/>
      <c r="D78" s="7"/>
      <c r="E78" s="10"/>
      <c r="F78" s="10"/>
      <c r="G78" s="9"/>
      <c r="H78" s="9"/>
      <c r="I78" s="9"/>
      <c r="J78" s="9"/>
      <c r="K78" s="6"/>
      <c r="L78" s="8"/>
      <c r="M78" s="6"/>
      <c r="N78" s="6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9"/>
      <c r="C79" s="10"/>
      <c r="D79" s="7"/>
      <c r="E79" s="10"/>
      <c r="F79" s="10"/>
      <c r="G79" s="9"/>
      <c r="H79" s="9"/>
      <c r="I79" s="9"/>
      <c r="J79" s="9"/>
      <c r="K79" s="6"/>
      <c r="L79" s="8"/>
      <c r="M79" s="6"/>
      <c r="N79" s="6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9"/>
      <c r="C80" s="10"/>
      <c r="D80" s="7"/>
      <c r="E80" s="10"/>
      <c r="F80" s="10"/>
      <c r="G80" s="9"/>
      <c r="H80" s="9"/>
      <c r="I80" s="9"/>
      <c r="J80" s="9"/>
      <c r="K80" s="6"/>
      <c r="L80" s="8"/>
      <c r="M80" s="6"/>
      <c r="N80" s="6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9"/>
      <c r="C81" s="10"/>
      <c r="D81" s="7"/>
      <c r="E81" s="10"/>
      <c r="F81" s="10"/>
      <c r="G81" s="9"/>
      <c r="H81" s="9"/>
      <c r="I81" s="9"/>
      <c r="J81" s="9"/>
      <c r="K81" s="6"/>
      <c r="L81" s="8"/>
      <c r="M81" s="6"/>
      <c r="N81" s="6"/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9"/>
      <c r="C82" s="10"/>
      <c r="D82" s="7"/>
      <c r="E82" s="10"/>
      <c r="F82" s="10"/>
      <c r="G82" s="9"/>
      <c r="H82" s="9"/>
      <c r="I82" s="9"/>
      <c r="J82" s="9"/>
      <c r="K82" s="6"/>
      <c r="L82" s="8"/>
      <c r="M82" s="6"/>
      <c r="N82" s="6"/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9"/>
      <c r="C83" s="10"/>
      <c r="D83" s="7"/>
      <c r="E83" s="10"/>
      <c r="F83" s="10"/>
      <c r="G83" s="9"/>
      <c r="H83" s="9"/>
      <c r="I83" s="9"/>
      <c r="J83" s="9"/>
      <c r="K83" s="6"/>
      <c r="L83" s="8"/>
      <c r="M83" s="6"/>
      <c r="N83" s="6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9"/>
      <c r="C84" s="10"/>
      <c r="D84" s="7"/>
      <c r="E84" s="10"/>
      <c r="F84" s="10"/>
      <c r="G84" s="9"/>
      <c r="H84" s="9"/>
      <c r="I84" s="9"/>
      <c r="J84" s="9"/>
      <c r="K84" s="6"/>
      <c r="L84" s="8"/>
      <c r="M84" s="6"/>
      <c r="N84" s="6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9"/>
      <c r="C85" s="10"/>
      <c r="D85" s="7"/>
      <c r="E85" s="10"/>
      <c r="F85" s="10"/>
      <c r="G85" s="9"/>
      <c r="H85" s="9"/>
      <c r="I85" s="9"/>
      <c r="J85" s="9"/>
      <c r="K85" s="6"/>
      <c r="L85" s="8"/>
      <c r="M85" s="6"/>
      <c r="N85" s="6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9"/>
      <c r="C86" s="10"/>
      <c r="D86" s="7"/>
      <c r="E86" s="10"/>
      <c r="F86" s="10"/>
      <c r="G86" s="9"/>
      <c r="H86" s="9"/>
      <c r="I86" s="9"/>
      <c r="J86" s="9"/>
      <c r="K86" s="6"/>
      <c r="L86" s="8"/>
      <c r="M86" s="6"/>
      <c r="N86" s="6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9"/>
      <c r="C87" s="10"/>
      <c r="D87" s="7"/>
      <c r="E87" s="10"/>
      <c r="F87" s="10"/>
      <c r="G87" s="9"/>
      <c r="H87" s="9"/>
      <c r="I87" s="9"/>
      <c r="J87" s="9"/>
      <c r="K87" s="6"/>
      <c r="L87" s="8"/>
      <c r="M87" s="6"/>
      <c r="N87" s="6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9"/>
      <c r="C88" s="10"/>
      <c r="D88" s="7"/>
      <c r="E88" s="10"/>
      <c r="F88" s="10"/>
      <c r="G88" s="9"/>
      <c r="H88" s="9"/>
      <c r="I88" s="9"/>
      <c r="J88" s="9"/>
      <c r="K88" s="6"/>
      <c r="L88" s="8"/>
      <c r="M88" s="6"/>
      <c r="N88" s="6"/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9"/>
      <c r="C89" s="10"/>
      <c r="D89" s="7"/>
      <c r="E89" s="10"/>
      <c r="F89" s="10"/>
      <c r="G89" s="9"/>
      <c r="H89" s="9"/>
      <c r="I89" s="9"/>
      <c r="J89" s="9"/>
      <c r="K89" s="6"/>
      <c r="L89" s="8"/>
      <c r="M89" s="6"/>
      <c r="N89" s="6"/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9"/>
      <c r="C90" s="10"/>
      <c r="D90" s="7"/>
      <c r="E90" s="10"/>
      <c r="F90" s="10"/>
      <c r="G90" s="9"/>
      <c r="H90" s="9"/>
      <c r="I90" s="9"/>
      <c r="J90" s="9"/>
      <c r="K90" s="6"/>
      <c r="L90" s="8"/>
      <c r="M90" s="6"/>
      <c r="N90" s="6"/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9"/>
      <c r="C91" s="10"/>
      <c r="D91" s="7"/>
      <c r="E91" s="10"/>
      <c r="F91" s="10"/>
      <c r="G91" s="9"/>
      <c r="H91" s="9"/>
      <c r="I91" s="9"/>
      <c r="J91" s="9"/>
      <c r="K91" s="6"/>
      <c r="L91" s="8"/>
      <c r="M91" s="6"/>
      <c r="N91" s="6"/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9"/>
      <c r="C92" s="10"/>
      <c r="D92" s="7"/>
      <c r="E92" s="10"/>
      <c r="F92" s="10"/>
      <c r="G92" s="9"/>
      <c r="H92" s="9"/>
      <c r="I92" s="9"/>
      <c r="J92" s="9"/>
      <c r="K92" s="6"/>
      <c r="L92" s="8"/>
      <c r="M92" s="6"/>
      <c r="N92" s="6"/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9"/>
      <c r="C93" s="10"/>
      <c r="D93" s="7"/>
      <c r="E93" s="10"/>
      <c r="F93" s="10"/>
      <c r="G93" s="9"/>
      <c r="H93" s="9"/>
      <c r="I93" s="9"/>
      <c r="J93" s="9"/>
      <c r="K93" s="6"/>
      <c r="L93" s="8"/>
      <c r="M93" s="6"/>
      <c r="N93" s="6"/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9"/>
      <c r="C94" s="10"/>
      <c r="D94" s="7"/>
      <c r="E94" s="10"/>
      <c r="F94" s="10"/>
      <c r="G94" s="9"/>
      <c r="H94" s="9"/>
      <c r="I94" s="9"/>
      <c r="J94" s="9"/>
      <c r="K94" s="6"/>
      <c r="L94" s="8"/>
      <c r="M94" s="6"/>
      <c r="N94" s="6"/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9"/>
      <c r="C95" s="10"/>
      <c r="D95" s="7"/>
      <c r="E95" s="10"/>
      <c r="F95" s="10"/>
      <c r="G95" s="9"/>
      <c r="H95" s="9"/>
      <c r="I95" s="9"/>
      <c r="J95" s="9"/>
      <c r="K95" s="6"/>
      <c r="L95" s="8"/>
      <c r="M95" s="6"/>
      <c r="N95" s="6"/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9"/>
      <c r="C96" s="10"/>
      <c r="D96" s="7"/>
      <c r="E96" s="10"/>
      <c r="F96" s="10"/>
      <c r="G96" s="9"/>
      <c r="H96" s="9"/>
      <c r="I96" s="9"/>
      <c r="J96" s="9"/>
      <c r="K96" s="6"/>
      <c r="L96" s="8"/>
      <c r="M96" s="6"/>
      <c r="N96" s="6"/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9"/>
      <c r="C97" s="10"/>
      <c r="D97" s="7"/>
      <c r="E97" s="10"/>
      <c r="F97" s="10"/>
      <c r="G97" s="9"/>
      <c r="H97" s="9"/>
      <c r="I97" s="9"/>
      <c r="J97" s="9"/>
      <c r="K97" s="6"/>
      <c r="L97" s="8"/>
      <c r="M97" s="6"/>
      <c r="N97" s="6"/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9"/>
      <c r="C98" s="10"/>
      <c r="D98" s="7"/>
      <c r="E98" s="10"/>
      <c r="F98" s="10"/>
      <c r="G98" s="9"/>
      <c r="H98" s="9"/>
      <c r="I98" s="9"/>
      <c r="J98" s="9"/>
      <c r="K98" s="6"/>
      <c r="L98" s="8"/>
      <c r="M98" s="6"/>
      <c r="N98" s="6"/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9"/>
      <c r="C99" s="10"/>
      <c r="D99" s="7"/>
      <c r="E99" s="10"/>
      <c r="F99" s="10"/>
      <c r="G99" s="9"/>
      <c r="H99" s="9"/>
      <c r="I99" s="9"/>
      <c r="J99" s="9"/>
      <c r="K99" s="6"/>
      <c r="L99" s="8"/>
      <c r="M99" s="6"/>
      <c r="N99" s="6"/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9"/>
      <c r="C100" s="10"/>
      <c r="D100" s="7"/>
      <c r="E100" s="10"/>
      <c r="F100" s="10"/>
      <c r="G100" s="9"/>
      <c r="H100" s="9"/>
      <c r="I100" s="9"/>
      <c r="J100" s="9"/>
      <c r="K100" s="6"/>
      <c r="L100" s="8"/>
      <c r="M100" s="6"/>
      <c r="N100" s="6"/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9"/>
      <c r="C101" s="10"/>
      <c r="D101" s="7"/>
      <c r="E101" s="10"/>
      <c r="F101" s="10"/>
      <c r="G101" s="9"/>
      <c r="H101" s="9"/>
      <c r="I101" s="9"/>
      <c r="J101" s="9"/>
      <c r="K101" s="6"/>
      <c r="L101" s="8"/>
      <c r="M101" s="6"/>
      <c r="N101" s="6"/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9"/>
      <c r="C102" s="10"/>
      <c r="D102" s="7"/>
      <c r="E102" s="10"/>
      <c r="F102" s="10"/>
      <c r="G102" s="9"/>
      <c r="H102" s="9"/>
      <c r="I102" s="9"/>
      <c r="J102" s="9"/>
      <c r="K102" s="6"/>
      <c r="L102" s="8"/>
      <c r="M102" s="6"/>
      <c r="N102" s="6"/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9"/>
      <c r="C103" s="10"/>
      <c r="D103" s="7"/>
      <c r="E103" s="10"/>
      <c r="F103" s="10"/>
      <c r="G103" s="9"/>
      <c r="H103" s="9"/>
      <c r="I103" s="9"/>
      <c r="J103" s="9"/>
      <c r="K103" s="6"/>
      <c r="L103" s="8"/>
      <c r="M103" s="6"/>
      <c r="N103" s="6"/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9"/>
      <c r="C104" s="10"/>
      <c r="D104" s="7"/>
      <c r="E104" s="10"/>
      <c r="F104" s="10"/>
      <c r="G104" s="9"/>
      <c r="H104" s="9"/>
      <c r="I104" s="9"/>
      <c r="J104" s="9"/>
      <c r="K104" s="6"/>
      <c r="L104" s="8"/>
      <c r="M104" s="6"/>
      <c r="N104" s="6"/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9"/>
      <c r="C105" s="10"/>
      <c r="D105" s="7"/>
      <c r="E105" s="10"/>
      <c r="F105" s="10"/>
      <c r="G105" s="9"/>
      <c r="H105" s="9"/>
      <c r="I105" s="9"/>
      <c r="J105" s="9"/>
      <c r="K105" s="6"/>
      <c r="L105" s="8"/>
      <c r="M105" s="6"/>
      <c r="N105" s="6"/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9"/>
      <c r="C106" s="10"/>
      <c r="D106" s="7"/>
      <c r="E106" s="10"/>
      <c r="F106" s="10"/>
      <c r="G106" s="9"/>
      <c r="H106" s="9"/>
      <c r="I106" s="9"/>
      <c r="J106" s="9"/>
      <c r="K106" s="6"/>
      <c r="L106" s="8"/>
      <c r="M106" s="6"/>
      <c r="N106" s="6"/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9"/>
      <c r="C107" s="10"/>
      <c r="D107" s="7"/>
      <c r="E107" s="10"/>
      <c r="F107" s="10"/>
      <c r="G107" s="9"/>
      <c r="H107" s="9"/>
      <c r="I107" s="9"/>
      <c r="J107" s="9"/>
      <c r="K107" s="6"/>
      <c r="L107" s="8"/>
      <c r="M107" s="6"/>
      <c r="N107" s="6"/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9"/>
      <c r="C108" s="10"/>
      <c r="D108" s="7"/>
      <c r="E108" s="10"/>
      <c r="F108" s="10"/>
      <c r="G108" s="9"/>
      <c r="H108" s="9"/>
      <c r="I108" s="9"/>
      <c r="J108" s="9"/>
      <c r="K108" s="6"/>
      <c r="L108" s="8"/>
      <c r="M108" s="6"/>
      <c r="N108" s="6"/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9"/>
      <c r="C109" s="10"/>
      <c r="D109" s="7"/>
      <c r="E109" s="10"/>
      <c r="F109" s="10"/>
      <c r="G109" s="9"/>
      <c r="H109" s="9"/>
      <c r="I109" s="9"/>
      <c r="J109" s="9"/>
      <c r="K109" s="6"/>
      <c r="L109" s="8"/>
      <c r="M109" s="6"/>
      <c r="N109" s="6"/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9"/>
      <c r="C110" s="10"/>
      <c r="D110" s="7"/>
      <c r="E110" s="10"/>
      <c r="F110" s="10"/>
      <c r="G110" s="9"/>
      <c r="H110" s="9"/>
      <c r="I110" s="9"/>
      <c r="J110" s="9"/>
      <c r="K110" s="6"/>
      <c r="L110" s="8"/>
      <c r="M110" s="6"/>
      <c r="N110" s="6"/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9"/>
      <c r="C111" s="10"/>
      <c r="D111" s="7"/>
      <c r="E111" s="10"/>
      <c r="F111" s="10"/>
      <c r="G111" s="9"/>
      <c r="H111" s="9"/>
      <c r="I111" s="9"/>
      <c r="J111" s="9"/>
      <c r="K111" s="6"/>
      <c r="L111" s="8"/>
      <c r="M111" s="6"/>
      <c r="N111" s="6"/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9"/>
      <c r="C112" s="10"/>
      <c r="D112" s="7"/>
      <c r="E112" s="10"/>
      <c r="F112" s="10"/>
      <c r="G112" s="9"/>
      <c r="H112" s="9"/>
      <c r="I112" s="9"/>
      <c r="J112" s="9"/>
      <c r="K112" s="6"/>
      <c r="L112" s="8"/>
      <c r="M112" s="6"/>
      <c r="N112" s="6"/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9"/>
      <c r="C113" s="10"/>
      <c r="D113" s="7"/>
      <c r="E113" s="10"/>
      <c r="F113" s="10"/>
      <c r="G113" s="9"/>
      <c r="H113" s="9"/>
      <c r="I113" s="9"/>
      <c r="J113" s="9"/>
      <c r="K113" s="6"/>
      <c r="L113" s="8"/>
      <c r="M113" s="6"/>
      <c r="N113" s="6"/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9"/>
      <c r="C114" s="10"/>
      <c r="D114" s="7"/>
      <c r="E114" s="10"/>
      <c r="F114" s="10"/>
      <c r="G114" s="9"/>
      <c r="H114" s="9"/>
      <c r="I114" s="9"/>
      <c r="J114" s="9"/>
      <c r="K114" s="6"/>
      <c r="L114" s="8"/>
      <c r="M114" s="6"/>
      <c r="N114" s="6"/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9"/>
      <c r="C115" s="10"/>
      <c r="D115" s="7"/>
      <c r="E115" s="10"/>
      <c r="F115" s="10"/>
      <c r="G115" s="9"/>
      <c r="H115" s="9"/>
      <c r="I115" s="9"/>
      <c r="J115" s="9"/>
      <c r="K115" s="6"/>
      <c r="L115" s="8"/>
      <c r="M115" s="6"/>
      <c r="N115" s="6"/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9"/>
      <c r="C116" s="10"/>
      <c r="D116" s="7"/>
      <c r="E116" s="10"/>
      <c r="F116" s="10"/>
      <c r="G116" s="9"/>
      <c r="H116" s="9"/>
      <c r="I116" s="9"/>
      <c r="J116" s="9"/>
      <c r="K116" s="6"/>
      <c r="L116" s="8"/>
      <c r="M116" s="6"/>
      <c r="N116" s="6"/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9"/>
      <c r="C117" s="10"/>
      <c r="D117" s="7"/>
      <c r="E117" s="10"/>
      <c r="F117" s="10"/>
      <c r="G117" s="9"/>
      <c r="H117" s="9"/>
      <c r="I117" s="9"/>
      <c r="J117" s="9"/>
      <c r="K117" s="6"/>
      <c r="L117" s="8"/>
      <c r="M117" s="6"/>
      <c r="N117" s="6"/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9"/>
      <c r="C118" s="10"/>
      <c r="D118" s="7"/>
      <c r="E118" s="10"/>
      <c r="F118" s="10"/>
      <c r="G118" s="9"/>
      <c r="H118" s="9"/>
      <c r="I118" s="9"/>
      <c r="J118" s="9"/>
      <c r="K118" s="6"/>
      <c r="L118" s="8"/>
      <c r="M118" s="6"/>
      <c r="N118" s="6"/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9"/>
      <c r="C119" s="10"/>
      <c r="D119" s="7"/>
      <c r="E119" s="10"/>
      <c r="F119" s="10"/>
      <c r="G119" s="9"/>
      <c r="H119" s="9"/>
      <c r="I119" s="9"/>
      <c r="J119" s="9"/>
      <c r="K119" s="6"/>
      <c r="L119" s="8"/>
      <c r="M119" s="6"/>
      <c r="N119" s="6"/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9"/>
      <c r="C120" s="10"/>
      <c r="D120" s="7"/>
      <c r="E120" s="10"/>
      <c r="F120" s="10"/>
      <c r="G120" s="9"/>
      <c r="H120" s="9"/>
      <c r="I120" s="9"/>
      <c r="J120" s="9"/>
      <c r="K120" s="6"/>
      <c r="L120" s="8"/>
      <c r="M120" s="6"/>
      <c r="N120" s="6"/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9"/>
      <c r="C121" s="10"/>
      <c r="D121" s="7"/>
      <c r="E121" s="10"/>
      <c r="F121" s="10"/>
      <c r="G121" s="9"/>
      <c r="H121" s="9"/>
      <c r="I121" s="9"/>
      <c r="J121" s="9"/>
      <c r="K121" s="6"/>
      <c r="L121" s="8"/>
      <c r="M121" s="6"/>
      <c r="N121" s="6"/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9"/>
      <c r="C122" s="10"/>
      <c r="D122" s="7"/>
      <c r="E122" s="10"/>
      <c r="F122" s="10"/>
      <c r="G122" s="9"/>
      <c r="H122" s="9"/>
      <c r="I122" s="9"/>
      <c r="J122" s="9"/>
      <c r="K122" s="6"/>
      <c r="L122" s="8"/>
      <c r="M122" s="6"/>
      <c r="N122" s="6"/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9"/>
      <c r="C123" s="10"/>
      <c r="D123" s="7"/>
      <c r="E123" s="10"/>
      <c r="F123" s="10"/>
      <c r="G123" s="9"/>
      <c r="H123" s="9"/>
      <c r="I123" s="9"/>
      <c r="J123" s="9"/>
      <c r="K123" s="6"/>
      <c r="L123" s="8"/>
      <c r="M123" s="6"/>
      <c r="N123" s="6"/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9"/>
      <c r="C124" s="10"/>
      <c r="D124" s="7"/>
      <c r="E124" s="10"/>
      <c r="F124" s="10"/>
      <c r="G124" s="9"/>
      <c r="H124" s="9"/>
      <c r="I124" s="9"/>
      <c r="J124" s="9"/>
      <c r="K124" s="6"/>
      <c r="L124" s="8"/>
      <c r="M124" s="6"/>
      <c r="N124" s="6"/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9"/>
      <c r="C125" s="10"/>
      <c r="D125" s="7"/>
      <c r="E125" s="10"/>
      <c r="F125" s="10"/>
      <c r="G125" s="9"/>
      <c r="H125" s="9"/>
      <c r="I125" s="9"/>
      <c r="J125" s="9"/>
      <c r="K125" s="6"/>
      <c r="L125" s="8"/>
      <c r="M125" s="6"/>
      <c r="N125" s="6"/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9"/>
      <c r="C126" s="10"/>
      <c r="D126" s="7"/>
      <c r="E126" s="10"/>
      <c r="F126" s="10"/>
      <c r="G126" s="9"/>
      <c r="H126" s="9"/>
      <c r="I126" s="9"/>
      <c r="J126" s="9"/>
      <c r="K126" s="6"/>
      <c r="L126" s="8"/>
      <c r="M126" s="6"/>
      <c r="N126" s="6"/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9"/>
      <c r="C127" s="10"/>
      <c r="D127" s="7"/>
      <c r="E127" s="10"/>
      <c r="F127" s="10"/>
      <c r="G127" s="9"/>
      <c r="H127" s="9"/>
      <c r="I127" s="9"/>
      <c r="J127" s="9"/>
      <c r="K127" s="6"/>
      <c r="L127" s="8"/>
      <c r="M127" s="6"/>
      <c r="N127" s="6"/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9"/>
      <c r="C128" s="10"/>
      <c r="D128" s="7"/>
      <c r="E128" s="10"/>
      <c r="F128" s="10"/>
      <c r="G128" s="9"/>
      <c r="H128" s="9"/>
      <c r="I128" s="9"/>
      <c r="J128" s="9"/>
      <c r="K128" s="6"/>
      <c r="L128" s="8"/>
      <c r="M128" s="6"/>
      <c r="N128" s="6"/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9"/>
      <c r="C129" s="10"/>
      <c r="D129" s="7"/>
      <c r="E129" s="10"/>
      <c r="F129" s="10"/>
      <c r="G129" s="9"/>
      <c r="H129" s="9"/>
      <c r="I129" s="9"/>
      <c r="J129" s="9"/>
      <c r="K129" s="6"/>
      <c r="L129" s="8"/>
      <c r="M129" s="6"/>
      <c r="N129" s="6"/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9"/>
      <c r="C130" s="10"/>
      <c r="D130" s="7"/>
      <c r="E130" s="10"/>
      <c r="F130" s="10"/>
      <c r="G130" s="9"/>
      <c r="H130" s="9"/>
      <c r="I130" s="9"/>
      <c r="J130" s="9"/>
      <c r="K130" s="6"/>
      <c r="L130" s="8"/>
      <c r="M130" s="6"/>
      <c r="N130" s="6"/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9"/>
      <c r="C131" s="10"/>
      <c r="D131" s="7"/>
      <c r="E131" s="10"/>
      <c r="F131" s="10"/>
      <c r="G131" s="9"/>
      <c r="H131" s="9"/>
      <c r="I131" s="9"/>
      <c r="J131" s="9"/>
      <c r="K131" s="6"/>
      <c r="L131" s="8"/>
      <c r="M131" s="6"/>
      <c r="N131" s="6"/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9"/>
      <c r="C132" s="10"/>
      <c r="D132" s="7"/>
      <c r="E132" s="10"/>
      <c r="F132" s="10"/>
      <c r="G132" s="9"/>
      <c r="H132" s="9"/>
      <c r="I132" s="9"/>
      <c r="J132" s="9"/>
      <c r="K132" s="6"/>
      <c r="L132" s="8"/>
      <c r="M132" s="6"/>
      <c r="N132" s="6"/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9"/>
      <c r="C133" s="10"/>
      <c r="D133" s="7"/>
      <c r="E133" s="10"/>
      <c r="F133" s="10"/>
      <c r="G133" s="9"/>
      <c r="H133" s="9"/>
      <c r="I133" s="9"/>
      <c r="J133" s="9"/>
      <c r="K133" s="6"/>
      <c r="L133" s="8"/>
      <c r="M133" s="6"/>
      <c r="N133" s="6"/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9"/>
      <c r="C134" s="9"/>
      <c r="D134" s="6"/>
      <c r="E134" s="9"/>
      <c r="F134" s="9"/>
      <c r="G134" s="9"/>
      <c r="H134" s="9"/>
      <c r="I134" s="9"/>
      <c r="J134" s="9"/>
      <c r="K134" s="6"/>
      <c r="L134" s="8"/>
      <c r="M134" s="6"/>
      <c r="N134" s="6"/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9"/>
      <c r="C135" s="9"/>
      <c r="D135" s="6"/>
      <c r="E135" s="9"/>
      <c r="F135" s="9"/>
      <c r="G135" s="9"/>
      <c r="H135" s="9"/>
      <c r="I135" s="9"/>
      <c r="J135" s="9"/>
      <c r="K135" s="6"/>
      <c r="L135" s="8"/>
      <c r="M135" s="6"/>
      <c r="N135" s="6"/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9"/>
      <c r="C136" s="9"/>
      <c r="D136" s="6"/>
      <c r="E136" s="9"/>
      <c r="F136" s="9"/>
      <c r="G136" s="9"/>
      <c r="H136" s="9"/>
      <c r="I136" s="9"/>
      <c r="J136" s="9"/>
      <c r="K136" s="6"/>
      <c r="L136" s="8"/>
      <c r="M136" s="6"/>
      <c r="N136" s="6"/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9"/>
      <c r="C137" s="9"/>
      <c r="D137" s="6"/>
      <c r="E137" s="9"/>
      <c r="F137" s="9"/>
      <c r="G137" s="9"/>
      <c r="H137" s="9"/>
      <c r="I137" s="9"/>
      <c r="J137" s="9"/>
      <c r="K137" s="6"/>
      <c r="L137" s="8"/>
      <c r="M137" s="6"/>
      <c r="N137" s="6"/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9"/>
      <c r="C138" s="9"/>
      <c r="D138" s="6"/>
      <c r="E138" s="9"/>
      <c r="F138" s="9"/>
      <c r="G138" s="9"/>
      <c r="H138" s="9"/>
      <c r="I138" s="9"/>
      <c r="J138" s="9"/>
      <c r="K138" s="6"/>
      <c r="L138" s="8"/>
      <c r="M138" s="6"/>
      <c r="N138" s="6"/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9"/>
      <c r="C139" s="9"/>
      <c r="D139" s="6"/>
      <c r="E139" s="9"/>
      <c r="F139" s="9"/>
      <c r="G139" s="9"/>
      <c r="H139" s="9"/>
      <c r="I139" s="9"/>
      <c r="J139" s="9"/>
      <c r="K139" s="6"/>
      <c r="L139" s="8"/>
      <c r="M139" s="6"/>
      <c r="N139" s="6"/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9"/>
      <c r="C140" s="9"/>
      <c r="D140" s="6"/>
      <c r="E140" s="9"/>
      <c r="F140" s="9"/>
      <c r="G140" s="9"/>
      <c r="H140" s="9"/>
      <c r="I140" s="9"/>
      <c r="J140" s="9"/>
      <c r="K140" s="6"/>
      <c r="L140" s="8"/>
      <c r="M140" s="6"/>
      <c r="N140" s="6"/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9"/>
      <c r="C141" s="9"/>
      <c r="D141" s="6"/>
      <c r="E141" s="9"/>
      <c r="F141" s="9"/>
      <c r="G141" s="9"/>
      <c r="H141" s="9"/>
      <c r="I141" s="9"/>
      <c r="J141" s="9"/>
      <c r="K141" s="6"/>
      <c r="L141" s="8"/>
      <c r="M141" s="6"/>
      <c r="N141" s="6"/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9"/>
      <c r="C142" s="9"/>
      <c r="D142" s="6"/>
      <c r="E142" s="9"/>
      <c r="F142" s="9"/>
      <c r="G142" s="9"/>
      <c r="H142" s="9"/>
      <c r="I142" s="9"/>
      <c r="J142" s="9"/>
      <c r="K142" s="6"/>
      <c r="L142" s="8"/>
      <c r="M142" s="6"/>
      <c r="N142" s="6"/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9"/>
      <c r="C143" s="9"/>
      <c r="D143" s="6"/>
      <c r="E143" s="9"/>
      <c r="F143" s="9"/>
      <c r="G143" s="9"/>
      <c r="H143" s="9"/>
      <c r="I143" s="9"/>
      <c r="J143" s="9"/>
      <c r="K143" s="6"/>
      <c r="L143" s="8"/>
      <c r="M143" s="6"/>
      <c r="N143" s="6"/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9"/>
      <c r="C144" s="9"/>
      <c r="D144" s="6"/>
      <c r="E144" s="9"/>
      <c r="F144" s="9"/>
      <c r="G144" s="9"/>
      <c r="H144" s="9"/>
      <c r="I144" s="9"/>
      <c r="J144" s="9"/>
      <c r="K144" s="6"/>
      <c r="L144" s="8"/>
      <c r="M144" s="6"/>
      <c r="N144" s="6"/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9"/>
      <c r="C145" s="9"/>
      <c r="D145" s="6"/>
      <c r="E145" s="9"/>
      <c r="F145" s="9"/>
      <c r="G145" s="9"/>
      <c r="H145" s="9"/>
      <c r="I145" s="9"/>
      <c r="J145" s="9"/>
      <c r="K145" s="6"/>
      <c r="L145" s="8"/>
      <c r="M145" s="6"/>
      <c r="N145" s="6"/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9"/>
      <c r="C146" s="9"/>
      <c r="D146" s="6"/>
      <c r="E146" s="9"/>
      <c r="F146" s="9"/>
      <c r="G146" s="9"/>
      <c r="H146" s="9"/>
      <c r="I146" s="9"/>
      <c r="J146" s="9"/>
      <c r="K146" s="6"/>
      <c r="L146" s="8"/>
      <c r="M146" s="6"/>
      <c r="N146" s="6"/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9"/>
      <c r="C147" s="9"/>
      <c r="D147" s="6"/>
      <c r="E147" s="9"/>
      <c r="F147" s="9"/>
      <c r="G147" s="9"/>
      <c r="H147" s="9"/>
      <c r="I147" s="9"/>
      <c r="J147" s="9"/>
      <c r="K147" s="6"/>
      <c r="L147" s="8"/>
      <c r="M147" s="6"/>
      <c r="N147" s="6"/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9"/>
      <c r="C148" s="9"/>
      <c r="D148" s="6"/>
      <c r="E148" s="9"/>
      <c r="F148" s="9"/>
      <c r="G148" s="9"/>
      <c r="H148" s="9"/>
      <c r="I148" s="9"/>
      <c r="J148" s="9"/>
      <c r="K148" s="6"/>
      <c r="L148" s="8"/>
      <c r="M148" s="6"/>
      <c r="N148" s="6"/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9"/>
      <c r="C149" s="9"/>
      <c r="D149" s="6"/>
      <c r="E149" s="9"/>
      <c r="F149" s="9"/>
      <c r="G149" s="9"/>
      <c r="H149" s="9"/>
      <c r="I149" s="9"/>
      <c r="J149" s="9"/>
      <c r="K149" s="6"/>
      <c r="L149" s="8"/>
      <c r="M149" s="6"/>
      <c r="N149" s="6"/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9"/>
      <c r="C150" s="9"/>
      <c r="D150" s="6"/>
      <c r="E150" s="9"/>
      <c r="F150" s="9"/>
      <c r="G150" s="9"/>
      <c r="H150" s="9"/>
      <c r="I150" s="9"/>
      <c r="J150" s="9"/>
      <c r="K150" s="6"/>
      <c r="L150" s="8"/>
      <c r="M150" s="6"/>
      <c r="N150" s="6"/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9"/>
      <c r="C151" s="9"/>
      <c r="D151" s="6"/>
      <c r="E151" s="9"/>
      <c r="F151" s="9"/>
      <c r="G151" s="9"/>
      <c r="H151" s="9"/>
      <c r="I151" s="9"/>
      <c r="J151" s="9"/>
      <c r="K151" s="6"/>
      <c r="L151" s="8"/>
      <c r="M151" s="6"/>
      <c r="N151" s="6"/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9"/>
      <c r="C152" s="9"/>
      <c r="D152" s="6"/>
      <c r="E152" s="9"/>
      <c r="F152" s="9"/>
      <c r="G152" s="9"/>
      <c r="H152" s="9"/>
      <c r="I152" s="9"/>
      <c r="J152" s="9"/>
      <c r="K152" s="6"/>
      <c r="L152" s="8"/>
      <c r="M152" s="6"/>
      <c r="N152" s="6"/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9"/>
      <c r="C153" s="9"/>
      <c r="D153" s="6"/>
      <c r="E153" s="9"/>
      <c r="F153" s="9"/>
      <c r="G153" s="9"/>
      <c r="H153" s="9"/>
      <c r="I153" s="9"/>
      <c r="J153" s="9"/>
      <c r="K153" s="6"/>
      <c r="L153" s="8"/>
      <c r="M153" s="6"/>
      <c r="N153" s="6"/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9"/>
      <c r="C154" s="9"/>
      <c r="D154" s="6"/>
      <c r="E154" s="9"/>
      <c r="F154" s="9"/>
      <c r="G154" s="9"/>
      <c r="H154" s="9"/>
      <c r="I154" s="9"/>
      <c r="J154" s="9"/>
      <c r="K154" s="6"/>
      <c r="L154" s="8"/>
      <c r="M154" s="6"/>
      <c r="N154" s="6"/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9"/>
      <c r="C155" s="9"/>
      <c r="D155" s="6"/>
      <c r="E155" s="9"/>
      <c r="F155" s="9"/>
      <c r="G155" s="9"/>
      <c r="H155" s="9"/>
      <c r="I155" s="9"/>
      <c r="J155" s="9"/>
      <c r="K155" s="6"/>
      <c r="L155" s="8"/>
      <c r="M155" s="6"/>
      <c r="N155" s="6"/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9"/>
      <c r="C156" s="9"/>
      <c r="D156" s="6"/>
      <c r="E156" s="9"/>
      <c r="F156" s="9"/>
      <c r="G156" s="9"/>
      <c r="H156" s="9"/>
      <c r="I156" s="9"/>
      <c r="J156" s="9"/>
      <c r="K156" s="6"/>
      <c r="L156" s="8"/>
      <c r="M156" s="6"/>
      <c r="N156" s="6"/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9"/>
      <c r="C157" s="9"/>
      <c r="D157" s="6"/>
      <c r="E157" s="9"/>
      <c r="F157" s="9"/>
      <c r="G157" s="9"/>
      <c r="H157" s="9"/>
      <c r="I157" s="9"/>
      <c r="J157" s="9"/>
      <c r="K157" s="6"/>
      <c r="L157" s="8"/>
      <c r="M157" s="6"/>
      <c r="N157" s="6"/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9"/>
      <c r="C158" s="9"/>
      <c r="D158" s="6"/>
      <c r="E158" s="9"/>
      <c r="F158" s="9"/>
      <c r="G158" s="9"/>
      <c r="H158" s="9"/>
      <c r="I158" s="9"/>
      <c r="J158" s="9"/>
      <c r="K158" s="6"/>
      <c r="L158" s="8"/>
      <c r="M158" s="6"/>
      <c r="N158" s="6"/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9"/>
      <c r="C159" s="9"/>
      <c r="D159" s="6"/>
      <c r="E159" s="9"/>
      <c r="F159" s="9"/>
      <c r="G159" s="9"/>
      <c r="H159" s="9"/>
      <c r="I159" s="9"/>
      <c r="J159" s="9"/>
      <c r="K159" s="6"/>
      <c r="L159" s="8"/>
      <c r="M159" s="6"/>
      <c r="N159" s="6"/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9"/>
      <c r="C160" s="9"/>
      <c r="D160" s="6"/>
      <c r="E160" s="9"/>
      <c r="F160" s="9"/>
      <c r="G160" s="9"/>
      <c r="H160" s="9"/>
      <c r="I160" s="9"/>
      <c r="J160" s="9"/>
      <c r="K160" s="6"/>
      <c r="L160" s="8"/>
      <c r="M160" s="6"/>
      <c r="N160" s="6"/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9"/>
      <c r="C161" s="9"/>
      <c r="D161" s="6"/>
      <c r="E161" s="9"/>
      <c r="F161" s="9"/>
      <c r="G161" s="9"/>
      <c r="H161" s="9"/>
      <c r="I161" s="9"/>
      <c r="J161" s="9"/>
      <c r="K161" s="6"/>
      <c r="L161" s="8"/>
      <c r="M161" s="6"/>
      <c r="N161" s="6"/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9"/>
      <c r="C162" s="9"/>
      <c r="D162" s="6"/>
      <c r="E162" s="9"/>
      <c r="F162" s="9"/>
      <c r="G162" s="9"/>
      <c r="H162" s="9"/>
      <c r="I162" s="9"/>
      <c r="J162" s="9"/>
      <c r="K162" s="6"/>
      <c r="L162" s="8"/>
      <c r="M162" s="6"/>
      <c r="N162" s="6"/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9"/>
      <c r="C163" s="9"/>
      <c r="D163" s="6"/>
      <c r="E163" s="9"/>
      <c r="F163" s="9"/>
      <c r="G163" s="9"/>
      <c r="H163" s="9"/>
      <c r="I163" s="9"/>
      <c r="J163" s="9"/>
      <c r="K163" s="6"/>
      <c r="L163" s="8"/>
      <c r="M163" s="6"/>
      <c r="N163" s="6"/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9"/>
      <c r="C164" s="9"/>
      <c r="D164" s="6"/>
      <c r="E164" s="9"/>
      <c r="F164" s="9"/>
      <c r="G164" s="9"/>
      <c r="H164" s="9"/>
      <c r="I164" s="9"/>
      <c r="J164" s="9"/>
      <c r="K164" s="6"/>
      <c r="L164" s="8"/>
      <c r="M164" s="6"/>
      <c r="N164" s="6"/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9"/>
      <c r="C165" s="9"/>
      <c r="D165" s="6"/>
      <c r="E165" s="9"/>
      <c r="F165" s="9"/>
      <c r="G165" s="9"/>
      <c r="H165" s="9"/>
      <c r="I165" s="9"/>
      <c r="J165" s="9"/>
      <c r="K165" s="6"/>
      <c r="L165" s="8"/>
      <c r="M165" s="6"/>
      <c r="N165" s="6"/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9"/>
      <c r="C166" s="9"/>
      <c r="D166" s="6"/>
      <c r="E166" s="9"/>
      <c r="F166" s="9"/>
      <c r="G166" s="9"/>
      <c r="H166" s="9"/>
      <c r="I166" s="9"/>
      <c r="J166" s="9"/>
      <c r="K166" s="6"/>
      <c r="L166" s="8"/>
      <c r="M166" s="6"/>
      <c r="N166" s="6"/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9"/>
      <c r="C167" s="9"/>
      <c r="D167" s="6"/>
      <c r="E167" s="9"/>
      <c r="F167" s="9"/>
      <c r="G167" s="9"/>
      <c r="H167" s="9"/>
      <c r="I167" s="9"/>
      <c r="J167" s="9"/>
      <c r="K167" s="6"/>
      <c r="L167" s="8"/>
      <c r="M167" s="6"/>
      <c r="N167" s="6"/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9"/>
      <c r="C168" s="9"/>
      <c r="D168" s="6"/>
      <c r="E168" s="9"/>
      <c r="F168" s="9"/>
      <c r="G168" s="9"/>
      <c r="H168" s="9"/>
      <c r="I168" s="9"/>
      <c r="J168" s="9"/>
      <c r="K168" s="6"/>
      <c r="L168" s="8"/>
      <c r="M168" s="6"/>
      <c r="N168" s="6"/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9"/>
      <c r="C169" s="9"/>
      <c r="D169" s="6"/>
      <c r="E169" s="9"/>
      <c r="F169" s="9"/>
      <c r="G169" s="9"/>
      <c r="H169" s="9"/>
      <c r="I169" s="9"/>
      <c r="J169" s="9"/>
      <c r="K169" s="6"/>
      <c r="L169" s="8"/>
      <c r="M169" s="6"/>
      <c r="N169" s="6"/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9"/>
      <c r="C170" s="9"/>
      <c r="D170" s="6"/>
      <c r="E170" s="9"/>
      <c r="F170" s="9"/>
      <c r="G170" s="9"/>
      <c r="H170" s="9"/>
      <c r="I170" s="9"/>
      <c r="J170" s="9"/>
      <c r="K170" s="6"/>
      <c r="L170" s="8"/>
      <c r="M170" s="6"/>
      <c r="N170" s="6"/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9"/>
      <c r="C171" s="9"/>
      <c r="D171" s="6"/>
      <c r="E171" s="9"/>
      <c r="F171" s="9"/>
      <c r="G171" s="9"/>
      <c r="H171" s="9"/>
      <c r="I171" s="9"/>
      <c r="J171" s="9"/>
      <c r="K171" s="6"/>
      <c r="L171" s="8"/>
      <c r="M171" s="6"/>
      <c r="N171" s="6"/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9"/>
      <c r="C172" s="9"/>
      <c r="D172" s="6"/>
      <c r="E172" s="9"/>
      <c r="F172" s="9"/>
      <c r="G172" s="9"/>
      <c r="H172" s="9"/>
      <c r="I172" s="9"/>
      <c r="J172" s="9"/>
      <c r="K172" s="6"/>
      <c r="L172" s="8"/>
      <c r="M172" s="6"/>
      <c r="N172" s="6"/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9"/>
      <c r="C173" s="9"/>
      <c r="D173" s="6"/>
      <c r="E173" s="9"/>
      <c r="F173" s="9"/>
      <c r="G173" s="9"/>
      <c r="H173" s="9"/>
      <c r="I173" s="9"/>
      <c r="J173" s="9"/>
      <c r="K173" s="6"/>
      <c r="L173" s="8"/>
      <c r="M173" s="6"/>
      <c r="N173" s="6"/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9"/>
      <c r="C174" s="9"/>
      <c r="D174" s="6"/>
      <c r="E174" s="9"/>
      <c r="F174" s="9"/>
      <c r="G174" s="9"/>
      <c r="H174" s="9"/>
      <c r="I174" s="9"/>
      <c r="J174" s="9"/>
      <c r="K174" s="6"/>
      <c r="L174" s="8"/>
      <c r="M174" s="6"/>
      <c r="N174" s="6"/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9"/>
      <c r="C175" s="9"/>
      <c r="D175" s="6"/>
      <c r="E175" s="9"/>
      <c r="F175" s="9"/>
      <c r="G175" s="9"/>
      <c r="H175" s="9"/>
      <c r="I175" s="9"/>
      <c r="J175" s="9"/>
      <c r="K175" s="6"/>
      <c r="L175" s="8"/>
      <c r="M175" s="6"/>
      <c r="N175" s="6"/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9"/>
      <c r="C176" s="9"/>
      <c r="D176" s="6"/>
      <c r="E176" s="9"/>
      <c r="F176" s="9"/>
      <c r="G176" s="9"/>
      <c r="H176" s="9"/>
      <c r="I176" s="9"/>
      <c r="J176" s="9"/>
      <c r="K176" s="6"/>
      <c r="L176" s="8"/>
      <c r="M176" s="6"/>
      <c r="N176" s="6"/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9"/>
      <c r="C177" s="9"/>
      <c r="D177" s="6"/>
      <c r="E177" s="9"/>
      <c r="F177" s="9"/>
      <c r="G177" s="9"/>
      <c r="H177" s="9"/>
      <c r="I177" s="9"/>
      <c r="J177" s="9"/>
      <c r="K177" s="6"/>
      <c r="L177" s="8"/>
      <c r="M177" s="6"/>
      <c r="N177" s="6"/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9"/>
      <c r="C178" s="9"/>
      <c r="D178" s="6"/>
      <c r="E178" s="9"/>
      <c r="F178" s="9"/>
      <c r="G178" s="9"/>
      <c r="H178" s="9"/>
      <c r="I178" s="9"/>
      <c r="J178" s="9"/>
      <c r="K178" s="6"/>
      <c r="L178" s="8"/>
      <c r="M178" s="6"/>
      <c r="N178" s="6"/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9"/>
      <c r="C179" s="9"/>
      <c r="D179" s="6"/>
      <c r="E179" s="9"/>
      <c r="F179" s="9"/>
      <c r="G179" s="9"/>
      <c r="H179" s="9"/>
      <c r="I179" s="9"/>
      <c r="J179" s="9"/>
      <c r="K179" s="6"/>
      <c r="L179" s="8"/>
      <c r="M179" s="6"/>
      <c r="N179" s="6"/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9"/>
      <c r="C180" s="9"/>
      <c r="D180" s="6"/>
      <c r="E180" s="9"/>
      <c r="F180" s="9"/>
      <c r="G180" s="9"/>
      <c r="H180" s="9"/>
      <c r="I180" s="9"/>
      <c r="J180" s="9"/>
      <c r="K180" s="6"/>
      <c r="L180" s="8"/>
      <c r="M180" s="6"/>
      <c r="N180" s="6"/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9"/>
      <c r="C181" s="9"/>
      <c r="D181" s="6"/>
      <c r="E181" s="9"/>
      <c r="F181" s="9"/>
      <c r="G181" s="9"/>
      <c r="H181" s="9"/>
      <c r="I181" s="9"/>
      <c r="J181" s="9"/>
      <c r="K181" s="6"/>
      <c r="L181" s="8"/>
      <c r="M181" s="6"/>
      <c r="N181" s="6"/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9"/>
      <c r="C182" s="9"/>
      <c r="D182" s="6"/>
      <c r="E182" s="9"/>
      <c r="F182" s="9"/>
      <c r="G182" s="9"/>
      <c r="H182" s="9"/>
      <c r="I182" s="9"/>
      <c r="J182" s="9"/>
      <c r="K182" s="6"/>
      <c r="L182" s="8"/>
      <c r="M182" s="6"/>
      <c r="N182" s="6"/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9"/>
      <c r="C183" s="9"/>
      <c r="D183" s="6"/>
      <c r="E183" s="9"/>
      <c r="F183" s="9"/>
      <c r="G183" s="9"/>
      <c r="H183" s="9"/>
      <c r="I183" s="9"/>
      <c r="J183" s="9"/>
      <c r="K183" s="6"/>
      <c r="L183" s="8"/>
      <c r="M183" s="6"/>
      <c r="N183" s="6"/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9"/>
      <c r="C184" s="9"/>
      <c r="D184" s="6"/>
      <c r="E184" s="9"/>
      <c r="F184" s="9"/>
      <c r="G184" s="9"/>
      <c r="H184" s="9"/>
      <c r="I184" s="9"/>
      <c r="J184" s="9"/>
      <c r="K184" s="6"/>
      <c r="L184" s="8"/>
      <c r="M184" s="6"/>
      <c r="N184" s="6"/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9"/>
      <c r="C185" s="9"/>
      <c r="D185" s="6"/>
      <c r="E185" s="9"/>
      <c r="F185" s="9"/>
      <c r="G185" s="9"/>
      <c r="H185" s="9"/>
      <c r="I185" s="9"/>
      <c r="J185" s="9"/>
      <c r="K185" s="6"/>
      <c r="L185" s="8"/>
      <c r="M185" s="6"/>
      <c r="N185" s="6"/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9"/>
      <c r="C186" s="9"/>
      <c r="D186" s="6"/>
      <c r="E186" s="9"/>
      <c r="F186" s="9"/>
      <c r="G186" s="9"/>
      <c r="H186" s="9"/>
      <c r="I186" s="9"/>
      <c r="J186" s="9"/>
      <c r="K186" s="6"/>
      <c r="L186" s="8"/>
      <c r="M186" s="6"/>
      <c r="N186" s="6"/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9"/>
      <c r="C187" s="9"/>
      <c r="D187" s="6"/>
      <c r="E187" s="9"/>
      <c r="F187" s="9"/>
      <c r="G187" s="9"/>
      <c r="H187" s="9"/>
      <c r="I187" s="9"/>
      <c r="J187" s="9"/>
      <c r="K187" s="6"/>
      <c r="L187" s="8"/>
      <c r="M187" s="6"/>
      <c r="N187" s="6"/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9"/>
      <c r="C188" s="9"/>
      <c r="D188" s="6"/>
      <c r="E188" s="9"/>
      <c r="F188" s="9"/>
      <c r="G188" s="9"/>
      <c r="H188" s="9"/>
      <c r="I188" s="9"/>
      <c r="J188" s="9"/>
      <c r="K188" s="6"/>
      <c r="L188" s="8"/>
      <c r="M188" s="6"/>
      <c r="N188" s="6"/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9"/>
      <c r="C189" s="9"/>
      <c r="D189" s="6"/>
      <c r="E189" s="9"/>
      <c r="F189" s="9"/>
      <c r="G189" s="9"/>
      <c r="H189" s="9"/>
      <c r="I189" s="9"/>
      <c r="J189" s="9"/>
      <c r="K189" s="6"/>
      <c r="L189" s="8"/>
      <c r="M189" s="6"/>
      <c r="N189" s="6"/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9"/>
      <c r="C190" s="9"/>
      <c r="D190" s="6"/>
      <c r="E190" s="9"/>
      <c r="F190" s="9"/>
      <c r="G190" s="9"/>
      <c r="H190" s="9"/>
      <c r="I190" s="9"/>
      <c r="J190" s="9"/>
      <c r="K190" s="6"/>
      <c r="L190" s="8"/>
      <c r="M190" s="6"/>
      <c r="N190" s="6"/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9"/>
      <c r="C191" s="9"/>
      <c r="D191" s="6"/>
      <c r="E191" s="9"/>
      <c r="F191" s="9"/>
      <c r="G191" s="9"/>
      <c r="H191" s="9"/>
      <c r="I191" s="9"/>
      <c r="J191" s="9"/>
      <c r="K191" s="6"/>
      <c r="L191" s="8"/>
      <c r="M191" s="6"/>
      <c r="N191" s="6"/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9"/>
      <c r="C192" s="9"/>
      <c r="D192" s="6"/>
      <c r="E192" s="9"/>
      <c r="F192" s="9"/>
      <c r="G192" s="9"/>
      <c r="H192" s="9"/>
      <c r="I192" s="9"/>
      <c r="J192" s="9"/>
      <c r="K192" s="6"/>
      <c r="L192" s="8"/>
      <c r="M192" s="6"/>
      <c r="N192" s="6"/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9"/>
      <c r="C193" s="9"/>
      <c r="D193" s="6"/>
      <c r="E193" s="9"/>
      <c r="F193" s="9"/>
      <c r="G193" s="9"/>
      <c r="H193" s="9"/>
      <c r="I193" s="9"/>
      <c r="J193" s="9"/>
      <c r="K193" s="6"/>
      <c r="L193" s="8"/>
      <c r="M193" s="6"/>
      <c r="N193" s="6"/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9"/>
      <c r="C194" s="9"/>
      <c r="D194" s="6"/>
      <c r="E194" s="9"/>
      <c r="F194" s="9"/>
      <c r="G194" s="9"/>
      <c r="H194" s="9"/>
      <c r="I194" s="9"/>
      <c r="J194" s="9"/>
      <c r="K194" s="6"/>
      <c r="L194" s="8"/>
      <c r="M194" s="6"/>
      <c r="N194" s="6"/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9"/>
      <c r="C195" s="9"/>
      <c r="D195" s="6"/>
      <c r="E195" s="9"/>
      <c r="F195" s="9"/>
      <c r="G195" s="9"/>
      <c r="H195" s="9"/>
      <c r="I195" s="9"/>
      <c r="J195" s="9"/>
      <c r="K195" s="6"/>
      <c r="L195" s="8"/>
      <c r="M195" s="6"/>
      <c r="N195" s="6"/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9"/>
      <c r="C196" s="9"/>
      <c r="D196" s="6"/>
      <c r="E196" s="9"/>
      <c r="F196" s="9"/>
      <c r="G196" s="9"/>
      <c r="H196" s="9"/>
      <c r="I196" s="9"/>
      <c r="J196" s="9"/>
      <c r="K196" s="6"/>
      <c r="L196" s="8"/>
      <c r="M196" s="6"/>
      <c r="N196" s="6"/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9"/>
      <c r="C197" s="9"/>
      <c r="D197" s="6"/>
      <c r="E197" s="9"/>
      <c r="F197" s="9"/>
      <c r="G197" s="9"/>
      <c r="H197" s="9"/>
      <c r="I197" s="9"/>
      <c r="J197" s="9"/>
      <c r="K197" s="6"/>
      <c r="L197" s="8"/>
      <c r="M197" s="6"/>
      <c r="N197" s="6"/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9"/>
      <c r="C198" s="9"/>
      <c r="D198" s="6"/>
      <c r="E198" s="9"/>
      <c r="F198" s="9"/>
      <c r="G198" s="9"/>
      <c r="H198" s="9"/>
      <c r="I198" s="9"/>
      <c r="J198" s="9"/>
      <c r="K198" s="6"/>
      <c r="L198" s="8"/>
      <c r="M198" s="6"/>
      <c r="N198" s="6"/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9"/>
      <c r="C199" s="9"/>
      <c r="D199" s="6"/>
      <c r="E199" s="9"/>
      <c r="F199" s="9"/>
      <c r="G199" s="9"/>
      <c r="H199" s="9"/>
      <c r="I199" s="9"/>
      <c r="J199" s="9"/>
      <c r="K199" s="6"/>
      <c r="L199" s="8"/>
      <c r="M199" s="6"/>
      <c r="N199" s="6"/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9"/>
      <c r="C200" s="9"/>
      <c r="D200" s="6"/>
      <c r="E200" s="9"/>
      <c r="F200" s="9"/>
      <c r="G200" s="9"/>
      <c r="H200" s="9"/>
      <c r="I200" s="9"/>
      <c r="J200" s="9"/>
      <c r="K200" s="6"/>
      <c r="L200" s="8"/>
      <c r="M200" s="6"/>
      <c r="N200" s="6"/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9"/>
      <c r="C201" s="9"/>
      <c r="D201" s="6"/>
      <c r="E201" s="9"/>
      <c r="F201" s="9"/>
      <c r="G201" s="9"/>
      <c r="H201" s="9"/>
      <c r="I201" s="9"/>
      <c r="J201" s="9"/>
      <c r="K201" s="6"/>
      <c r="L201" s="8"/>
      <c r="M201" s="6"/>
      <c r="N201" s="6"/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9"/>
      <c r="C202" s="9"/>
      <c r="D202" s="6"/>
      <c r="E202" s="9"/>
      <c r="F202" s="9"/>
      <c r="G202" s="9"/>
      <c r="H202" s="9"/>
      <c r="I202" s="9"/>
      <c r="J202" s="9"/>
      <c r="K202" s="6"/>
      <c r="L202" s="8"/>
      <c r="M202" s="6"/>
      <c r="N202" s="6"/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9"/>
      <c r="C203" s="9"/>
      <c r="D203" s="6"/>
      <c r="E203" s="9"/>
      <c r="F203" s="9"/>
      <c r="G203" s="9"/>
      <c r="H203" s="9"/>
      <c r="I203" s="9"/>
      <c r="J203" s="9"/>
      <c r="K203" s="6"/>
      <c r="L203" s="8"/>
      <c r="M203" s="6"/>
      <c r="N203" s="6"/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9"/>
      <c r="C204" s="9"/>
      <c r="D204" s="6"/>
      <c r="E204" s="9"/>
      <c r="F204" s="9"/>
      <c r="G204" s="9"/>
      <c r="H204" s="9"/>
      <c r="I204" s="9"/>
      <c r="J204" s="9"/>
      <c r="K204" s="6"/>
      <c r="L204" s="8"/>
      <c r="M204" s="6"/>
      <c r="N204" s="6"/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9"/>
      <c r="C205" s="9"/>
      <c r="D205" s="6"/>
      <c r="E205" s="9"/>
      <c r="F205" s="9"/>
      <c r="G205" s="9"/>
      <c r="H205" s="9"/>
      <c r="I205" s="9"/>
      <c r="J205" s="9"/>
      <c r="K205" s="6"/>
      <c r="L205" s="8"/>
      <c r="M205" s="6"/>
      <c r="N205" s="6"/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9"/>
      <c r="C206" s="9"/>
      <c r="D206" s="6"/>
      <c r="E206" s="9"/>
      <c r="F206" s="9"/>
      <c r="G206" s="9"/>
      <c r="H206" s="9"/>
      <c r="I206" s="9"/>
      <c r="J206" s="9"/>
      <c r="K206" s="6"/>
      <c r="L206" s="8"/>
      <c r="M206" s="6"/>
      <c r="N206" s="6"/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9"/>
      <c r="C207" s="9"/>
      <c r="D207" s="6"/>
      <c r="E207" s="9"/>
      <c r="F207" s="9"/>
      <c r="G207" s="9"/>
      <c r="H207" s="9"/>
      <c r="I207" s="9"/>
      <c r="J207" s="9"/>
      <c r="K207" s="6"/>
      <c r="L207" s="8"/>
      <c r="M207" s="6"/>
      <c r="N207" s="6"/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9"/>
      <c r="C208" s="9"/>
      <c r="D208" s="6"/>
      <c r="E208" s="9"/>
      <c r="F208" s="9"/>
      <c r="G208" s="9"/>
      <c r="H208" s="9"/>
      <c r="I208" s="9"/>
      <c r="J208" s="9"/>
      <c r="K208" s="6"/>
      <c r="L208" s="8"/>
      <c r="M208" s="6"/>
      <c r="N208" s="6"/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9"/>
      <c r="C209" s="9"/>
      <c r="D209" s="6"/>
      <c r="E209" s="9"/>
      <c r="F209" s="9"/>
      <c r="G209" s="9"/>
      <c r="H209" s="9"/>
      <c r="I209" s="9"/>
      <c r="J209" s="9"/>
      <c r="K209" s="6"/>
      <c r="L209" s="8"/>
      <c r="M209" s="6"/>
      <c r="N209" s="6"/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9"/>
      <c r="C210" s="9"/>
      <c r="D210" s="6"/>
      <c r="E210" s="9"/>
      <c r="F210" s="9"/>
      <c r="G210" s="9"/>
      <c r="H210" s="9"/>
      <c r="I210" s="9"/>
      <c r="J210" s="9"/>
      <c r="K210" s="6"/>
      <c r="L210" s="8"/>
      <c r="M210" s="6"/>
      <c r="N210" s="6"/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9"/>
      <c r="C211" s="9"/>
      <c r="D211" s="6"/>
      <c r="E211" s="9"/>
      <c r="F211" s="9"/>
      <c r="G211" s="9"/>
      <c r="H211" s="9"/>
      <c r="I211" s="9"/>
      <c r="J211" s="9"/>
      <c r="K211" s="6"/>
      <c r="L211" s="8"/>
      <c r="M211" s="6"/>
      <c r="N211" s="6"/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9"/>
      <c r="C212" s="9"/>
      <c r="D212" s="6"/>
      <c r="E212" s="9"/>
      <c r="F212" s="9"/>
      <c r="G212" s="9"/>
      <c r="H212" s="9"/>
      <c r="I212" s="9"/>
      <c r="J212" s="9"/>
      <c r="K212" s="6"/>
      <c r="L212" s="8"/>
      <c r="M212" s="6"/>
      <c r="N212" s="6"/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9"/>
      <c r="C213" s="9"/>
      <c r="D213" s="6"/>
      <c r="E213" s="9"/>
      <c r="F213" s="9"/>
      <c r="G213" s="9"/>
      <c r="H213" s="9"/>
      <c r="I213" s="9"/>
      <c r="J213" s="9"/>
      <c r="K213" s="6"/>
      <c r="L213" s="8"/>
      <c r="M213" s="6"/>
      <c r="N213" s="6"/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9"/>
      <c r="C214" s="9"/>
      <c r="D214" s="6"/>
      <c r="E214" s="9"/>
      <c r="F214" s="9"/>
      <c r="G214" s="9"/>
      <c r="H214" s="9"/>
      <c r="I214" s="9"/>
      <c r="J214" s="9"/>
      <c r="K214" s="6"/>
      <c r="L214" s="8"/>
      <c r="M214" s="6"/>
      <c r="N214" s="6"/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9"/>
      <c r="C215" s="9"/>
      <c r="D215" s="6"/>
      <c r="E215" s="9"/>
      <c r="F215" s="9"/>
      <c r="G215" s="9"/>
      <c r="H215" s="9"/>
      <c r="I215" s="9"/>
      <c r="J215" s="9"/>
      <c r="K215" s="6"/>
      <c r="L215" s="8"/>
      <c r="M215" s="6"/>
      <c r="N215" s="6"/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9"/>
      <c r="C216" s="9"/>
      <c r="D216" s="6"/>
      <c r="E216" s="9"/>
      <c r="F216" s="9"/>
      <c r="G216" s="9"/>
      <c r="H216" s="9"/>
      <c r="I216" s="9"/>
      <c r="J216" s="9"/>
      <c r="K216" s="6"/>
      <c r="L216" s="8"/>
      <c r="M216" s="6"/>
      <c r="N216" s="6"/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9"/>
      <c r="C217" s="9"/>
      <c r="D217" s="6"/>
      <c r="E217" s="9"/>
      <c r="F217" s="9"/>
      <c r="G217" s="9"/>
      <c r="H217" s="9"/>
      <c r="I217" s="9"/>
      <c r="J217" s="9"/>
      <c r="K217" s="6"/>
      <c r="L217" s="8"/>
      <c r="M217" s="6"/>
      <c r="N217" s="6"/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9"/>
      <c r="C218" s="9"/>
      <c r="D218" s="6"/>
      <c r="E218" s="9"/>
      <c r="F218" s="9"/>
      <c r="G218" s="9"/>
      <c r="H218" s="9"/>
      <c r="I218" s="9"/>
      <c r="J218" s="9"/>
      <c r="K218" s="6"/>
      <c r="L218" s="8"/>
      <c r="M218" s="6"/>
      <c r="N218" s="6"/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9"/>
      <c r="C219" s="9"/>
      <c r="D219" s="6"/>
      <c r="E219" s="9"/>
      <c r="F219" s="9"/>
      <c r="G219" s="9"/>
      <c r="H219" s="9"/>
      <c r="I219" s="9"/>
      <c r="J219" s="9"/>
      <c r="K219" s="6"/>
      <c r="L219" s="8"/>
      <c r="M219" s="6"/>
      <c r="N219" s="6"/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9"/>
      <c r="C220" s="9"/>
      <c r="D220" s="6"/>
      <c r="E220" s="9"/>
      <c r="F220" s="9"/>
      <c r="G220" s="9"/>
      <c r="H220" s="9"/>
      <c r="I220" s="9"/>
      <c r="J220" s="9"/>
      <c r="K220" s="6"/>
      <c r="L220" s="8"/>
      <c r="M220" s="6"/>
      <c r="N220" s="6"/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9"/>
      <c r="C221" s="9"/>
      <c r="D221" s="6"/>
      <c r="E221" s="9"/>
      <c r="F221" s="9"/>
      <c r="G221" s="9"/>
      <c r="H221" s="9"/>
      <c r="I221" s="9"/>
      <c r="J221" s="9"/>
      <c r="K221" s="6"/>
      <c r="L221" s="8"/>
      <c r="M221" s="6"/>
      <c r="N221" s="6"/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9"/>
      <c r="C222" s="9"/>
      <c r="D222" s="6"/>
      <c r="E222" s="9"/>
      <c r="F222" s="9"/>
      <c r="G222" s="9"/>
      <c r="H222" s="9"/>
      <c r="I222" s="9"/>
      <c r="J222" s="9"/>
      <c r="K222" s="6"/>
      <c r="L222" s="8"/>
      <c r="M222" s="6"/>
      <c r="N222" s="6"/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9"/>
      <c r="C223" s="9"/>
      <c r="D223" s="6"/>
      <c r="E223" s="9"/>
      <c r="F223" s="9"/>
      <c r="G223" s="9"/>
      <c r="H223" s="9"/>
      <c r="I223" s="9"/>
      <c r="J223" s="9"/>
      <c r="K223" s="6"/>
      <c r="L223" s="8"/>
      <c r="M223" s="6"/>
      <c r="N223" s="6"/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9"/>
      <c r="C224" s="9"/>
      <c r="D224" s="6"/>
      <c r="E224" s="9"/>
      <c r="F224" s="9"/>
      <c r="G224" s="9"/>
      <c r="H224" s="9"/>
      <c r="I224" s="9"/>
      <c r="J224" s="9"/>
      <c r="K224" s="6"/>
      <c r="L224" s="8"/>
      <c r="M224" s="6"/>
      <c r="N224" s="6"/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9"/>
      <c r="C225" s="9"/>
      <c r="D225" s="6"/>
      <c r="E225" s="9"/>
      <c r="F225" s="9"/>
      <c r="G225" s="9"/>
      <c r="H225" s="9"/>
      <c r="I225" s="9"/>
      <c r="J225" s="9"/>
      <c r="K225" s="6"/>
      <c r="L225" s="8"/>
      <c r="M225" s="6"/>
      <c r="N225" s="6"/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9"/>
      <c r="C226" s="9"/>
      <c r="D226" s="6"/>
      <c r="E226" s="9"/>
      <c r="F226" s="9"/>
      <c r="G226" s="9"/>
      <c r="H226" s="9"/>
      <c r="I226" s="9"/>
      <c r="J226" s="9"/>
      <c r="K226" s="6"/>
      <c r="L226" s="8"/>
      <c r="M226" s="6"/>
      <c r="N226" s="6"/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9"/>
      <c r="C227" s="9"/>
      <c r="D227" s="6"/>
      <c r="E227" s="9"/>
      <c r="F227" s="9"/>
      <c r="G227" s="9"/>
      <c r="H227" s="9"/>
      <c r="I227" s="9"/>
      <c r="J227" s="9"/>
      <c r="K227" s="6"/>
      <c r="L227" s="8"/>
      <c r="M227" s="6"/>
      <c r="N227" s="6"/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9"/>
      <c r="C228" s="9"/>
      <c r="D228" s="6"/>
      <c r="E228" s="9"/>
      <c r="F228" s="9"/>
      <c r="G228" s="9"/>
      <c r="H228" s="9"/>
      <c r="I228" s="9"/>
      <c r="J228" s="9"/>
      <c r="K228" s="6"/>
      <c r="L228" s="8"/>
      <c r="M228" s="6"/>
      <c r="N228" s="6"/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9"/>
      <c r="C229" s="9"/>
      <c r="D229" s="6"/>
      <c r="E229" s="9"/>
      <c r="F229" s="9"/>
      <c r="G229" s="9"/>
      <c r="H229" s="9"/>
      <c r="I229" s="9"/>
      <c r="J229" s="9"/>
      <c r="K229" s="6"/>
      <c r="L229" s="8"/>
      <c r="M229" s="6"/>
      <c r="N229" s="6"/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9"/>
      <c r="C230" s="9"/>
      <c r="D230" s="6"/>
      <c r="E230" s="9"/>
      <c r="F230" s="9"/>
      <c r="G230" s="9"/>
      <c r="H230" s="9"/>
      <c r="I230" s="9"/>
      <c r="J230" s="9"/>
      <c r="K230" s="6"/>
      <c r="L230" s="8"/>
      <c r="M230" s="6"/>
      <c r="N230" s="6"/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9"/>
      <c r="C231" s="9"/>
      <c r="D231" s="6"/>
      <c r="E231" s="9"/>
      <c r="F231" s="9"/>
      <c r="G231" s="9"/>
      <c r="H231" s="9"/>
      <c r="I231" s="9"/>
      <c r="J231" s="9"/>
      <c r="K231" s="6"/>
      <c r="L231" s="8"/>
      <c r="M231" s="6"/>
      <c r="N231" s="6"/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9"/>
      <c r="C232" s="9"/>
      <c r="D232" s="6"/>
      <c r="E232" s="9"/>
      <c r="F232" s="9"/>
      <c r="G232" s="9"/>
      <c r="H232" s="9"/>
      <c r="I232" s="9"/>
      <c r="J232" s="9"/>
      <c r="K232" s="6"/>
      <c r="L232" s="8"/>
      <c r="M232" s="6"/>
      <c r="N232" s="6"/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9"/>
      <c r="C233" s="9"/>
      <c r="D233" s="6"/>
      <c r="E233" s="9"/>
      <c r="F233" s="9"/>
      <c r="G233" s="9"/>
      <c r="H233" s="9"/>
      <c r="I233" s="9"/>
      <c r="J233" s="9"/>
      <c r="K233" s="6"/>
      <c r="L233" s="8"/>
      <c r="M233" s="6"/>
      <c r="N233" s="6"/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9"/>
      <c r="C234" s="9"/>
      <c r="D234" s="6"/>
      <c r="E234" s="9"/>
      <c r="F234" s="9"/>
      <c r="G234" s="9"/>
      <c r="H234" s="9"/>
      <c r="I234" s="9"/>
      <c r="J234" s="9"/>
      <c r="K234" s="6"/>
      <c r="L234" s="8"/>
      <c r="M234" s="6"/>
      <c r="N234" s="6"/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9"/>
      <c r="C235" s="9"/>
      <c r="D235" s="6"/>
      <c r="E235" s="9"/>
      <c r="F235" s="9"/>
      <c r="G235" s="9"/>
      <c r="H235" s="9"/>
      <c r="I235" s="9"/>
      <c r="J235" s="9"/>
      <c r="K235" s="6"/>
      <c r="L235" s="8"/>
      <c r="M235" s="6"/>
      <c r="N235" s="6"/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9"/>
      <c r="C236" s="9"/>
      <c r="D236" s="6"/>
      <c r="E236" s="9"/>
      <c r="F236" s="9"/>
      <c r="G236" s="9"/>
      <c r="H236" s="9"/>
      <c r="I236" s="9"/>
      <c r="J236" s="9"/>
      <c r="K236" s="6"/>
      <c r="L236" s="8"/>
      <c r="M236" s="6"/>
      <c r="N236" s="6"/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9"/>
      <c r="C237" s="9"/>
      <c r="D237" s="6"/>
      <c r="E237" s="9"/>
      <c r="F237" s="9"/>
      <c r="G237" s="9"/>
      <c r="H237" s="9"/>
      <c r="I237" s="9"/>
      <c r="J237" s="9"/>
      <c r="K237" s="6"/>
      <c r="L237" s="8"/>
      <c r="M237" s="6"/>
      <c r="N237" s="6"/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9"/>
      <c r="C238" s="9"/>
      <c r="D238" s="6"/>
      <c r="E238" s="9"/>
      <c r="F238" s="9"/>
      <c r="G238" s="9"/>
      <c r="H238" s="9"/>
      <c r="I238" s="9"/>
      <c r="J238" s="9"/>
      <c r="K238" s="6"/>
      <c r="L238" s="8"/>
      <c r="M238" s="6"/>
      <c r="N238" s="6"/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9"/>
      <c r="C239" s="9"/>
      <c r="D239" s="6"/>
      <c r="E239" s="9"/>
      <c r="F239" s="9"/>
      <c r="G239" s="9"/>
      <c r="H239" s="9"/>
      <c r="I239" s="9"/>
      <c r="J239" s="9"/>
      <c r="K239" s="6"/>
      <c r="L239" s="8"/>
      <c r="M239" s="6"/>
      <c r="N239" s="6"/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9"/>
      <c r="C240" s="9"/>
      <c r="D240" s="6"/>
      <c r="E240" s="9"/>
      <c r="F240" s="9"/>
      <c r="G240" s="9"/>
      <c r="H240" s="9"/>
      <c r="I240" s="9"/>
      <c r="J240" s="9"/>
      <c r="K240" s="6"/>
      <c r="L240" s="8"/>
      <c r="M240" s="6"/>
      <c r="N240" s="6"/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9"/>
      <c r="C241" s="9"/>
      <c r="D241" s="6"/>
      <c r="E241" s="9"/>
      <c r="F241" s="9"/>
      <c r="G241" s="9"/>
      <c r="H241" s="9"/>
      <c r="I241" s="9"/>
      <c r="J241" s="9"/>
      <c r="K241" s="6"/>
      <c r="L241" s="8"/>
      <c r="M241" s="6"/>
      <c r="N241" s="6"/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9"/>
      <c r="C242" s="9"/>
      <c r="D242" s="6"/>
      <c r="E242" s="9"/>
      <c r="F242" s="9"/>
      <c r="G242" s="9"/>
      <c r="H242" s="9"/>
      <c r="I242" s="9"/>
      <c r="J242" s="9"/>
      <c r="K242" s="6"/>
      <c r="L242" s="8"/>
      <c r="M242" s="6"/>
      <c r="N242" s="6"/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9"/>
      <c r="C243" s="9"/>
      <c r="D243" s="6"/>
      <c r="E243" s="9"/>
      <c r="F243" s="9"/>
      <c r="G243" s="9"/>
      <c r="H243" s="9"/>
      <c r="I243" s="9"/>
      <c r="J243" s="9"/>
      <c r="K243" s="6"/>
      <c r="L243" s="8"/>
      <c r="M243" s="6"/>
      <c r="N243" s="6"/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9"/>
      <c r="C244" s="9"/>
      <c r="D244" s="6"/>
      <c r="E244" s="9"/>
      <c r="F244" s="9"/>
      <c r="G244" s="9"/>
      <c r="H244" s="9"/>
      <c r="I244" s="9"/>
      <c r="J244" s="9"/>
      <c r="K244" s="6"/>
      <c r="L244" s="8"/>
      <c r="M244" s="6"/>
      <c r="N244" s="6"/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9"/>
      <c r="C245" s="9"/>
      <c r="D245" s="6"/>
      <c r="E245" s="9"/>
      <c r="F245" s="9"/>
      <c r="G245" s="9"/>
      <c r="H245" s="9"/>
      <c r="I245" s="9"/>
      <c r="J245" s="9"/>
      <c r="K245" s="6"/>
      <c r="L245" s="8"/>
      <c r="M245" s="6"/>
      <c r="N245" s="6"/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9"/>
      <c r="C246" s="9"/>
      <c r="D246" s="6"/>
      <c r="E246" s="9"/>
      <c r="F246" s="9"/>
      <c r="G246" s="9"/>
      <c r="H246" s="9"/>
      <c r="I246" s="9"/>
      <c r="J246" s="9"/>
      <c r="K246" s="6"/>
      <c r="L246" s="8"/>
      <c r="M246" s="6"/>
      <c r="N246" s="6"/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9"/>
      <c r="C247" s="9"/>
      <c r="D247" s="6"/>
      <c r="E247" s="9"/>
      <c r="F247" s="9"/>
      <c r="G247" s="9"/>
      <c r="H247" s="9"/>
      <c r="I247" s="9"/>
      <c r="J247" s="9"/>
      <c r="K247" s="6"/>
      <c r="L247" s="8"/>
      <c r="M247" s="6"/>
      <c r="N247" s="6"/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9"/>
      <c r="C248" s="9"/>
      <c r="D248" s="6"/>
      <c r="E248" s="9"/>
      <c r="F248" s="9"/>
      <c r="G248" s="9"/>
      <c r="H248" s="9"/>
      <c r="I248" s="9"/>
      <c r="J248" s="9"/>
      <c r="K248" s="6"/>
      <c r="L248" s="8"/>
      <c r="M248" s="6"/>
      <c r="N248" s="6"/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9"/>
      <c r="C249" s="9"/>
      <c r="D249" s="6"/>
      <c r="E249" s="9"/>
      <c r="F249" s="9"/>
      <c r="G249" s="9"/>
      <c r="H249" s="9"/>
      <c r="I249" s="9"/>
      <c r="J249" s="9"/>
      <c r="K249" s="6"/>
      <c r="L249" s="8"/>
      <c r="M249" s="6"/>
      <c r="N249" s="6"/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9"/>
      <c r="C250" s="9"/>
      <c r="D250" s="6"/>
      <c r="E250" s="9"/>
      <c r="F250" s="9"/>
      <c r="G250" s="9"/>
      <c r="H250" s="9"/>
      <c r="I250" s="9"/>
      <c r="J250" s="9"/>
      <c r="K250" s="6"/>
      <c r="L250" s="8"/>
      <c r="M250" s="6"/>
      <c r="N250" s="6"/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9"/>
      <c r="C251" s="9"/>
      <c r="D251" s="6"/>
      <c r="E251" s="9"/>
      <c r="F251" s="9"/>
      <c r="G251" s="9"/>
      <c r="H251" s="9"/>
      <c r="I251" s="9"/>
      <c r="J251" s="9"/>
      <c r="K251" s="6"/>
      <c r="L251" s="8"/>
      <c r="M251" s="6"/>
      <c r="N251" s="6"/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9"/>
      <c r="C252" s="9"/>
      <c r="D252" s="6"/>
      <c r="E252" s="9"/>
      <c r="F252" s="9"/>
      <c r="G252" s="9"/>
      <c r="H252" s="9"/>
      <c r="I252" s="9"/>
      <c r="J252" s="9"/>
      <c r="K252" s="6"/>
      <c r="L252" s="8"/>
      <c r="M252" s="6"/>
      <c r="N252" s="6"/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9"/>
      <c r="C253" s="9"/>
      <c r="D253" s="6"/>
      <c r="E253" s="9"/>
      <c r="F253" s="9"/>
      <c r="G253" s="9"/>
      <c r="H253" s="9"/>
      <c r="I253" s="9"/>
      <c r="J253" s="9"/>
      <c r="K253" s="6"/>
      <c r="L253" s="8"/>
      <c r="M253" s="6"/>
      <c r="N253" s="6"/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9"/>
      <c r="C254" s="9"/>
      <c r="D254" s="6"/>
      <c r="E254" s="9"/>
      <c r="F254" s="9"/>
      <c r="G254" s="9"/>
      <c r="H254" s="9"/>
      <c r="I254" s="9"/>
      <c r="J254" s="9"/>
      <c r="K254" s="6"/>
      <c r="L254" s="8"/>
      <c r="M254" s="6"/>
      <c r="N254" s="6"/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9"/>
      <c r="C255" s="9"/>
      <c r="D255" s="6"/>
      <c r="E255" s="9"/>
      <c r="F255" s="9"/>
      <c r="G255" s="9"/>
      <c r="H255" s="9"/>
      <c r="I255" s="9"/>
      <c r="J255" s="9"/>
      <c r="K255" s="6"/>
      <c r="L255" s="8"/>
      <c r="M255" s="6"/>
      <c r="N255" s="6"/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9"/>
      <c r="C256" s="9"/>
      <c r="D256" s="6"/>
      <c r="E256" s="9"/>
      <c r="F256" s="9"/>
      <c r="G256" s="9"/>
      <c r="H256" s="9"/>
      <c r="I256" s="9"/>
      <c r="J256" s="9"/>
      <c r="K256" s="6"/>
      <c r="L256" s="8"/>
      <c r="M256" s="6"/>
      <c r="N256" s="6"/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9"/>
      <c r="C257" s="9"/>
      <c r="D257" s="6"/>
      <c r="E257" s="9"/>
      <c r="F257" s="9"/>
      <c r="G257" s="9"/>
      <c r="H257" s="9"/>
      <c r="I257" s="9"/>
      <c r="J257" s="9"/>
      <c r="K257" s="6"/>
      <c r="L257" s="8"/>
      <c r="M257" s="6"/>
      <c r="N257" s="6"/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9"/>
      <c r="C258" s="9"/>
      <c r="D258" s="6"/>
      <c r="E258" s="9"/>
      <c r="F258" s="9"/>
      <c r="G258" s="9"/>
      <c r="H258" s="9"/>
      <c r="I258" s="9"/>
      <c r="J258" s="9"/>
      <c r="K258" s="6"/>
      <c r="L258" s="8"/>
      <c r="M258" s="6"/>
      <c r="N258" s="6"/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9"/>
      <c r="C259" s="9"/>
      <c r="D259" s="6"/>
      <c r="E259" s="9"/>
      <c r="F259" s="9"/>
      <c r="G259" s="9"/>
      <c r="H259" s="9"/>
      <c r="I259" s="9"/>
      <c r="J259" s="9"/>
      <c r="K259" s="6"/>
      <c r="L259" s="8"/>
      <c r="M259" s="6"/>
      <c r="N259" s="6"/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9"/>
      <c r="C260" s="9"/>
      <c r="D260" s="6"/>
      <c r="E260" s="9"/>
      <c r="F260" s="9"/>
      <c r="G260" s="9"/>
      <c r="H260" s="9"/>
      <c r="I260" s="9"/>
      <c r="J260" s="9"/>
      <c r="K260" s="6"/>
      <c r="L260" s="8"/>
      <c r="M260" s="6"/>
      <c r="N260" s="6"/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9"/>
      <c r="C261" s="9"/>
      <c r="D261" s="6"/>
      <c r="E261" s="9"/>
      <c r="F261" s="9"/>
      <c r="G261" s="9"/>
      <c r="H261" s="9"/>
      <c r="I261" s="9"/>
      <c r="J261" s="9"/>
      <c r="K261" s="6"/>
      <c r="L261" s="8"/>
      <c r="M261" s="6"/>
      <c r="N261" s="6"/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9"/>
      <c r="C262" s="9"/>
      <c r="D262" s="6"/>
      <c r="E262" s="9"/>
      <c r="F262" s="9"/>
      <c r="G262" s="9"/>
      <c r="H262" s="9"/>
      <c r="I262" s="9"/>
      <c r="J262" s="9"/>
      <c r="K262" s="6"/>
      <c r="L262" s="8"/>
      <c r="M262" s="6"/>
      <c r="N262" s="6"/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9"/>
      <c r="C263" s="9"/>
      <c r="D263" s="6"/>
      <c r="E263" s="9"/>
      <c r="F263" s="9"/>
      <c r="G263" s="9"/>
      <c r="H263" s="9"/>
      <c r="I263" s="9"/>
      <c r="J263" s="9"/>
      <c r="K263" s="6"/>
      <c r="L263" s="8"/>
      <c r="M263" s="6"/>
      <c r="N263" s="6"/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9"/>
      <c r="C264" s="9"/>
      <c r="D264" s="6"/>
      <c r="E264" s="9"/>
      <c r="F264" s="9"/>
      <c r="G264" s="9"/>
      <c r="H264" s="9"/>
      <c r="I264" s="9"/>
      <c r="J264" s="9"/>
      <c r="K264" s="6"/>
      <c r="L264" s="8"/>
      <c r="M264" s="6"/>
      <c r="N264" s="6"/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9"/>
      <c r="C265" s="9"/>
      <c r="D265" s="6"/>
      <c r="E265" s="9"/>
      <c r="F265" s="9"/>
      <c r="G265" s="9"/>
      <c r="H265" s="9"/>
      <c r="I265" s="9"/>
      <c r="J265" s="9"/>
      <c r="K265" s="6"/>
      <c r="L265" s="8"/>
      <c r="M265" s="6"/>
      <c r="N265" s="6"/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9"/>
      <c r="C266" s="9"/>
      <c r="D266" s="6"/>
      <c r="E266" s="9"/>
      <c r="F266" s="9"/>
      <c r="G266" s="9"/>
      <c r="H266" s="9"/>
      <c r="I266" s="9"/>
      <c r="J266" s="9"/>
      <c r="K266" s="6"/>
      <c r="L266" s="8"/>
      <c r="M266" s="6"/>
      <c r="N266" s="6"/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9"/>
      <c r="C267" s="9"/>
      <c r="D267" s="6"/>
      <c r="E267" s="9"/>
      <c r="F267" s="9"/>
      <c r="G267" s="9"/>
      <c r="H267" s="9"/>
      <c r="I267" s="9"/>
      <c r="J267" s="9"/>
      <c r="K267" s="6"/>
      <c r="L267" s="8"/>
      <c r="M267" s="6"/>
      <c r="N267" s="6"/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9"/>
      <c r="C268" s="9"/>
      <c r="D268" s="6"/>
      <c r="E268" s="9"/>
      <c r="F268" s="9"/>
      <c r="G268" s="9"/>
      <c r="H268" s="9"/>
      <c r="I268" s="9"/>
      <c r="J268" s="9"/>
      <c r="K268" s="6"/>
      <c r="L268" s="8"/>
      <c r="M268" s="6"/>
      <c r="N268" s="6"/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9"/>
      <c r="C269" s="9"/>
      <c r="D269" s="6"/>
      <c r="E269" s="9"/>
      <c r="F269" s="9"/>
      <c r="G269" s="9"/>
      <c r="H269" s="9"/>
      <c r="I269" s="9"/>
      <c r="J269" s="9"/>
      <c r="K269" s="6"/>
      <c r="L269" s="8"/>
      <c r="M269" s="6"/>
      <c r="N269" s="6"/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9"/>
      <c r="C270" s="9"/>
      <c r="D270" s="6"/>
      <c r="E270" s="9"/>
      <c r="F270" s="9"/>
      <c r="G270" s="9"/>
      <c r="H270" s="9"/>
      <c r="I270" s="9"/>
      <c r="J270" s="9"/>
      <c r="K270" s="6"/>
      <c r="L270" s="8"/>
      <c r="M270" s="6"/>
      <c r="N270" s="6"/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9"/>
      <c r="C271" s="9"/>
      <c r="D271" s="6"/>
      <c r="E271" s="9"/>
      <c r="F271" s="9"/>
      <c r="G271" s="9"/>
      <c r="H271" s="9"/>
      <c r="I271" s="9"/>
      <c r="J271" s="9"/>
      <c r="K271" s="6"/>
      <c r="L271" s="8"/>
      <c r="M271" s="6"/>
      <c r="N271" s="6"/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9"/>
      <c r="C272" s="9"/>
      <c r="D272" s="6"/>
      <c r="E272" s="9"/>
      <c r="F272" s="9"/>
      <c r="G272" s="9"/>
      <c r="H272" s="9"/>
      <c r="I272" s="9"/>
      <c r="J272" s="9"/>
      <c r="K272" s="6"/>
      <c r="L272" s="8"/>
      <c r="M272" s="6"/>
      <c r="N272" s="6"/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9"/>
      <c r="C273" s="9"/>
      <c r="D273" s="6"/>
      <c r="E273" s="9"/>
      <c r="F273" s="9"/>
      <c r="G273" s="9"/>
      <c r="H273" s="9"/>
      <c r="I273" s="9"/>
      <c r="J273" s="9"/>
      <c r="K273" s="6"/>
      <c r="L273" s="8"/>
      <c r="M273" s="6"/>
      <c r="N273" s="6"/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9"/>
      <c r="C274" s="9"/>
      <c r="D274" s="6"/>
      <c r="E274" s="9"/>
      <c r="F274" s="9"/>
      <c r="G274" s="9"/>
      <c r="H274" s="9"/>
      <c r="I274" s="9"/>
      <c r="J274" s="9"/>
      <c r="K274" s="6"/>
      <c r="L274" s="8"/>
      <c r="M274" s="6"/>
      <c r="N274" s="6"/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9"/>
      <c r="C275" s="9"/>
      <c r="D275" s="6"/>
      <c r="E275" s="9"/>
      <c r="F275" s="9"/>
      <c r="G275" s="9"/>
      <c r="H275" s="9"/>
      <c r="I275" s="9"/>
      <c r="J275" s="9"/>
      <c r="K275" s="6"/>
      <c r="L275" s="8"/>
      <c r="M275" s="6"/>
      <c r="N275" s="6"/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9"/>
      <c r="C276" s="9"/>
      <c r="D276" s="6"/>
      <c r="E276" s="9"/>
      <c r="F276" s="9"/>
      <c r="G276" s="9"/>
      <c r="H276" s="9"/>
      <c r="I276" s="9"/>
      <c r="J276" s="9"/>
      <c r="K276" s="6"/>
      <c r="L276" s="8"/>
      <c r="M276" s="6"/>
      <c r="N276" s="6"/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9"/>
      <c r="C277" s="9"/>
      <c r="D277" s="6"/>
      <c r="E277" s="9"/>
      <c r="F277" s="9"/>
      <c r="G277" s="9"/>
      <c r="H277" s="9"/>
      <c r="I277" s="9"/>
      <c r="J277" s="9"/>
      <c r="K277" s="6"/>
      <c r="L277" s="8"/>
      <c r="M277" s="6"/>
      <c r="N277" s="6"/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9"/>
      <c r="C278" s="9"/>
      <c r="D278" s="6"/>
      <c r="E278" s="9"/>
      <c r="F278" s="9"/>
      <c r="G278" s="9"/>
      <c r="H278" s="9"/>
      <c r="I278" s="9"/>
      <c r="J278" s="9"/>
      <c r="K278" s="6"/>
      <c r="L278" s="8"/>
      <c r="M278" s="6"/>
      <c r="N278" s="6"/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9"/>
      <c r="C279" s="9"/>
      <c r="D279" s="6"/>
      <c r="E279" s="9"/>
      <c r="F279" s="9"/>
      <c r="G279" s="9"/>
      <c r="H279" s="9"/>
      <c r="I279" s="9"/>
      <c r="J279" s="9"/>
      <c r="K279" s="6"/>
      <c r="L279" s="8"/>
      <c r="M279" s="6"/>
      <c r="N279" s="6"/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9"/>
      <c r="C280" s="9"/>
      <c r="D280" s="6"/>
      <c r="E280" s="9"/>
      <c r="F280" s="9"/>
      <c r="G280" s="9"/>
      <c r="H280" s="9"/>
      <c r="I280" s="9"/>
      <c r="J280" s="9"/>
      <c r="K280" s="6"/>
      <c r="L280" s="8"/>
      <c r="M280" s="6"/>
      <c r="N280" s="6"/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9"/>
      <c r="C281" s="9"/>
      <c r="D281" s="6"/>
      <c r="E281" s="9"/>
      <c r="F281" s="9"/>
      <c r="G281" s="9"/>
      <c r="H281" s="9"/>
      <c r="I281" s="9"/>
      <c r="J281" s="9"/>
      <c r="K281" s="6"/>
      <c r="L281" s="8"/>
      <c r="M281" s="6"/>
      <c r="N281" s="6"/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9"/>
      <c r="C282" s="9"/>
      <c r="D282" s="6"/>
      <c r="E282" s="9"/>
      <c r="F282" s="9"/>
      <c r="G282" s="9"/>
      <c r="H282" s="9"/>
      <c r="I282" s="9"/>
      <c r="J282" s="9"/>
      <c r="K282" s="6"/>
      <c r="L282" s="8"/>
      <c r="M282" s="6"/>
      <c r="N282" s="6"/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9"/>
      <c r="C283" s="9"/>
      <c r="D283" s="6"/>
      <c r="E283" s="9"/>
      <c r="F283" s="9"/>
      <c r="G283" s="9"/>
      <c r="H283" s="9"/>
      <c r="I283" s="9"/>
      <c r="J283" s="9"/>
      <c r="K283" s="6"/>
      <c r="L283" s="8"/>
      <c r="M283" s="6"/>
      <c r="N283" s="6"/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9"/>
      <c r="C284" s="9"/>
      <c r="D284" s="6"/>
      <c r="E284" s="9"/>
      <c r="F284" s="9"/>
      <c r="G284" s="9"/>
      <c r="H284" s="9"/>
      <c r="I284" s="9"/>
      <c r="J284" s="9"/>
      <c r="K284" s="6"/>
      <c r="L284" s="8"/>
      <c r="M284" s="6"/>
      <c r="N284" s="6"/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9"/>
      <c r="C285" s="9"/>
      <c r="D285" s="6"/>
      <c r="E285" s="9"/>
      <c r="F285" s="9"/>
      <c r="G285" s="9"/>
      <c r="H285" s="9"/>
      <c r="I285" s="9"/>
      <c r="J285" s="9"/>
      <c r="K285" s="6"/>
      <c r="L285" s="8"/>
      <c r="M285" s="6"/>
      <c r="N285" s="6"/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9"/>
      <c r="C286" s="9"/>
      <c r="D286" s="6"/>
      <c r="E286" s="9"/>
      <c r="F286" s="9"/>
      <c r="G286" s="9"/>
      <c r="H286" s="9"/>
      <c r="I286" s="9"/>
      <c r="J286" s="9"/>
      <c r="K286" s="6"/>
      <c r="L286" s="8"/>
      <c r="M286" s="6"/>
      <c r="N286" s="6"/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9"/>
      <c r="C287" s="9"/>
      <c r="D287" s="6"/>
      <c r="E287" s="9"/>
      <c r="F287" s="9"/>
      <c r="G287" s="9"/>
      <c r="H287" s="9"/>
      <c r="I287" s="9"/>
      <c r="J287" s="9"/>
      <c r="K287" s="6"/>
      <c r="L287" s="8"/>
      <c r="M287" s="6"/>
      <c r="N287" s="6"/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9"/>
      <c r="C288" s="9"/>
      <c r="D288" s="6"/>
      <c r="E288" s="9"/>
      <c r="F288" s="9"/>
      <c r="G288" s="9"/>
      <c r="H288" s="9"/>
      <c r="I288" s="9"/>
      <c r="J288" s="9"/>
      <c r="K288" s="6"/>
      <c r="L288" s="8"/>
      <c r="M288" s="6"/>
      <c r="N288" s="6"/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9"/>
      <c r="C289" s="9"/>
      <c r="D289" s="6"/>
      <c r="E289" s="9"/>
      <c r="F289" s="9"/>
      <c r="G289" s="9"/>
      <c r="H289" s="9"/>
      <c r="I289" s="9"/>
      <c r="J289" s="9"/>
      <c r="K289" s="6"/>
      <c r="L289" s="8"/>
      <c r="M289" s="6"/>
      <c r="N289" s="6"/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9"/>
      <c r="C290" s="9"/>
      <c r="D290" s="6"/>
      <c r="E290" s="9"/>
      <c r="F290" s="9"/>
      <c r="G290" s="9"/>
      <c r="H290" s="9"/>
      <c r="I290" s="9"/>
      <c r="J290" s="9"/>
      <c r="K290" s="6"/>
      <c r="L290" s="8"/>
      <c r="M290" s="6"/>
      <c r="N290" s="6"/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9"/>
      <c r="C291" s="9"/>
      <c r="D291" s="6"/>
      <c r="E291" s="9"/>
      <c r="F291" s="9"/>
      <c r="G291" s="9"/>
      <c r="H291" s="9"/>
      <c r="I291" s="9"/>
      <c r="J291" s="9"/>
      <c r="K291" s="6"/>
      <c r="L291" s="8"/>
      <c r="M291" s="6"/>
      <c r="N291" s="6"/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9"/>
      <c r="C292" s="9"/>
      <c r="D292" s="6"/>
      <c r="E292" s="9"/>
      <c r="F292" s="9"/>
      <c r="G292" s="9"/>
      <c r="H292" s="9"/>
      <c r="I292" s="9"/>
      <c r="J292" s="9"/>
      <c r="K292" s="6"/>
      <c r="L292" s="8"/>
      <c r="M292" s="6"/>
      <c r="N292" s="6"/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9"/>
      <c r="C293" s="9"/>
      <c r="D293" s="6"/>
      <c r="E293" s="9"/>
      <c r="F293" s="9"/>
      <c r="G293" s="9"/>
      <c r="H293" s="9"/>
      <c r="I293" s="9"/>
      <c r="J293" s="9"/>
      <c r="K293" s="6"/>
      <c r="L293" s="8"/>
      <c r="M293" s="6"/>
      <c r="N293" s="6"/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9"/>
      <c r="C294" s="9"/>
      <c r="D294" s="6"/>
      <c r="E294" s="9"/>
      <c r="F294" s="9"/>
      <c r="G294" s="9"/>
      <c r="H294" s="9"/>
      <c r="I294" s="9"/>
      <c r="J294" s="9"/>
      <c r="K294" s="6"/>
      <c r="L294" s="8"/>
      <c r="M294" s="6"/>
      <c r="N294" s="6"/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9"/>
      <c r="C295" s="9"/>
      <c r="D295" s="6"/>
      <c r="E295" s="9"/>
      <c r="F295" s="9"/>
      <c r="G295" s="9"/>
      <c r="H295" s="9"/>
      <c r="I295" s="9"/>
      <c r="J295" s="9"/>
      <c r="K295" s="6"/>
      <c r="L295" s="8"/>
      <c r="M295" s="6"/>
      <c r="N295" s="6"/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9"/>
      <c r="C296" s="9"/>
      <c r="D296" s="6"/>
      <c r="E296" s="9"/>
      <c r="F296" s="9"/>
      <c r="G296" s="9"/>
      <c r="H296" s="9"/>
      <c r="I296" s="9"/>
      <c r="J296" s="9"/>
      <c r="K296" s="6"/>
      <c r="L296" s="8"/>
      <c r="M296" s="6"/>
      <c r="N296" s="6"/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9"/>
      <c r="C297" s="9"/>
      <c r="D297" s="6"/>
      <c r="E297" s="9"/>
      <c r="F297" s="9"/>
      <c r="G297" s="9"/>
      <c r="H297" s="9"/>
      <c r="I297" s="9"/>
      <c r="J297" s="9"/>
      <c r="K297" s="6"/>
      <c r="L297" s="8"/>
      <c r="M297" s="6"/>
      <c r="N297" s="6"/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9"/>
      <c r="C298" s="9"/>
      <c r="D298" s="6"/>
      <c r="E298" s="9"/>
      <c r="F298" s="9"/>
      <c r="G298" s="9"/>
      <c r="H298" s="9"/>
      <c r="I298" s="9"/>
      <c r="J298" s="9"/>
      <c r="K298" s="6"/>
      <c r="L298" s="8"/>
      <c r="M298" s="6"/>
      <c r="N298" s="6"/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9"/>
      <c r="C299" s="9"/>
      <c r="D299" s="6"/>
      <c r="E299" s="9"/>
      <c r="F299" s="9"/>
      <c r="G299" s="9"/>
      <c r="H299" s="9"/>
      <c r="I299" s="9"/>
      <c r="J299" s="9"/>
      <c r="K299" s="6"/>
      <c r="L299" s="8"/>
      <c r="M299" s="6"/>
      <c r="N299" s="6"/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9"/>
      <c r="C300" s="9"/>
      <c r="D300" s="6"/>
      <c r="E300" s="9"/>
      <c r="F300" s="9"/>
      <c r="G300" s="9"/>
      <c r="H300" s="9"/>
      <c r="I300" s="9"/>
      <c r="J300" s="9"/>
      <c r="K300" s="6"/>
      <c r="L300" s="8"/>
      <c r="M300" s="6"/>
      <c r="N300" s="6"/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9"/>
      <c r="C301" s="9"/>
      <c r="D301" s="6"/>
      <c r="E301" s="9"/>
      <c r="F301" s="9"/>
      <c r="G301" s="9"/>
      <c r="H301" s="9"/>
      <c r="I301" s="9"/>
      <c r="J301" s="9"/>
      <c r="K301" s="6"/>
      <c r="L301" s="8"/>
      <c r="M301" s="6"/>
      <c r="N301" s="6"/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9"/>
      <c r="C302" s="9"/>
      <c r="D302" s="6"/>
      <c r="E302" s="9"/>
      <c r="F302" s="9"/>
      <c r="G302" s="9"/>
      <c r="H302" s="9"/>
      <c r="I302" s="9"/>
      <c r="J302" s="9"/>
      <c r="K302" s="6"/>
      <c r="L302" s="8"/>
      <c r="M302" s="6"/>
      <c r="N302" s="6"/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9"/>
      <c r="C303" s="9"/>
      <c r="D303" s="6"/>
      <c r="E303" s="9"/>
      <c r="F303" s="9"/>
      <c r="G303" s="9"/>
      <c r="H303" s="9"/>
      <c r="I303" s="9"/>
      <c r="J303" s="9"/>
      <c r="K303" s="6"/>
      <c r="L303" s="8"/>
      <c r="M303" s="6"/>
      <c r="N303" s="6"/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9"/>
      <c r="C304" s="9"/>
      <c r="D304" s="6"/>
      <c r="E304" s="9"/>
      <c r="F304" s="9"/>
      <c r="G304" s="9"/>
      <c r="H304" s="9"/>
      <c r="I304" s="9"/>
      <c r="J304" s="9"/>
      <c r="K304" s="6"/>
      <c r="L304" s="8"/>
      <c r="M304" s="6"/>
      <c r="N304" s="6"/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9"/>
      <c r="C305" s="9"/>
      <c r="D305" s="6"/>
      <c r="E305" s="9"/>
      <c r="F305" s="9"/>
      <c r="G305" s="9"/>
      <c r="H305" s="9"/>
      <c r="I305" s="9"/>
      <c r="J305" s="9"/>
      <c r="K305" s="6"/>
      <c r="L305" s="8"/>
      <c r="M305" s="6"/>
      <c r="N305" s="6"/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9"/>
      <c r="C306" s="9"/>
      <c r="D306" s="6"/>
      <c r="E306" s="9"/>
      <c r="F306" s="9"/>
      <c r="G306" s="9"/>
      <c r="H306" s="9"/>
      <c r="I306" s="9"/>
      <c r="J306" s="9"/>
      <c r="K306" s="6"/>
      <c r="L306" s="8"/>
      <c r="M306" s="6"/>
      <c r="N306" s="6"/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9"/>
      <c r="C307" s="9"/>
      <c r="D307" s="6"/>
      <c r="E307" s="9"/>
      <c r="F307" s="9"/>
      <c r="G307" s="9"/>
      <c r="H307" s="9"/>
      <c r="I307" s="9"/>
      <c r="J307" s="9"/>
      <c r="K307" s="6"/>
      <c r="L307" s="8"/>
      <c r="M307" s="6"/>
      <c r="N307" s="6"/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9"/>
      <c r="C308" s="9"/>
      <c r="D308" s="6"/>
      <c r="E308" s="9"/>
      <c r="F308" s="9"/>
      <c r="G308" s="9"/>
      <c r="H308" s="9"/>
      <c r="I308" s="9"/>
      <c r="J308" s="9"/>
      <c r="K308" s="6"/>
      <c r="L308" s="8"/>
      <c r="M308" s="6"/>
      <c r="N308" s="6"/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9"/>
      <c r="C309" s="9"/>
      <c r="D309" s="6"/>
      <c r="E309" s="9"/>
      <c r="F309" s="9"/>
      <c r="G309" s="9"/>
      <c r="H309" s="9"/>
      <c r="I309" s="9"/>
      <c r="J309" s="9"/>
      <c r="K309" s="6"/>
      <c r="L309" s="8"/>
      <c r="M309" s="6"/>
      <c r="N309" s="6"/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9"/>
      <c r="C310" s="9"/>
      <c r="D310" s="6"/>
      <c r="E310" s="9"/>
      <c r="F310" s="9"/>
      <c r="G310" s="9"/>
      <c r="H310" s="9"/>
      <c r="I310" s="9"/>
      <c r="J310" s="9"/>
      <c r="K310" s="6"/>
      <c r="L310" s="8"/>
      <c r="M310" s="6"/>
      <c r="N310" s="6"/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9"/>
      <c r="C311" s="9"/>
      <c r="D311" s="6"/>
      <c r="E311" s="9"/>
      <c r="F311" s="9"/>
      <c r="G311" s="9"/>
      <c r="H311" s="9"/>
      <c r="I311" s="9"/>
      <c r="J311" s="9"/>
      <c r="K311" s="6"/>
      <c r="L311" s="8"/>
      <c r="M311" s="6"/>
      <c r="N311" s="6"/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9"/>
      <c r="C312" s="9"/>
      <c r="D312" s="6"/>
      <c r="E312" s="9"/>
      <c r="F312" s="9"/>
      <c r="G312" s="9"/>
      <c r="H312" s="9"/>
      <c r="I312" s="9"/>
      <c r="J312" s="9"/>
      <c r="K312" s="6"/>
      <c r="L312" s="8"/>
      <c r="M312" s="6"/>
      <c r="N312" s="6"/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9"/>
      <c r="C313" s="9"/>
      <c r="D313" s="6"/>
      <c r="E313" s="9"/>
      <c r="F313" s="9"/>
      <c r="G313" s="9"/>
      <c r="H313" s="9"/>
      <c r="I313" s="9"/>
      <c r="J313" s="9"/>
      <c r="K313" s="6"/>
      <c r="L313" s="8"/>
      <c r="M313" s="6"/>
      <c r="N313" s="6"/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9"/>
      <c r="C314" s="9"/>
      <c r="D314" s="6"/>
      <c r="E314" s="9"/>
      <c r="F314" s="9"/>
      <c r="G314" s="9"/>
      <c r="H314" s="9"/>
      <c r="I314" s="9"/>
      <c r="J314" s="9"/>
      <c r="K314" s="6"/>
      <c r="L314" s="8"/>
      <c r="M314" s="6"/>
      <c r="N314" s="6"/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9"/>
      <c r="C315" s="9"/>
      <c r="D315" s="6"/>
      <c r="E315" s="9"/>
      <c r="F315" s="9"/>
      <c r="G315" s="9"/>
      <c r="H315" s="9"/>
      <c r="I315" s="9"/>
      <c r="J315" s="9"/>
      <c r="K315" s="6"/>
      <c r="L315" s="8"/>
      <c r="M315" s="6"/>
      <c r="N315" s="6"/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9"/>
      <c r="C316" s="9"/>
      <c r="D316" s="6"/>
      <c r="E316" s="9"/>
      <c r="F316" s="9"/>
      <c r="G316" s="9"/>
      <c r="H316" s="9"/>
      <c r="I316" s="9"/>
      <c r="J316" s="9"/>
      <c r="K316" s="6"/>
      <c r="L316" s="8"/>
      <c r="M316" s="6"/>
      <c r="N316" s="6"/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9"/>
      <c r="C317" s="9"/>
      <c r="D317" s="6"/>
      <c r="E317" s="9"/>
      <c r="F317" s="9"/>
      <c r="G317" s="9"/>
      <c r="H317" s="9"/>
      <c r="I317" s="9"/>
      <c r="J317" s="9"/>
      <c r="K317" s="6"/>
      <c r="L317" s="8"/>
      <c r="M317" s="6"/>
      <c r="N317" s="6"/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9"/>
      <c r="C318" s="9"/>
      <c r="D318" s="6"/>
      <c r="E318" s="9"/>
      <c r="F318" s="9"/>
      <c r="G318" s="9"/>
      <c r="H318" s="9"/>
      <c r="I318" s="9"/>
      <c r="J318" s="9"/>
      <c r="K318" s="6"/>
      <c r="L318" s="8"/>
      <c r="M318" s="6"/>
      <c r="N318" s="6"/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9"/>
      <c r="C319" s="9"/>
      <c r="D319" s="6"/>
      <c r="E319" s="9"/>
      <c r="F319" s="9"/>
      <c r="G319" s="9"/>
      <c r="H319" s="9"/>
      <c r="I319" s="9"/>
      <c r="J319" s="9"/>
      <c r="K319" s="6"/>
      <c r="L319" s="8"/>
      <c r="M319" s="6"/>
      <c r="N319" s="6"/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9"/>
      <c r="C320" s="9"/>
      <c r="D320" s="6"/>
      <c r="E320" s="9"/>
      <c r="F320" s="9"/>
      <c r="G320" s="9"/>
      <c r="H320" s="9"/>
      <c r="I320" s="9"/>
      <c r="J320" s="9"/>
      <c r="K320" s="6"/>
      <c r="L320" s="8"/>
      <c r="M320" s="6"/>
      <c r="N320" s="6"/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9"/>
      <c r="C321" s="9"/>
      <c r="D321" s="6"/>
      <c r="E321" s="9"/>
      <c r="F321" s="9"/>
      <c r="G321" s="9"/>
      <c r="H321" s="9"/>
      <c r="I321" s="9"/>
      <c r="J321" s="9"/>
      <c r="K321" s="6"/>
      <c r="L321" s="8"/>
      <c r="M321" s="6"/>
      <c r="N321" s="6"/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9"/>
      <c r="C322" s="9"/>
      <c r="D322" s="6"/>
      <c r="E322" s="9"/>
      <c r="F322" s="9"/>
      <c r="G322" s="9"/>
      <c r="H322" s="9"/>
      <c r="I322" s="9"/>
      <c r="J322" s="9"/>
      <c r="K322" s="6"/>
      <c r="L322" s="8"/>
      <c r="M322" s="6"/>
      <c r="N322" s="6"/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9"/>
      <c r="C323" s="9"/>
      <c r="D323" s="6"/>
      <c r="E323" s="9"/>
      <c r="F323" s="9"/>
      <c r="G323" s="9"/>
      <c r="H323" s="9"/>
      <c r="I323" s="9"/>
      <c r="J323" s="9"/>
      <c r="K323" s="6"/>
      <c r="L323" s="8"/>
      <c r="M323" s="6"/>
      <c r="N323" s="6"/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9"/>
      <c r="C324" s="9"/>
      <c r="D324" s="6"/>
      <c r="E324" s="9"/>
      <c r="F324" s="9"/>
      <c r="G324" s="9"/>
      <c r="H324" s="9"/>
      <c r="I324" s="9"/>
      <c r="J324" s="9"/>
      <c r="K324" s="6"/>
      <c r="L324" s="8"/>
      <c r="M324" s="6"/>
      <c r="N324" s="6"/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9"/>
      <c r="C325" s="9"/>
      <c r="D325" s="6"/>
      <c r="E325" s="9"/>
      <c r="F325" s="9"/>
      <c r="G325" s="9"/>
      <c r="H325" s="9"/>
      <c r="I325" s="9"/>
      <c r="J325" s="9"/>
      <c r="K325" s="6"/>
      <c r="L325" s="8"/>
      <c r="M325" s="6"/>
      <c r="N325" s="6"/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9"/>
      <c r="C326" s="9"/>
      <c r="D326" s="6"/>
      <c r="E326" s="9"/>
      <c r="F326" s="9"/>
      <c r="G326" s="9"/>
      <c r="H326" s="9"/>
      <c r="I326" s="9"/>
      <c r="J326" s="9"/>
      <c r="K326" s="6"/>
      <c r="L326" s="8"/>
      <c r="M326" s="6"/>
      <c r="N326" s="6"/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9"/>
      <c r="C327" s="9"/>
      <c r="D327" s="6"/>
      <c r="E327" s="9"/>
      <c r="F327" s="9"/>
      <c r="G327" s="9"/>
      <c r="H327" s="9"/>
      <c r="I327" s="9"/>
      <c r="J327" s="9"/>
      <c r="K327" s="6"/>
      <c r="L327" s="8"/>
      <c r="M327" s="6"/>
      <c r="N327" s="6"/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9"/>
      <c r="C328" s="9"/>
      <c r="D328" s="6"/>
      <c r="E328" s="9"/>
      <c r="F328" s="9"/>
      <c r="G328" s="9"/>
      <c r="H328" s="9"/>
      <c r="I328" s="9"/>
      <c r="J328" s="9"/>
      <c r="K328" s="6"/>
      <c r="L328" s="8"/>
      <c r="M328" s="6"/>
      <c r="N328" s="6"/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9"/>
      <c r="C329" s="9"/>
      <c r="D329" s="6"/>
      <c r="E329" s="9"/>
      <c r="F329" s="9"/>
      <c r="G329" s="9"/>
      <c r="H329" s="9"/>
      <c r="I329" s="9"/>
      <c r="J329" s="9"/>
      <c r="K329" s="6"/>
      <c r="L329" s="8"/>
      <c r="M329" s="6"/>
      <c r="N329" s="6"/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9"/>
      <c r="C330" s="9"/>
      <c r="D330" s="6"/>
      <c r="E330" s="9"/>
      <c r="F330" s="9"/>
      <c r="G330" s="9"/>
      <c r="H330" s="9"/>
      <c r="I330" s="9"/>
      <c r="J330" s="9"/>
      <c r="K330" s="6"/>
      <c r="L330" s="8"/>
      <c r="M330" s="6"/>
      <c r="N330" s="6"/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9"/>
      <c r="C331" s="9"/>
      <c r="D331" s="6"/>
      <c r="E331" s="9"/>
      <c r="F331" s="9"/>
      <c r="G331" s="9"/>
      <c r="H331" s="9"/>
      <c r="I331" s="9"/>
      <c r="J331" s="9"/>
      <c r="K331" s="6"/>
      <c r="L331" s="8"/>
      <c r="M331" s="6"/>
      <c r="N331" s="6"/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9"/>
      <c r="C332" s="9"/>
      <c r="D332" s="6"/>
      <c r="E332" s="9"/>
      <c r="F332" s="9"/>
      <c r="G332" s="9"/>
      <c r="H332" s="9"/>
      <c r="I332" s="9"/>
      <c r="J332" s="9"/>
      <c r="K332" s="6"/>
      <c r="L332" s="8"/>
      <c r="M332" s="6"/>
      <c r="N332" s="6"/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9"/>
      <c r="C333" s="9"/>
      <c r="D333" s="6"/>
      <c r="E333" s="9"/>
      <c r="F333" s="9"/>
      <c r="G333" s="9"/>
      <c r="H333" s="9"/>
      <c r="I333" s="9"/>
      <c r="J333" s="9"/>
      <c r="K333" s="6"/>
      <c r="L333" s="8"/>
      <c r="M333" s="6"/>
      <c r="N333" s="6"/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9"/>
      <c r="C334" s="9"/>
      <c r="D334" s="6"/>
      <c r="E334" s="9"/>
      <c r="F334" s="9"/>
      <c r="G334" s="9"/>
      <c r="H334" s="9"/>
      <c r="I334" s="9"/>
      <c r="J334" s="9"/>
      <c r="K334" s="6"/>
      <c r="L334" s="8"/>
      <c r="M334" s="6"/>
      <c r="N334" s="6"/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9"/>
      <c r="C335" s="9"/>
      <c r="D335" s="6"/>
      <c r="E335" s="9"/>
      <c r="F335" s="9"/>
      <c r="G335" s="9"/>
      <c r="H335" s="9"/>
      <c r="I335" s="9"/>
      <c r="J335" s="9"/>
      <c r="K335" s="6"/>
      <c r="L335" s="8"/>
      <c r="M335" s="6"/>
      <c r="N335" s="6"/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9"/>
      <c r="C336" s="9"/>
      <c r="D336" s="6"/>
      <c r="E336" s="9"/>
      <c r="F336" s="9"/>
      <c r="G336" s="9"/>
      <c r="H336" s="9"/>
      <c r="I336" s="9"/>
      <c r="J336" s="9"/>
      <c r="K336" s="6"/>
      <c r="L336" s="8"/>
      <c r="M336" s="6"/>
      <c r="N336" s="6"/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9"/>
      <c r="C337" s="9"/>
      <c r="D337" s="6"/>
      <c r="E337" s="9"/>
      <c r="F337" s="9"/>
      <c r="G337" s="9"/>
      <c r="H337" s="9"/>
      <c r="I337" s="9"/>
      <c r="J337" s="9"/>
      <c r="K337" s="6"/>
      <c r="L337" s="8"/>
      <c r="M337" s="6"/>
      <c r="N337" s="6"/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9"/>
      <c r="C338" s="9"/>
      <c r="D338" s="6"/>
      <c r="E338" s="9"/>
      <c r="F338" s="9"/>
      <c r="G338" s="9"/>
      <c r="H338" s="9"/>
      <c r="I338" s="9"/>
      <c r="J338" s="9"/>
      <c r="K338" s="6"/>
      <c r="L338" s="8"/>
      <c r="M338" s="6"/>
      <c r="N338" s="6"/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9"/>
      <c r="C339" s="9"/>
      <c r="D339" s="6"/>
      <c r="E339" s="9"/>
      <c r="F339" s="9"/>
      <c r="G339" s="9"/>
      <c r="H339" s="9"/>
      <c r="I339" s="9"/>
      <c r="J339" s="9"/>
      <c r="K339" s="6"/>
      <c r="L339" s="8"/>
      <c r="M339" s="6"/>
      <c r="N339" s="6"/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9"/>
      <c r="C340" s="9"/>
      <c r="D340" s="6"/>
      <c r="E340" s="9"/>
      <c r="F340" s="9"/>
      <c r="G340" s="9"/>
      <c r="H340" s="9"/>
      <c r="I340" s="9"/>
      <c r="J340" s="9"/>
      <c r="K340" s="6"/>
      <c r="L340" s="8"/>
      <c r="M340" s="6"/>
      <c r="N340" s="6"/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9"/>
      <c r="C341" s="9"/>
      <c r="D341" s="6"/>
      <c r="E341" s="9"/>
      <c r="F341" s="9"/>
      <c r="G341" s="9"/>
      <c r="H341" s="9"/>
      <c r="I341" s="9"/>
      <c r="J341" s="9"/>
      <c r="K341" s="6"/>
      <c r="L341" s="8"/>
      <c r="M341" s="6"/>
      <c r="N341" s="6"/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9"/>
      <c r="C342" s="9"/>
      <c r="D342" s="6"/>
      <c r="E342" s="9"/>
      <c r="F342" s="9"/>
      <c r="G342" s="9"/>
      <c r="H342" s="9"/>
      <c r="I342" s="9"/>
      <c r="J342" s="9"/>
      <c r="K342" s="6"/>
      <c r="L342" s="8"/>
      <c r="M342" s="6"/>
      <c r="N342" s="6"/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9"/>
      <c r="C343" s="9"/>
      <c r="D343" s="6"/>
      <c r="E343" s="9"/>
      <c r="F343" s="9"/>
      <c r="G343" s="9"/>
      <c r="H343" s="9"/>
      <c r="I343" s="9"/>
      <c r="J343" s="9"/>
      <c r="K343" s="6"/>
      <c r="L343" s="8"/>
      <c r="M343" s="6"/>
      <c r="N343" s="6"/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9"/>
      <c r="C344" s="9"/>
      <c r="D344" s="6"/>
      <c r="E344" s="9"/>
      <c r="F344" s="9"/>
      <c r="G344" s="9"/>
      <c r="H344" s="9"/>
      <c r="I344" s="9"/>
      <c r="J344" s="9"/>
      <c r="K344" s="6"/>
      <c r="L344" s="8"/>
      <c r="M344" s="6"/>
      <c r="N344" s="6"/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9"/>
      <c r="C345" s="9"/>
      <c r="D345" s="6"/>
      <c r="E345" s="9"/>
      <c r="F345" s="9"/>
      <c r="G345" s="9"/>
      <c r="H345" s="9"/>
      <c r="I345" s="9"/>
      <c r="J345" s="9"/>
      <c r="K345" s="6"/>
      <c r="L345" s="8"/>
      <c r="M345" s="6"/>
      <c r="N345" s="6"/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9"/>
      <c r="C346" s="9"/>
      <c r="D346" s="6"/>
      <c r="E346" s="9"/>
      <c r="F346" s="9"/>
      <c r="G346" s="9"/>
      <c r="H346" s="9"/>
      <c r="I346" s="9"/>
      <c r="J346" s="9"/>
      <c r="K346" s="6"/>
      <c r="L346" s="8"/>
      <c r="M346" s="6"/>
      <c r="N346" s="6"/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9"/>
      <c r="C347" s="9"/>
      <c r="D347" s="6"/>
      <c r="E347" s="9"/>
      <c r="F347" s="9"/>
      <c r="G347" s="9"/>
      <c r="H347" s="9"/>
      <c r="I347" s="9"/>
      <c r="J347" s="9"/>
      <c r="K347" s="6"/>
      <c r="L347" s="8"/>
      <c r="M347" s="6"/>
      <c r="N347" s="6"/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9"/>
      <c r="C348" s="9"/>
      <c r="D348" s="6"/>
      <c r="E348" s="9"/>
      <c r="F348" s="9"/>
      <c r="G348" s="9"/>
      <c r="H348" s="9"/>
      <c r="I348" s="9"/>
      <c r="J348" s="9"/>
      <c r="K348" s="6"/>
      <c r="L348" s="8"/>
      <c r="M348" s="6"/>
      <c r="N348" s="6"/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9"/>
      <c r="C349" s="9"/>
      <c r="D349" s="6"/>
      <c r="E349" s="9"/>
      <c r="F349" s="9"/>
      <c r="G349" s="9"/>
      <c r="H349" s="9"/>
      <c r="I349" s="9"/>
      <c r="J349" s="9"/>
      <c r="K349" s="6"/>
      <c r="L349" s="8"/>
      <c r="M349" s="6"/>
      <c r="N349" s="6"/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26.29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27.29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>
        <v>7.0</v>
      </c>
      <c r="B2" s="6">
        <f>IF(C2=0, Config!$B$15*Config!$B$20*Config!$B$50, 
IF(C2=1, Config!$B$15*Config!$B$21*Config!$B$51, 
IF(C2=2, Config!$B$15*Config!$B$22*Config!$B$52, 
IF(C2=3, Config!$B$15*Config!$B$23*Config!$B$53, 
IF(C2=4, Config!$B$15*Config!$B$24*Config!$B$54, 
IF(C2=5, Config!$B$15*Config!$B$25*Config!$B$55, 
IF(C2=6, Config!$B$15*Config!$B$26*Config!$B$56, 
IF(C2=7, Config!$B$15*Config!$B$27*Config!$B$57, ""))))))))</f>
        <v>0.8</v>
      </c>
      <c r="C2" s="10">
        <v>1.0</v>
      </c>
      <c r="D2" s="7" t="s">
        <v>596</v>
      </c>
      <c r="E2" s="10">
        <v>2.0</v>
      </c>
      <c r="F2" s="10">
        <v>5.0</v>
      </c>
      <c r="G2" s="9">
        <f>IF(E2 &lt; Config!$B$4, Config!$B$4, E2)</f>
        <v>850</v>
      </c>
      <c r="H2" s="9">
        <f t="shared" ref="H2:H62" si="1"> G2 * B2 * (  (LN(1 + ($A$5 * F2))^ $A$8 )/(1 + $A$2 * LN(1 + ($A$5 * F2)))  + ($A$11 * LN(1 + ($A$5 * F2))^ $A$14 )  - $A$17)</f>
        <v>144.412475</v>
      </c>
      <c r="I2" s="9">
        <f>H2 * (1 - Config!$B$9)</f>
        <v>122.7506038</v>
      </c>
      <c r="J2" s="9">
        <f>H2 * (1 + Config!$B$10)</f>
        <v>180.5155938</v>
      </c>
      <c r="K2" s="6" t="str">
        <f t="shared" ref="K2:K62" si="2">IF(I2&lt;0,"-","") &amp;
INT(ABS(I2)/10000) &amp; "g " &amp;
INT(MOD(ABS(I2),10000)/100) &amp; "s " &amp;
ROUND(MOD(ABS(I2),100),0) &amp; "c"
</f>
        <v>0g 1s 23c</v>
      </c>
      <c r="L2" s="8" t="str">
        <f t="shared" ref="L2:L62" si="3">IF(H2&lt;0,"-","") &amp;
INT(ABS(H2)/10000) &amp; "g " &amp;
INT(MOD(ABS(H2),10000)/100) &amp; "s " &amp;
ROUND(MOD(ABS(H2),100),0) &amp; "c"
</f>
        <v>0g 1s 44c</v>
      </c>
      <c r="M2" s="6" t="str">
        <f t="shared" ref="M2:M62" si="4">IF(J2&lt;0,"-","") &amp;
INT(ABS(J2)/10000) &amp; "g " &amp;
INT(MOD(ABS(J2),10000)/100) &amp; "s " &amp;
ROUND(MOD(ABS(J2),100),0) &amp; "c"
</f>
        <v>0g 1s 81c</v>
      </c>
      <c r="N2" s="6" t="str">
        <f t="shared" ref="N2:N62" si="5">D2</f>
        <v>Rough Stone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Config!$B$15*Config!$B$20*Config!$B$50, 
IF(C3=1, Config!$B$15*Config!$B$21*Config!$B$51, 
IF(C3=2, Config!$B$15*Config!$B$22*Config!$B$52, 
IF(C3=3, Config!$B$15*Config!$B$23*Config!$B$53, 
IF(C3=4, Config!$B$15*Config!$B$24*Config!$B$54, 
IF(C3=5, Config!$B$15*Config!$B$25*Config!$B$55, 
IF(C3=6, Config!$B$15*Config!$B$26*Config!$B$56, 
IF(C3=7, Config!$B$15*Config!$B$27*Config!$B$57, ""))))))))</f>
        <v>0.8</v>
      </c>
      <c r="C3" s="10">
        <v>1.0</v>
      </c>
      <c r="D3" s="7" t="s">
        <v>597</v>
      </c>
      <c r="E3" s="10">
        <v>5.0</v>
      </c>
      <c r="F3" s="10">
        <v>10.0</v>
      </c>
      <c r="G3" s="9">
        <f>IF(E3 &lt; Config!$B$4, Config!$B$4, E3)</f>
        <v>850</v>
      </c>
      <c r="H3" s="9">
        <f t="shared" si="1"/>
        <v>1141.053216</v>
      </c>
      <c r="I3" s="9">
        <f>H3 * (1 - Config!$B$9)</f>
        <v>969.8952337</v>
      </c>
      <c r="J3" s="9">
        <f>H3 * (1 + Config!$B$10)</f>
        <v>1426.31652</v>
      </c>
      <c r="K3" s="6" t="str">
        <f t="shared" si="2"/>
        <v>0g 9s 70c</v>
      </c>
      <c r="L3" s="8" t="str">
        <f t="shared" si="3"/>
        <v>0g 11s 41c</v>
      </c>
      <c r="M3" s="6" t="str">
        <f t="shared" si="4"/>
        <v>0g 14s 26c</v>
      </c>
      <c r="N3" s="6" t="str">
        <f t="shared" si="5"/>
        <v>Copper Ore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Config!$B$15*Config!$B$20*Config!$B$50, 
IF(C4=1, Config!$B$15*Config!$B$21*Config!$B$51, 
IF(C4=2, Config!$B$15*Config!$B$22*Config!$B$52, 
IF(C4=3, Config!$B$15*Config!$B$23*Config!$B$53, 
IF(C4=4, Config!$B$15*Config!$B$24*Config!$B$54, 
IF(C4=5, Config!$B$15*Config!$B$25*Config!$B$55, 
IF(C4=6, Config!$B$15*Config!$B$26*Config!$B$56, 
IF(C4=7, Config!$B$15*Config!$B$27*Config!$B$57, ""))))))))</f>
        <v>2.16</v>
      </c>
      <c r="C4" s="10">
        <v>2.0</v>
      </c>
      <c r="D4" s="7" t="s">
        <v>598</v>
      </c>
      <c r="E4" s="10">
        <v>75.0</v>
      </c>
      <c r="F4" s="10">
        <v>10.0</v>
      </c>
      <c r="G4" s="9">
        <f>IF(E4 &lt; Config!$B$4, Config!$B$4, E4)</f>
        <v>850</v>
      </c>
      <c r="H4" s="9">
        <f t="shared" si="1"/>
        <v>3080.843683</v>
      </c>
      <c r="I4" s="9">
        <f>H4 * (1 - Config!$B$9)</f>
        <v>2618.717131</v>
      </c>
      <c r="J4" s="9">
        <f>H4 * (1 + Config!$B$10)</f>
        <v>3851.054604</v>
      </c>
      <c r="K4" s="6" t="str">
        <f t="shared" si="2"/>
        <v>0g 26s 19c</v>
      </c>
      <c r="L4" s="8" t="str">
        <f t="shared" si="3"/>
        <v>0g 30s 81c</v>
      </c>
      <c r="M4" s="6" t="str">
        <f t="shared" si="4"/>
        <v>0g 38s 51c</v>
      </c>
      <c r="N4" s="6" t="str">
        <f t="shared" si="5"/>
        <v>Silver Ore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6">
        <v>75.0</v>
      </c>
      <c r="B5" s="6">
        <f>IF(C5=0, Config!$B$15*Config!$B$20*Config!$B$50, 
IF(C5=1, Config!$B$15*Config!$B$21*Config!$B$51, 
IF(C5=2, Config!$B$15*Config!$B$22*Config!$B$52, 
IF(C5=3, Config!$B$15*Config!$B$23*Config!$B$53, 
IF(C5=4, Config!$B$15*Config!$B$24*Config!$B$54, 
IF(C5=5, Config!$B$15*Config!$B$25*Config!$B$55, 
IF(C5=6, Config!$B$15*Config!$B$26*Config!$B$56, 
IF(C5=7, Config!$B$15*Config!$B$27*Config!$B$57, ""))))))))</f>
        <v>0.8</v>
      </c>
      <c r="C5" s="10">
        <v>1.0</v>
      </c>
      <c r="D5" s="7" t="s">
        <v>599</v>
      </c>
      <c r="E5" s="10">
        <v>10.0</v>
      </c>
      <c r="F5" s="10">
        <v>10.0</v>
      </c>
      <c r="G5" s="9">
        <f>IF(E5 &lt; Config!$B$4, Config!$B$4, E5)</f>
        <v>850</v>
      </c>
      <c r="H5" s="9">
        <f t="shared" si="1"/>
        <v>1141.053216</v>
      </c>
      <c r="I5" s="9">
        <f>H5 * (1 - Config!$B$9)</f>
        <v>969.8952337</v>
      </c>
      <c r="J5" s="9">
        <f>H5 * (1 + Config!$B$10)</f>
        <v>1426.31652</v>
      </c>
      <c r="K5" s="6" t="str">
        <f t="shared" si="2"/>
        <v>0g 9s 70c</v>
      </c>
      <c r="L5" s="8" t="str">
        <f t="shared" si="3"/>
        <v>0g 11s 41c</v>
      </c>
      <c r="M5" s="6" t="str">
        <f t="shared" si="4"/>
        <v>0g 14s 26c</v>
      </c>
      <c r="N5" s="6" t="str">
        <f t="shared" si="5"/>
        <v>Copper Bar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Config!$B$15*Config!$B$20*Config!$B$50, 
IF(C6=1, Config!$B$15*Config!$B$21*Config!$B$51, 
IF(C6=2, Config!$B$15*Config!$B$22*Config!$B$52, 
IF(C6=3, Config!$B$15*Config!$B$23*Config!$B$53, 
IF(C6=4, Config!$B$15*Config!$B$24*Config!$B$54, 
IF(C6=5, Config!$B$15*Config!$B$25*Config!$B$55, 
IF(C6=6, Config!$B$15*Config!$B$26*Config!$B$56, 
IF(C6=7, Config!$B$15*Config!$B$27*Config!$B$57, ""))))))))</f>
        <v>2.16</v>
      </c>
      <c r="C6" s="10">
        <v>2.0</v>
      </c>
      <c r="D6" s="7" t="s">
        <v>600</v>
      </c>
      <c r="E6" s="10">
        <v>100.0</v>
      </c>
      <c r="F6" s="10">
        <v>10.0</v>
      </c>
      <c r="G6" s="9">
        <f>IF(E6 &lt; Config!$B$4, Config!$B$4, E6)</f>
        <v>850</v>
      </c>
      <c r="H6" s="9">
        <f t="shared" si="1"/>
        <v>3080.843683</v>
      </c>
      <c r="I6" s="9">
        <f>H6 * (1 - Config!$B$9)</f>
        <v>2618.717131</v>
      </c>
      <c r="J6" s="9">
        <f>H6 * (1 + Config!$B$10)</f>
        <v>3851.054604</v>
      </c>
      <c r="K6" s="6" t="str">
        <f t="shared" si="2"/>
        <v>0g 26s 19c</v>
      </c>
      <c r="L6" s="8" t="str">
        <f t="shared" si="3"/>
        <v>0g 30s 81c</v>
      </c>
      <c r="M6" s="6" t="str">
        <f t="shared" si="4"/>
        <v>0g 38s 51c</v>
      </c>
      <c r="N6" s="6" t="str">
        <f t="shared" si="5"/>
        <v>Silver Bar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Config!$B$15*Config!$B$20*Config!$B$50, 
IF(C7=1, Config!$B$15*Config!$B$21*Config!$B$51, 
IF(C7=2, Config!$B$15*Config!$B$22*Config!$B$52, 
IF(C7=3, Config!$B$15*Config!$B$23*Config!$B$53, 
IF(C7=4, Config!$B$15*Config!$B$24*Config!$B$54, 
IF(C7=5, Config!$B$15*Config!$B$25*Config!$B$55, 
IF(C7=6, Config!$B$15*Config!$B$26*Config!$B$56, 
IF(C7=7, Config!$B$15*Config!$B$27*Config!$B$57, ""))))))))</f>
        <v>0.8</v>
      </c>
      <c r="C7" s="10">
        <v>1.0</v>
      </c>
      <c r="D7" s="7" t="s">
        <v>601</v>
      </c>
      <c r="E7" s="10">
        <v>5.0</v>
      </c>
      <c r="F7" s="10">
        <v>10.0</v>
      </c>
      <c r="G7" s="9">
        <f>IF(E7 &lt; Config!$B$4, Config!$B$4, E7)</f>
        <v>850</v>
      </c>
      <c r="H7" s="9">
        <f t="shared" si="1"/>
        <v>1141.053216</v>
      </c>
      <c r="I7" s="9">
        <f>H7 * (1 - Config!$B$9)</f>
        <v>969.8952337</v>
      </c>
      <c r="J7" s="9">
        <f>H7 * (1 + Config!$B$10)</f>
        <v>1426.31652</v>
      </c>
      <c r="K7" s="6" t="str">
        <f t="shared" si="2"/>
        <v>0g 9s 70c</v>
      </c>
      <c r="L7" s="8" t="str">
        <f t="shared" si="3"/>
        <v>0g 11s 41c</v>
      </c>
      <c r="M7" s="6" t="str">
        <f t="shared" si="4"/>
        <v>0g 14s 26c</v>
      </c>
      <c r="N7" s="6" t="str">
        <f t="shared" si="5"/>
        <v>Rough Grinding Stone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>
        <v>3.0</v>
      </c>
      <c r="B8" s="6">
        <f>IF(C8=0, Config!$B$15*Config!$B$20*Config!$B$50, 
IF(C8=1, Config!$B$15*Config!$B$21*Config!$B$51, 
IF(C8=2, Config!$B$15*Config!$B$22*Config!$B$52, 
IF(C8=3, Config!$B$15*Config!$B$23*Config!$B$53, 
IF(C8=4, Config!$B$15*Config!$B$24*Config!$B$54, 
IF(C8=5, Config!$B$15*Config!$B$25*Config!$B$55, 
IF(C8=6, Config!$B$15*Config!$B$26*Config!$B$56, 
IF(C8=7, Config!$B$15*Config!$B$27*Config!$B$57, ""))))))))</f>
        <v>0.8</v>
      </c>
      <c r="C8" s="10">
        <v>1.0</v>
      </c>
      <c r="D8" s="7" t="s">
        <v>602</v>
      </c>
      <c r="E8" s="10">
        <v>15.0</v>
      </c>
      <c r="F8" s="10">
        <v>15.0</v>
      </c>
      <c r="G8" s="9">
        <f>IF(E8 &lt; Config!$B$4, Config!$B$4, E8)</f>
        <v>850</v>
      </c>
      <c r="H8" s="9">
        <f t="shared" si="1"/>
        <v>1789.729223</v>
      </c>
      <c r="I8" s="9">
        <f>H8 * (1 - Config!$B$9)</f>
        <v>1521.269839</v>
      </c>
      <c r="J8" s="9">
        <f>H8 * (1 + Config!$B$10)</f>
        <v>2237.161528</v>
      </c>
      <c r="K8" s="6" t="str">
        <f t="shared" si="2"/>
        <v>0g 15s 21c</v>
      </c>
      <c r="L8" s="8" t="str">
        <f t="shared" si="3"/>
        <v>0g 17s 90c</v>
      </c>
      <c r="M8" s="6" t="str">
        <f t="shared" si="4"/>
        <v>0g 22s 37c</v>
      </c>
      <c r="N8" s="6" t="str">
        <f t="shared" si="5"/>
        <v>Coarse Stone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Config!$B$15*Config!$B$20*Config!$B$50, 
IF(C9=1, Config!$B$15*Config!$B$21*Config!$B$51, 
IF(C9=2, Config!$B$15*Config!$B$22*Config!$B$52, 
IF(C9=3, Config!$B$15*Config!$B$23*Config!$B$53, 
IF(C9=4, Config!$B$15*Config!$B$24*Config!$B$54, 
IF(C9=5, Config!$B$15*Config!$B$25*Config!$B$55, 
IF(C9=6, Config!$B$15*Config!$B$26*Config!$B$56, 
IF(C9=7, Config!$B$15*Config!$B$27*Config!$B$57, ""))))))))</f>
        <v>0.8</v>
      </c>
      <c r="C9" s="10">
        <v>1.0</v>
      </c>
      <c r="D9" s="7" t="s">
        <v>603</v>
      </c>
      <c r="E9" s="10">
        <v>25.0</v>
      </c>
      <c r="F9" s="10">
        <v>20.0</v>
      </c>
      <c r="G9" s="9">
        <f>IF(E9 &lt; Config!$B$4, Config!$B$4, E9)</f>
        <v>850</v>
      </c>
      <c r="H9" s="9">
        <f t="shared" si="1"/>
        <v>2280.397706</v>
      </c>
      <c r="I9" s="9">
        <f>H9 * (1 - Config!$B$9)</f>
        <v>1938.33805</v>
      </c>
      <c r="J9" s="9">
        <f>H9 * (1 + Config!$B$10)</f>
        <v>2850.497133</v>
      </c>
      <c r="K9" s="6" t="str">
        <f t="shared" si="2"/>
        <v>0g 19s 38c</v>
      </c>
      <c r="L9" s="8" t="str">
        <f t="shared" si="3"/>
        <v>0g 22s 80c</v>
      </c>
      <c r="M9" s="6" t="str">
        <f t="shared" si="4"/>
        <v>0g 28s 50c</v>
      </c>
      <c r="N9" s="6" t="str">
        <f t="shared" si="5"/>
        <v>Tin Ore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 t="s">
        <v>101</v>
      </c>
      <c r="B10" s="6">
        <f>IF(C10=0, Config!$B$15*Config!$B$20*Config!$B$50, 
IF(C10=1, Config!$B$15*Config!$B$21*Config!$B$51, 
IF(C10=2, Config!$B$15*Config!$B$22*Config!$B$52, 
IF(C10=3, Config!$B$15*Config!$B$23*Config!$B$53, 
IF(C10=4, Config!$B$15*Config!$B$24*Config!$B$54, 
IF(C10=5, Config!$B$15*Config!$B$25*Config!$B$55, 
IF(C10=6, Config!$B$15*Config!$B$26*Config!$B$56, 
IF(C10=7, Config!$B$15*Config!$B$27*Config!$B$57, ""))))))))</f>
        <v>0.8</v>
      </c>
      <c r="C10" s="10">
        <v>1.0</v>
      </c>
      <c r="D10" s="7" t="s">
        <v>604</v>
      </c>
      <c r="E10" s="10">
        <v>35.0</v>
      </c>
      <c r="F10" s="10">
        <v>20.0</v>
      </c>
      <c r="G10" s="9">
        <f>IF(E10 &lt; Config!$B$4, Config!$B$4, E10)</f>
        <v>850</v>
      </c>
      <c r="H10" s="9">
        <f t="shared" si="1"/>
        <v>2280.397706</v>
      </c>
      <c r="I10" s="9">
        <f>H10 * (1 - Config!$B$9)</f>
        <v>1938.33805</v>
      </c>
      <c r="J10" s="9">
        <f>H10 * (1 + Config!$B$10)</f>
        <v>2850.497133</v>
      </c>
      <c r="K10" s="6" t="str">
        <f t="shared" si="2"/>
        <v>0g 19s 38c</v>
      </c>
      <c r="L10" s="8" t="str">
        <f t="shared" si="3"/>
        <v>0g 22s 80c</v>
      </c>
      <c r="M10" s="6" t="str">
        <f t="shared" si="4"/>
        <v>0g 28s 50c</v>
      </c>
      <c r="N10" s="6" t="str">
        <f t="shared" si="5"/>
        <v>Tin Bar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>
        <v>0.001</v>
      </c>
      <c r="B11" s="6">
        <f>IF(C11=0, Config!$B$15*Config!$B$20*Config!$B$50, 
IF(C11=1, Config!$B$15*Config!$B$21*Config!$B$51, 
IF(C11=2, Config!$B$15*Config!$B$22*Config!$B$52, 
IF(C11=3, Config!$B$15*Config!$B$23*Config!$B$53, 
IF(C11=4, Config!$B$15*Config!$B$24*Config!$B$54, 
IF(C11=5, Config!$B$15*Config!$B$25*Config!$B$55, 
IF(C11=6, Config!$B$15*Config!$B$26*Config!$B$56, 
IF(C11=7, Config!$B$15*Config!$B$27*Config!$B$57, ""))))))))</f>
        <v>0.8</v>
      </c>
      <c r="C11" s="10">
        <v>1.0</v>
      </c>
      <c r="D11" s="7" t="s">
        <v>605</v>
      </c>
      <c r="E11" s="10">
        <v>10.0</v>
      </c>
      <c r="F11" s="10">
        <v>20.0</v>
      </c>
      <c r="G11" s="9">
        <f>IF(E11 &lt; Config!$B$4, Config!$B$4, E11)</f>
        <v>850</v>
      </c>
      <c r="H11" s="9">
        <f t="shared" si="1"/>
        <v>2280.397706</v>
      </c>
      <c r="I11" s="9">
        <f>H11 * (1 - Config!$B$9)</f>
        <v>1938.33805</v>
      </c>
      <c r="J11" s="9">
        <f>H11 * (1 + Config!$B$10)</f>
        <v>2850.497133</v>
      </c>
      <c r="K11" s="6" t="str">
        <f t="shared" si="2"/>
        <v>0g 19s 38c</v>
      </c>
      <c r="L11" s="8" t="str">
        <f t="shared" si="3"/>
        <v>0g 22s 80c</v>
      </c>
      <c r="M11" s="6" t="str">
        <f t="shared" si="4"/>
        <v>0g 28s 50c</v>
      </c>
      <c r="N11" s="6" t="str">
        <f t="shared" si="5"/>
        <v>Coarse Grinding Stone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Config!$B$15*Config!$B$20*Config!$B$50, 
IF(C12=1, Config!$B$15*Config!$B$21*Config!$B$51, 
IF(C12=2, Config!$B$15*Config!$B$22*Config!$B$52, 
IF(C12=3, Config!$B$15*Config!$B$23*Config!$B$53, 
IF(C12=4, Config!$B$15*Config!$B$24*Config!$B$54, 
IF(C12=5, Config!$B$15*Config!$B$25*Config!$B$55, 
IF(C12=6, Config!$B$15*Config!$B$26*Config!$B$56, 
IF(C12=7, Config!$B$15*Config!$B$27*Config!$B$57, ""))))))))</f>
        <v>0.8</v>
      </c>
      <c r="C12" s="10">
        <v>1.0</v>
      </c>
      <c r="D12" s="7" t="s">
        <v>606</v>
      </c>
      <c r="E12" s="10">
        <v>50.0</v>
      </c>
      <c r="F12" s="10">
        <v>20.0</v>
      </c>
      <c r="G12" s="9">
        <f>IF(E12 &lt; Config!$B$4, Config!$B$4, E12)</f>
        <v>850</v>
      </c>
      <c r="H12" s="9">
        <f t="shared" si="1"/>
        <v>2280.397706</v>
      </c>
      <c r="I12" s="9">
        <f>H12 * (1 - Config!$B$9)</f>
        <v>1938.33805</v>
      </c>
      <c r="J12" s="9">
        <f>H12 * (1 + Config!$B$10)</f>
        <v>2850.497133</v>
      </c>
      <c r="K12" s="6" t="str">
        <f t="shared" si="2"/>
        <v>0g 19s 38c</v>
      </c>
      <c r="L12" s="8" t="str">
        <f t="shared" si="3"/>
        <v>0g 22s 80c</v>
      </c>
      <c r="M12" s="6" t="str">
        <f t="shared" si="4"/>
        <v>0g 28s 50c</v>
      </c>
      <c r="N12" s="6" t="str">
        <f t="shared" si="5"/>
        <v>Bronze Bar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 t="s">
        <v>105</v>
      </c>
      <c r="B13" s="6">
        <f>IF(C13=0, Config!$B$15*Config!$B$20*Config!$B$50, 
IF(C13=1, Config!$B$15*Config!$B$21*Config!$B$51, 
IF(C13=2, Config!$B$15*Config!$B$22*Config!$B$52, 
IF(C13=3, Config!$B$15*Config!$B$23*Config!$B$53, 
IF(C13=4, Config!$B$15*Config!$B$24*Config!$B$54, 
IF(C13=5, Config!$B$15*Config!$B$25*Config!$B$55, 
IF(C13=6, Config!$B$15*Config!$B$26*Config!$B$56, 
IF(C13=7, Config!$B$15*Config!$B$27*Config!$B$57, ""))))))))</f>
        <v>0.8</v>
      </c>
      <c r="C13" s="10">
        <v>1.0</v>
      </c>
      <c r="D13" s="7" t="s">
        <v>607</v>
      </c>
      <c r="E13" s="10">
        <v>100.0</v>
      </c>
      <c r="F13" s="10">
        <v>25.0</v>
      </c>
      <c r="G13" s="9">
        <f>IF(E13 &lt; Config!$B$4, Config!$B$4, E13)</f>
        <v>850</v>
      </c>
      <c r="H13" s="9">
        <f t="shared" si="1"/>
        <v>2678.784905</v>
      </c>
      <c r="I13" s="9">
        <f>H13 * (1 - Config!$B$9)</f>
        <v>2276.967169</v>
      </c>
      <c r="J13" s="9">
        <f>H13 * (1 + Config!$B$10)</f>
        <v>3348.481132</v>
      </c>
      <c r="K13" s="6" t="str">
        <f t="shared" si="2"/>
        <v>0g 22s 77c</v>
      </c>
      <c r="L13" s="8" t="str">
        <f t="shared" si="3"/>
        <v>0g 26s 79c</v>
      </c>
      <c r="M13" s="6" t="str">
        <f t="shared" si="4"/>
        <v>0g 33s 48c</v>
      </c>
      <c r="N13" s="6" t="str">
        <f t="shared" si="5"/>
        <v>Heavy Grinding Stone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>
        <v>3.5</v>
      </c>
      <c r="B14" s="6">
        <f>IF(C14=0, Config!$B$15*Config!$B$20*Config!$B$50, 
IF(C14=1, Config!$B$15*Config!$B$21*Config!$B$51, 
IF(C14=2, Config!$B$15*Config!$B$22*Config!$B$52, 
IF(C14=3, Config!$B$15*Config!$B$23*Config!$B$53, 
IF(C14=4, Config!$B$15*Config!$B$24*Config!$B$54, 
IF(C14=5, Config!$B$15*Config!$B$25*Config!$B$55, 
IF(C14=6, Config!$B$15*Config!$B$26*Config!$B$56, 
IF(C14=7, Config!$B$15*Config!$B$27*Config!$B$57, ""))))))))</f>
        <v>0.8</v>
      </c>
      <c r="C14" s="10">
        <v>1.0</v>
      </c>
      <c r="D14" s="7" t="s">
        <v>608</v>
      </c>
      <c r="E14" s="10">
        <v>60.0</v>
      </c>
      <c r="F14" s="10">
        <v>25.0</v>
      </c>
      <c r="G14" s="9">
        <f>IF(E14 &lt; Config!$B$4, Config!$B$4, E14)</f>
        <v>850</v>
      </c>
      <c r="H14" s="9">
        <f t="shared" si="1"/>
        <v>2678.784905</v>
      </c>
      <c r="I14" s="9">
        <f>H14 * (1 - Config!$B$9)</f>
        <v>2276.967169</v>
      </c>
      <c r="J14" s="9">
        <f>H14 * (1 + Config!$B$10)</f>
        <v>3348.481132</v>
      </c>
      <c r="K14" s="6" t="str">
        <f t="shared" si="2"/>
        <v>0g 22s 77c</v>
      </c>
      <c r="L14" s="8" t="str">
        <f t="shared" si="3"/>
        <v>0g 26s 79c</v>
      </c>
      <c r="M14" s="6" t="str">
        <f t="shared" si="4"/>
        <v>0g 33s 48c</v>
      </c>
      <c r="N14" s="6" t="str">
        <f t="shared" si="5"/>
        <v>Heavy Stone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Config!$B$15*Config!$B$20*Config!$B$50, 
IF(C15=1, Config!$B$15*Config!$B$21*Config!$B$51, 
IF(C15=2, Config!$B$15*Config!$B$22*Config!$B$52, 
IF(C15=3, Config!$B$15*Config!$B$23*Config!$B$53, 
IF(C15=4, Config!$B$15*Config!$B$24*Config!$B$54, 
IF(C15=5, Config!$B$15*Config!$B$25*Config!$B$55, 
IF(C15=6, Config!$B$15*Config!$B$26*Config!$B$56, 
IF(C15=7, Config!$B$15*Config!$B$27*Config!$B$57, ""))))))))</f>
        <v>2.16</v>
      </c>
      <c r="C15" s="10">
        <v>2.0</v>
      </c>
      <c r="D15" s="7" t="s">
        <v>609</v>
      </c>
      <c r="E15" s="10">
        <v>500.0</v>
      </c>
      <c r="F15" s="10">
        <v>25.0</v>
      </c>
      <c r="G15" s="9">
        <f>IF(E15 &lt; Config!$B$4, Config!$B$4, E15)</f>
        <v>850</v>
      </c>
      <c r="H15" s="9">
        <f t="shared" si="1"/>
        <v>7232.719244</v>
      </c>
      <c r="I15" s="9">
        <f>H15 * (1 - Config!$B$9)</f>
        <v>6147.811357</v>
      </c>
      <c r="J15" s="9">
        <f>H15 * (1 + Config!$B$10)</f>
        <v>9040.899055</v>
      </c>
      <c r="K15" s="6" t="str">
        <f t="shared" si="2"/>
        <v>0g 61s 48c</v>
      </c>
      <c r="L15" s="8" t="str">
        <f t="shared" si="3"/>
        <v>0g 72s 33c</v>
      </c>
      <c r="M15" s="6" t="str">
        <f t="shared" si="4"/>
        <v>0g 90s 41c</v>
      </c>
      <c r="N15" s="6" t="str">
        <f t="shared" si="5"/>
        <v>Gold Ore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Config!$B$15*Config!$B$20*Config!$B$50, 
IF(C16=1, Config!$B$15*Config!$B$21*Config!$B$51, 
IF(C16=2, Config!$B$15*Config!$B$22*Config!$B$52, 
IF(C16=3, Config!$B$15*Config!$B$23*Config!$B$53, 
IF(C16=4, Config!$B$15*Config!$B$24*Config!$B$54, 
IF(C16=5, Config!$B$15*Config!$B$25*Config!$B$55, 
IF(C16=6, Config!$B$15*Config!$B$26*Config!$B$56, 
IF(C16=7, Config!$B$15*Config!$B$27*Config!$B$57, ""))))))))</f>
        <v>0.8</v>
      </c>
      <c r="C16" s="10">
        <v>1.0</v>
      </c>
      <c r="D16" s="7" t="s">
        <v>610</v>
      </c>
      <c r="E16" s="10">
        <v>200.0</v>
      </c>
      <c r="F16" s="10">
        <v>30.0</v>
      </c>
      <c r="G16" s="9">
        <f>IF(E16 &lt; Config!$B$4, Config!$B$4, E16)</f>
        <v>850</v>
      </c>
      <c r="H16" s="9">
        <f t="shared" si="1"/>
        <v>3016.034333</v>
      </c>
      <c r="I16" s="9">
        <f>H16 * (1 - Config!$B$9)</f>
        <v>2563.629183</v>
      </c>
      <c r="J16" s="9">
        <f>H16 * (1 + Config!$B$10)</f>
        <v>3770.042916</v>
      </c>
      <c r="K16" s="6" t="str">
        <f t="shared" si="2"/>
        <v>0g 25s 64c</v>
      </c>
      <c r="L16" s="8" t="str">
        <f t="shared" si="3"/>
        <v>0g 30s 16c</v>
      </c>
      <c r="M16" s="6" t="str">
        <f t="shared" si="4"/>
        <v>0g 37s 70c</v>
      </c>
      <c r="N16" s="6" t="str">
        <f t="shared" si="5"/>
        <v>Iron Bar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6">
        <v>5.2</v>
      </c>
      <c r="B17" s="6">
        <f>IF(C17=0, Config!$B$15*Config!$B$20*Config!$B$50, 
IF(C17=1, Config!$B$15*Config!$B$21*Config!$B$51, 
IF(C17=2, Config!$B$15*Config!$B$22*Config!$B$52, 
IF(C17=3, Config!$B$15*Config!$B$23*Config!$B$53, 
IF(C17=4, Config!$B$15*Config!$B$24*Config!$B$54, 
IF(C17=5, Config!$B$15*Config!$B$25*Config!$B$55, 
IF(C17=6, Config!$B$15*Config!$B$26*Config!$B$56, 
IF(C17=7, Config!$B$15*Config!$B$27*Config!$B$57, ""))))))))</f>
        <v>2.16</v>
      </c>
      <c r="C17" s="10">
        <v>2.0</v>
      </c>
      <c r="D17" s="7" t="s">
        <v>611</v>
      </c>
      <c r="E17" s="10">
        <v>600.0</v>
      </c>
      <c r="F17" s="10">
        <v>30.0</v>
      </c>
      <c r="G17" s="9">
        <f>IF(E17 &lt; Config!$B$4, Config!$B$4, E17)</f>
        <v>850</v>
      </c>
      <c r="H17" s="9">
        <f t="shared" si="1"/>
        <v>8143.292699</v>
      </c>
      <c r="I17" s="9">
        <f>H17 * (1 - Config!$B$9)</f>
        <v>6921.798794</v>
      </c>
      <c r="J17" s="9">
        <f>H17 * (1 + Config!$B$10)</f>
        <v>10179.11587</v>
      </c>
      <c r="K17" s="6" t="str">
        <f t="shared" si="2"/>
        <v>0g 69s 22c</v>
      </c>
      <c r="L17" s="8" t="str">
        <f t="shared" si="3"/>
        <v>0g 81s 43c</v>
      </c>
      <c r="M17" s="6" t="str">
        <f t="shared" si="4"/>
        <v>1g 1s 79c</v>
      </c>
      <c r="N17" s="6" t="str">
        <f t="shared" si="5"/>
        <v>Gold Bar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Config!$B$15*Config!$B$20*Config!$B$50, 
IF(C18=1, Config!$B$15*Config!$B$21*Config!$B$51, 
IF(C18=2, Config!$B$15*Config!$B$22*Config!$B$52, 
IF(C18=3, Config!$B$15*Config!$B$23*Config!$B$53, 
IF(C18=4, Config!$B$15*Config!$B$24*Config!$B$54, 
IF(C18=5, Config!$B$15*Config!$B$25*Config!$B$55, 
IF(C18=6, Config!$B$15*Config!$B$26*Config!$B$56, 
IF(C18=7, Config!$B$15*Config!$B$27*Config!$B$57, ""))))))))</f>
        <v>0.8</v>
      </c>
      <c r="C18" s="10">
        <v>1.0</v>
      </c>
      <c r="D18" s="7" t="s">
        <v>612</v>
      </c>
      <c r="E18" s="10">
        <v>125.0</v>
      </c>
      <c r="F18" s="10">
        <v>30.0</v>
      </c>
      <c r="G18" s="9">
        <f>IF(E18 &lt; Config!$B$4, Config!$B$4, E18)</f>
        <v>850</v>
      </c>
      <c r="H18" s="9">
        <f t="shared" si="1"/>
        <v>3016.034333</v>
      </c>
      <c r="I18" s="9">
        <f>H18 * (1 - Config!$B$9)</f>
        <v>2563.629183</v>
      </c>
      <c r="J18" s="9">
        <f>H18 * (1 + Config!$B$10)</f>
        <v>3770.042916</v>
      </c>
      <c r="K18" s="6" t="str">
        <f t="shared" si="2"/>
        <v>0g 25s 64c</v>
      </c>
      <c r="L18" s="8" t="str">
        <f t="shared" si="3"/>
        <v>0g 30s 16c</v>
      </c>
      <c r="M18" s="6" t="str">
        <f t="shared" si="4"/>
        <v>0g 37s 70c</v>
      </c>
      <c r="N18" s="6" t="str">
        <f t="shared" si="5"/>
        <v>Coal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Config!$B$15*Config!$B$20*Config!$B$50, 
IF(C19=1, Config!$B$15*Config!$B$21*Config!$B$51, 
IF(C19=2, Config!$B$15*Config!$B$22*Config!$B$52, 
IF(C19=3, Config!$B$15*Config!$B$23*Config!$B$53, 
IF(C19=4, Config!$B$15*Config!$B$24*Config!$B$54, 
IF(C19=5, Config!$B$15*Config!$B$25*Config!$B$55, 
IF(C19=6, Config!$B$15*Config!$B$26*Config!$B$56, 
IF(C19=7, Config!$B$15*Config!$B$27*Config!$B$57, ""))))))))</f>
        <v>0.8</v>
      </c>
      <c r="C19" s="10">
        <v>1.0</v>
      </c>
      <c r="D19" s="7" t="s">
        <v>613</v>
      </c>
      <c r="E19" s="10">
        <v>150.0</v>
      </c>
      <c r="F19" s="10">
        <v>30.0</v>
      </c>
      <c r="G19" s="9">
        <f>IF(E19 &lt; Config!$B$4, Config!$B$4, E19)</f>
        <v>850</v>
      </c>
      <c r="H19" s="9">
        <f t="shared" si="1"/>
        <v>3016.034333</v>
      </c>
      <c r="I19" s="9">
        <f>H19 * (1 - Config!$B$9)</f>
        <v>2563.629183</v>
      </c>
      <c r="J19" s="9">
        <f>H19 * (1 + Config!$B$10)</f>
        <v>3770.042916</v>
      </c>
      <c r="K19" s="6" t="str">
        <f t="shared" si="2"/>
        <v>0g 25s 64c</v>
      </c>
      <c r="L19" s="8" t="str">
        <f t="shared" si="3"/>
        <v>0g 30s 16c</v>
      </c>
      <c r="M19" s="6" t="str">
        <f t="shared" si="4"/>
        <v>0g 37s 70c</v>
      </c>
      <c r="N19" s="6" t="str">
        <f t="shared" si="5"/>
        <v>Iron Ore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Config!$B$15*Config!$B$20*Config!$B$50, 
IF(C20=1, Config!$B$15*Config!$B$21*Config!$B$51, 
IF(C20=2, Config!$B$15*Config!$B$22*Config!$B$52, 
IF(C20=3, Config!$B$15*Config!$B$23*Config!$B$53, 
IF(C20=4, Config!$B$15*Config!$B$24*Config!$B$54, 
IF(C20=5, Config!$B$15*Config!$B$25*Config!$B$55, 
IF(C20=6, Config!$B$15*Config!$B$26*Config!$B$56, 
IF(C20=7, Config!$B$15*Config!$B$27*Config!$B$57, ""))))))))</f>
        <v>0.8</v>
      </c>
      <c r="C20" s="10">
        <v>1.0</v>
      </c>
      <c r="D20" s="7" t="s">
        <v>614</v>
      </c>
      <c r="E20" s="10">
        <v>60.0</v>
      </c>
      <c r="F20" s="10">
        <v>35.0</v>
      </c>
      <c r="G20" s="9">
        <f>IF(E20 &lt; Config!$B$4, Config!$B$4, E20)</f>
        <v>850</v>
      </c>
      <c r="H20" s="9">
        <f t="shared" si="1"/>
        <v>3309.530888</v>
      </c>
      <c r="I20" s="9">
        <f>H20 * (1 - Config!$B$9)</f>
        <v>2813.101254</v>
      </c>
      <c r="J20" s="9">
        <f>H20 * (1 + Config!$B$10)</f>
        <v>4136.91361</v>
      </c>
      <c r="K20" s="6" t="str">
        <f t="shared" si="2"/>
        <v>0g 28s 13c</v>
      </c>
      <c r="L20" s="8" t="str">
        <f t="shared" si="3"/>
        <v>0g 33s 10c</v>
      </c>
      <c r="M20" s="6" t="str">
        <f t="shared" si="4"/>
        <v>0g 41s 37c</v>
      </c>
      <c r="N20" s="6" t="str">
        <f t="shared" si="5"/>
        <v>Steel Bar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Config!$B$15*Config!$B$20*Config!$B$50, 
IF(C21=1, Config!$B$15*Config!$B$21*Config!$B$51, 
IF(C21=2, Config!$B$15*Config!$B$22*Config!$B$52, 
IF(C21=3, Config!$B$15*Config!$B$23*Config!$B$53, 
IF(C21=4, Config!$B$15*Config!$B$24*Config!$B$54, 
IF(C21=5, Config!$B$15*Config!$B$25*Config!$B$55, 
IF(C21=6, Config!$B$15*Config!$B$26*Config!$B$56, 
IF(C21=7, Config!$B$15*Config!$B$27*Config!$B$57, ""))))))))</f>
        <v>0.8</v>
      </c>
      <c r="C21" s="10">
        <v>1.0</v>
      </c>
      <c r="D21" s="7" t="s">
        <v>615</v>
      </c>
      <c r="E21" s="10">
        <v>200.0</v>
      </c>
      <c r="F21" s="10">
        <v>35.0</v>
      </c>
      <c r="G21" s="9">
        <f>IF(E21 &lt; Config!$B$4, Config!$B$4, E21)</f>
        <v>850</v>
      </c>
      <c r="H21" s="9">
        <f t="shared" si="1"/>
        <v>3309.530888</v>
      </c>
      <c r="I21" s="9">
        <f>H21 * (1 - Config!$B$9)</f>
        <v>2813.101254</v>
      </c>
      <c r="J21" s="9">
        <f>H21 * (1 + Config!$B$10)</f>
        <v>4136.91361</v>
      </c>
      <c r="K21" s="6" t="str">
        <f t="shared" si="2"/>
        <v>0g 28s 13c</v>
      </c>
      <c r="L21" s="8" t="str">
        <f t="shared" si="3"/>
        <v>0g 33s 10c</v>
      </c>
      <c r="M21" s="6" t="str">
        <f t="shared" si="4"/>
        <v>0g 41s 37c</v>
      </c>
      <c r="N21" s="6" t="str">
        <f t="shared" si="5"/>
        <v>Solid Grinding Stone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Config!$B$15*Config!$B$20*Config!$B$50, 
IF(C22=1, Config!$B$15*Config!$B$21*Config!$B$51, 
IF(C22=2, Config!$B$15*Config!$B$22*Config!$B$52, 
IF(C22=3, Config!$B$15*Config!$B$23*Config!$B$53, 
IF(C22=4, Config!$B$15*Config!$B$24*Config!$B$54, 
IF(C22=5, Config!$B$15*Config!$B$25*Config!$B$55, 
IF(C22=6, Config!$B$15*Config!$B$26*Config!$B$56, 
IF(C22=7, Config!$B$15*Config!$B$27*Config!$B$57, ""))))))))</f>
        <v>0.8</v>
      </c>
      <c r="C22" s="10">
        <v>1.0</v>
      </c>
      <c r="D22" s="7" t="s">
        <v>616</v>
      </c>
      <c r="E22" s="10">
        <v>100.0</v>
      </c>
      <c r="F22" s="10">
        <v>35.0</v>
      </c>
      <c r="G22" s="9">
        <f>IF(E22 &lt; Config!$B$4, Config!$B$4, E22)</f>
        <v>850</v>
      </c>
      <c r="H22" s="9">
        <f t="shared" si="1"/>
        <v>3309.530888</v>
      </c>
      <c r="I22" s="9">
        <f>H22 * (1 - Config!$B$9)</f>
        <v>2813.101254</v>
      </c>
      <c r="J22" s="9">
        <f>H22 * (1 + Config!$B$10)</f>
        <v>4136.91361</v>
      </c>
      <c r="K22" s="6" t="str">
        <f t="shared" si="2"/>
        <v>0g 28s 13c</v>
      </c>
      <c r="L22" s="8" t="str">
        <f t="shared" si="3"/>
        <v>0g 33s 10c</v>
      </c>
      <c r="M22" s="6" t="str">
        <f t="shared" si="4"/>
        <v>0g 41s 37c</v>
      </c>
      <c r="N22" s="6" t="str">
        <f t="shared" si="5"/>
        <v>Solid Stone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Config!$B$15*Config!$B$20*Config!$B$50, 
IF(C23=1, Config!$B$15*Config!$B$21*Config!$B$51, 
IF(C23=2, Config!$B$15*Config!$B$22*Config!$B$52, 
IF(C23=3, Config!$B$15*Config!$B$23*Config!$B$53, 
IF(C23=4, Config!$B$15*Config!$B$24*Config!$B$54, 
IF(C23=5, Config!$B$15*Config!$B$25*Config!$B$55, 
IF(C23=6, Config!$B$15*Config!$B$26*Config!$B$56, 
IF(C23=7, Config!$B$15*Config!$B$27*Config!$B$57, ""))))))))</f>
        <v>2.16</v>
      </c>
      <c r="C23" s="10">
        <v>2.0</v>
      </c>
      <c r="D23" s="7" t="s">
        <v>617</v>
      </c>
      <c r="E23" s="10">
        <v>500.0</v>
      </c>
      <c r="F23" s="10">
        <v>40.0</v>
      </c>
      <c r="G23" s="9">
        <f>IF(E23 &lt; Config!$B$4, Config!$B$4, E23)</f>
        <v>850</v>
      </c>
      <c r="H23" s="9">
        <f t="shared" si="1"/>
        <v>9639.085625</v>
      </c>
      <c r="I23" s="9">
        <f>H23 * (1 - Config!$B$9)</f>
        <v>8193.222782</v>
      </c>
      <c r="J23" s="9">
        <f>H23 * (1 + Config!$B$10)</f>
        <v>12048.85703</v>
      </c>
      <c r="K23" s="6" t="str">
        <f t="shared" si="2"/>
        <v>0g 81s 93c</v>
      </c>
      <c r="L23" s="8" t="str">
        <f t="shared" si="3"/>
        <v>0g 96s 39c</v>
      </c>
      <c r="M23" s="6" t="str">
        <f t="shared" si="4"/>
        <v>1g 20s 49c</v>
      </c>
      <c r="N23" s="6" t="str">
        <f t="shared" si="5"/>
        <v>Truesilver Ore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Config!$B$15*Config!$B$20*Config!$B$50, 
IF(C24=1, Config!$B$15*Config!$B$21*Config!$B$51, 
IF(C24=2, Config!$B$15*Config!$B$22*Config!$B$52, 
IF(C24=3, Config!$B$15*Config!$B$23*Config!$B$53, 
IF(C24=4, Config!$B$15*Config!$B$24*Config!$B$54, 
IF(C24=5, Config!$B$15*Config!$B$25*Config!$B$55, 
IF(C24=6, Config!$B$15*Config!$B$26*Config!$B$56, 
IF(C24=7, Config!$B$15*Config!$B$27*Config!$B$57, ""))))))))</f>
        <v>0.8</v>
      </c>
      <c r="C24" s="10">
        <v>1.0</v>
      </c>
      <c r="D24" s="7" t="s">
        <v>618</v>
      </c>
      <c r="E24" s="10">
        <v>250.0</v>
      </c>
      <c r="F24" s="10">
        <v>40.0</v>
      </c>
      <c r="G24" s="9">
        <f>IF(E24 &lt; Config!$B$4, Config!$B$4, E24)</f>
        <v>850</v>
      </c>
      <c r="H24" s="9">
        <f t="shared" si="1"/>
        <v>3570.031713</v>
      </c>
      <c r="I24" s="9">
        <f>H24 * (1 - Config!$B$9)</f>
        <v>3034.526956</v>
      </c>
      <c r="J24" s="9">
        <f>H24 * (1 + Config!$B$10)</f>
        <v>4462.539641</v>
      </c>
      <c r="K24" s="6" t="str">
        <f t="shared" si="2"/>
        <v>0g 30s 35c</v>
      </c>
      <c r="L24" s="8" t="str">
        <f t="shared" si="3"/>
        <v>0g 35s 70c</v>
      </c>
      <c r="M24" s="6" t="str">
        <f t="shared" si="4"/>
        <v>0g 44s 63c</v>
      </c>
      <c r="N24" s="6" t="str">
        <f t="shared" si="5"/>
        <v>Thorium Ore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Config!$B$15*Config!$B$20*Config!$B$50, 
IF(C25=1, Config!$B$15*Config!$B$21*Config!$B$51, 
IF(C25=2, Config!$B$15*Config!$B$22*Config!$B$52, 
IF(C25=3, Config!$B$15*Config!$B$23*Config!$B$53, 
IF(C25=4, Config!$B$15*Config!$B$24*Config!$B$54, 
IF(C25=5, Config!$B$15*Config!$B$25*Config!$B$55, 
IF(C25=6, Config!$B$15*Config!$B$26*Config!$B$56, 
IF(C25=7, Config!$B$15*Config!$B$27*Config!$B$57, ""))))))))</f>
        <v>0.8</v>
      </c>
      <c r="C25" s="10">
        <v>1.0</v>
      </c>
      <c r="D25" s="7" t="s">
        <v>619</v>
      </c>
      <c r="E25" s="10">
        <v>400.0</v>
      </c>
      <c r="F25" s="10">
        <v>40.0</v>
      </c>
      <c r="G25" s="9">
        <f>IF(E25 &lt; Config!$B$4, Config!$B$4, E25)</f>
        <v>850</v>
      </c>
      <c r="H25" s="9">
        <f t="shared" si="1"/>
        <v>3570.031713</v>
      </c>
      <c r="I25" s="9">
        <f>H25 * (1 - Config!$B$9)</f>
        <v>3034.526956</v>
      </c>
      <c r="J25" s="9">
        <f>H25 * (1 + Config!$B$10)</f>
        <v>4462.539641</v>
      </c>
      <c r="K25" s="6" t="str">
        <f t="shared" si="2"/>
        <v>0g 30s 35c</v>
      </c>
      <c r="L25" s="8" t="str">
        <f t="shared" si="3"/>
        <v>0g 35s 70c</v>
      </c>
      <c r="M25" s="6" t="str">
        <f t="shared" si="4"/>
        <v>0g 44s 63c</v>
      </c>
      <c r="N25" s="6" t="str">
        <f t="shared" si="5"/>
        <v>Mithril Bar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Config!$B$15*Config!$B$20*Config!$B$50, 
IF(C26=1, Config!$B$15*Config!$B$21*Config!$B$51, 
IF(C26=2, Config!$B$15*Config!$B$22*Config!$B$52, 
IF(C26=3, Config!$B$15*Config!$B$23*Config!$B$53, 
IF(C26=4, Config!$B$15*Config!$B$24*Config!$B$54, 
IF(C26=5, Config!$B$15*Config!$B$25*Config!$B$55, 
IF(C26=6, Config!$B$15*Config!$B$26*Config!$B$56, 
IF(C26=7, Config!$B$15*Config!$B$27*Config!$B$57, ""))))))))</f>
        <v>0.8</v>
      </c>
      <c r="C26" s="10">
        <v>1.0</v>
      </c>
      <c r="D26" s="7" t="s">
        <v>620</v>
      </c>
      <c r="E26" s="10">
        <v>250.0</v>
      </c>
      <c r="F26" s="10">
        <v>40.0</v>
      </c>
      <c r="G26" s="9">
        <f>IF(E26 &lt; Config!$B$4, Config!$B$4, E26)</f>
        <v>850</v>
      </c>
      <c r="H26" s="9">
        <f t="shared" si="1"/>
        <v>3570.031713</v>
      </c>
      <c r="I26" s="9">
        <f>H26 * (1 - Config!$B$9)</f>
        <v>3034.526956</v>
      </c>
      <c r="J26" s="9">
        <f>H26 * (1 + Config!$B$10)</f>
        <v>4462.539641</v>
      </c>
      <c r="K26" s="6" t="str">
        <f t="shared" si="2"/>
        <v>0g 30s 35c</v>
      </c>
      <c r="L26" s="8" t="str">
        <f t="shared" si="3"/>
        <v>0g 35s 70c</v>
      </c>
      <c r="M26" s="6" t="str">
        <f t="shared" si="4"/>
        <v>0g 44s 63c</v>
      </c>
      <c r="N26" s="6" t="str">
        <f t="shared" si="5"/>
        <v>Mithril Ore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Config!$B$15*Config!$B$20*Config!$B$50, 
IF(C27=1, Config!$B$15*Config!$B$21*Config!$B$51, 
IF(C27=2, Config!$B$15*Config!$B$22*Config!$B$52, 
IF(C27=3, Config!$B$15*Config!$B$23*Config!$B$53, 
IF(C27=4, Config!$B$15*Config!$B$24*Config!$B$54, 
IF(C27=5, Config!$B$15*Config!$B$25*Config!$B$55, 
IF(C27=6, Config!$B$15*Config!$B$26*Config!$B$56, 
IF(C27=7, Config!$B$15*Config!$B$27*Config!$B$57, ""))))))))</f>
        <v>0.8</v>
      </c>
      <c r="C27" s="10">
        <v>1.0</v>
      </c>
      <c r="D27" s="7" t="s">
        <v>621</v>
      </c>
      <c r="E27" s="10">
        <v>125.0</v>
      </c>
      <c r="F27" s="10">
        <v>45.0</v>
      </c>
      <c r="G27" s="9">
        <f>IF(E27 &lt; Config!$B$4, Config!$B$4, E27)</f>
        <v>850</v>
      </c>
      <c r="H27" s="9">
        <f t="shared" si="1"/>
        <v>3804.684894</v>
      </c>
      <c r="I27" s="9">
        <f>H27 * (1 - Config!$B$9)</f>
        <v>3233.982159</v>
      </c>
      <c r="J27" s="9">
        <f>H27 * (1 + Config!$B$10)</f>
        <v>4755.856117</v>
      </c>
      <c r="K27" s="6" t="str">
        <f t="shared" si="2"/>
        <v>0g 32s 34c</v>
      </c>
      <c r="L27" s="8" t="str">
        <f t="shared" si="3"/>
        <v>0g 38s 5c</v>
      </c>
      <c r="M27" s="6" t="str">
        <f t="shared" si="4"/>
        <v>0g 47s 56c</v>
      </c>
      <c r="N27" s="6" t="str">
        <f t="shared" si="5"/>
        <v>Blacksteel Bar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Config!$B$15*Config!$B$20*Config!$B$50, 
IF(C28=1, Config!$B$15*Config!$B$21*Config!$B$51, 
IF(C28=2, Config!$B$15*Config!$B$22*Config!$B$52, 
IF(C28=3, Config!$B$15*Config!$B$23*Config!$B$53, 
IF(C28=4, Config!$B$15*Config!$B$24*Config!$B$54, 
IF(C28=5, Config!$B$15*Config!$B$25*Config!$B$55, 
IF(C28=6, Config!$B$15*Config!$B$26*Config!$B$56, 
IF(C28=7, Config!$B$15*Config!$B$27*Config!$B$57, ""))))))))</f>
        <v>0.8</v>
      </c>
      <c r="C28" s="10">
        <v>1.0</v>
      </c>
      <c r="D28" s="7" t="s">
        <v>622</v>
      </c>
      <c r="E28" s="10">
        <v>250.0</v>
      </c>
      <c r="F28" s="10">
        <v>45.0</v>
      </c>
      <c r="G28" s="9">
        <f>IF(E28 &lt; Config!$B$4, Config!$B$4, E28)</f>
        <v>850</v>
      </c>
      <c r="H28" s="9">
        <f t="shared" si="1"/>
        <v>3804.684894</v>
      </c>
      <c r="I28" s="9">
        <f>H28 * (1 - Config!$B$9)</f>
        <v>3233.982159</v>
      </c>
      <c r="J28" s="9">
        <f>H28 * (1 + Config!$B$10)</f>
        <v>4755.856117</v>
      </c>
      <c r="K28" s="6" t="str">
        <f t="shared" si="2"/>
        <v>0g 32s 34c</v>
      </c>
      <c r="L28" s="8" t="str">
        <f t="shared" si="3"/>
        <v>0g 38s 5c</v>
      </c>
      <c r="M28" s="6" t="str">
        <f t="shared" si="4"/>
        <v>0g 47s 56c</v>
      </c>
      <c r="N28" s="6" t="str">
        <f t="shared" si="5"/>
        <v>Dense Stone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Config!$B$15*Config!$B$20*Config!$B$50, 
IF(C29=1, Config!$B$15*Config!$B$21*Config!$B$51, 
IF(C29=2, Config!$B$15*Config!$B$22*Config!$B$52, 
IF(C29=3, Config!$B$15*Config!$B$23*Config!$B$53, 
IF(C29=4, Config!$B$15*Config!$B$24*Config!$B$54, 
IF(C29=5, Config!$B$15*Config!$B$25*Config!$B$55, 
IF(C29=6, Config!$B$15*Config!$B$26*Config!$B$56, 
IF(C29=7, Config!$B$15*Config!$B$27*Config!$B$57, ""))))))))</f>
        <v>0.8</v>
      </c>
      <c r="C29" s="10">
        <v>1.0</v>
      </c>
      <c r="D29" s="7" t="s">
        <v>623</v>
      </c>
      <c r="E29" s="10">
        <v>200.0</v>
      </c>
      <c r="F29" s="10">
        <v>45.0</v>
      </c>
      <c r="G29" s="9">
        <f>IF(E29 &lt; Config!$B$4, Config!$B$4, E29)</f>
        <v>850</v>
      </c>
      <c r="H29" s="9">
        <f t="shared" si="1"/>
        <v>3804.684894</v>
      </c>
      <c r="I29" s="9">
        <f>H29 * (1 - Config!$B$9)</f>
        <v>3233.982159</v>
      </c>
      <c r="J29" s="9">
        <f>H29 * (1 + Config!$B$10)</f>
        <v>4755.856117</v>
      </c>
      <c r="K29" s="6" t="str">
        <f t="shared" si="2"/>
        <v>0g 32s 34c</v>
      </c>
      <c r="L29" s="8" t="str">
        <f t="shared" si="3"/>
        <v>0g 38s 5c</v>
      </c>
      <c r="M29" s="6" t="str">
        <f t="shared" si="4"/>
        <v>0g 47s 56c</v>
      </c>
      <c r="N29" s="6" t="str">
        <f t="shared" si="5"/>
        <v>Dense Grinding Stone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Config!$B$15*Config!$B$20*Config!$B$50, 
IF(C30=1, Config!$B$15*Config!$B$21*Config!$B$51, 
IF(C30=2, Config!$B$15*Config!$B$22*Config!$B$52, 
IF(C30=3, Config!$B$15*Config!$B$23*Config!$B$53, 
IF(C30=4, Config!$B$15*Config!$B$24*Config!$B$54, 
IF(C30=5, Config!$B$15*Config!$B$25*Config!$B$55, 
IF(C30=6, Config!$B$15*Config!$B$26*Config!$B$56, 
IF(C30=7, Config!$B$15*Config!$B$27*Config!$B$57, ""))))))))</f>
        <v>2.16</v>
      </c>
      <c r="C30" s="10">
        <v>2.0</v>
      </c>
      <c r="D30" s="7" t="s">
        <v>624</v>
      </c>
      <c r="E30" s="10">
        <v>1250.0</v>
      </c>
      <c r="F30" s="10">
        <v>50.0</v>
      </c>
      <c r="G30" s="9">
        <f>IF(E30 &lt; Config!$B$4, Config!$B$4, E30)</f>
        <v>1250</v>
      </c>
      <c r="H30" s="9">
        <f t="shared" si="1"/>
        <v>15955.79451</v>
      </c>
      <c r="I30" s="9">
        <f>H30 * (1 - Config!$B$9)</f>
        <v>13562.42534</v>
      </c>
      <c r="J30" s="9">
        <f>H30 * (1 + Config!$B$10)</f>
        <v>19944.74314</v>
      </c>
      <c r="K30" s="6" t="str">
        <f t="shared" si="2"/>
        <v>1g 35s 62c</v>
      </c>
      <c r="L30" s="8" t="str">
        <f t="shared" si="3"/>
        <v>1g 59s 56c</v>
      </c>
      <c r="M30" s="6" t="str">
        <f t="shared" si="4"/>
        <v>1g 99s 45c</v>
      </c>
      <c r="N30" s="6" t="str">
        <f t="shared" si="5"/>
        <v>Truesilver Bar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Config!$B$15*Config!$B$20*Config!$B$50, 
IF(C31=1, Config!$B$15*Config!$B$21*Config!$B$51, 
IF(C31=2, Config!$B$15*Config!$B$22*Config!$B$52, 
IF(C31=3, Config!$B$15*Config!$B$23*Config!$B$53, 
IF(C31=4, Config!$B$15*Config!$B$24*Config!$B$54, 
IF(C31=5, Config!$B$15*Config!$B$25*Config!$B$55, 
IF(C31=6, Config!$B$15*Config!$B$26*Config!$B$56, 
IF(C31=7, Config!$B$15*Config!$B$27*Config!$B$57, ""))))))))</f>
        <v>0.8</v>
      </c>
      <c r="C31" s="10">
        <v>1.0</v>
      </c>
      <c r="D31" s="7" t="s">
        <v>625</v>
      </c>
      <c r="E31" s="10">
        <v>500.0</v>
      </c>
      <c r="F31" s="10">
        <v>50.0</v>
      </c>
      <c r="G31" s="9">
        <f>IF(E31 &lt; Config!$B$4, Config!$B$4, E31)</f>
        <v>850</v>
      </c>
      <c r="H31" s="9">
        <f t="shared" si="1"/>
        <v>4018.496396</v>
      </c>
      <c r="I31" s="9">
        <f>H31 * (1 - Config!$B$9)</f>
        <v>3415.721936</v>
      </c>
      <c r="J31" s="9">
        <f>H31 * (1 + Config!$B$10)</f>
        <v>5023.120495</v>
      </c>
      <c r="K31" s="6" t="str">
        <f t="shared" si="2"/>
        <v>0g 34s 16c</v>
      </c>
      <c r="L31" s="8" t="str">
        <f t="shared" si="3"/>
        <v>0g 40s 18c</v>
      </c>
      <c r="M31" s="6" t="str">
        <f t="shared" si="4"/>
        <v>0g 50s 23c</v>
      </c>
      <c r="N31" s="6" t="str">
        <f t="shared" si="5"/>
        <v>Dark Iron Ore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>
        <f>IF(C32=0, Config!$B$15*Config!$B$20*Config!$B$50, 
IF(C32=1, Config!$B$15*Config!$B$21*Config!$B$51, 
IF(C32=2, Config!$B$15*Config!$B$22*Config!$B$52, 
IF(C32=3, Config!$B$15*Config!$B$23*Config!$B$53, 
IF(C32=4, Config!$B$15*Config!$B$24*Config!$B$54, 
IF(C32=5, Config!$B$15*Config!$B$25*Config!$B$55, 
IF(C32=6, Config!$B$15*Config!$B$26*Config!$B$56, 
IF(C32=7, Config!$B$15*Config!$B$27*Config!$B$57, ""))))))))</f>
        <v>0.8</v>
      </c>
      <c r="C32" s="10">
        <v>1.0</v>
      </c>
      <c r="D32" s="7" t="s">
        <v>626</v>
      </c>
      <c r="E32" s="10">
        <v>600.0</v>
      </c>
      <c r="F32" s="10">
        <v>50.0</v>
      </c>
      <c r="G32" s="9">
        <f>IF(E32 &lt; Config!$B$4, Config!$B$4, E32)</f>
        <v>850</v>
      </c>
      <c r="H32" s="9">
        <f t="shared" si="1"/>
        <v>4018.496396</v>
      </c>
      <c r="I32" s="9">
        <f>H32 * (1 - Config!$B$9)</f>
        <v>3415.721936</v>
      </c>
      <c r="J32" s="9">
        <f>H32 * (1 + Config!$B$10)</f>
        <v>5023.120495</v>
      </c>
      <c r="K32" s="6" t="str">
        <f t="shared" si="2"/>
        <v>0g 34s 16c</v>
      </c>
      <c r="L32" s="8" t="str">
        <f t="shared" si="3"/>
        <v>0g 40s 18c</v>
      </c>
      <c r="M32" s="6" t="str">
        <f t="shared" si="4"/>
        <v>0g 50s 23c</v>
      </c>
      <c r="N32" s="6" t="str">
        <f t="shared" si="5"/>
        <v>Dark Iron Bar</v>
      </c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>
        <f>IF(C33=0, Config!$B$15*Config!$B$20*Config!$B$50, 
IF(C33=1, Config!$B$15*Config!$B$21*Config!$B$51, 
IF(C33=2, Config!$B$15*Config!$B$22*Config!$B$52, 
IF(C33=3, Config!$B$15*Config!$B$23*Config!$B$53, 
IF(C33=4, Config!$B$15*Config!$B$24*Config!$B$54, 
IF(C33=5, Config!$B$15*Config!$B$25*Config!$B$55, 
IF(C33=6, Config!$B$15*Config!$B$26*Config!$B$56, 
IF(C33=7, Config!$B$15*Config!$B$27*Config!$B$57, ""))))))))</f>
        <v>0.8</v>
      </c>
      <c r="C33" s="10">
        <v>1.0</v>
      </c>
      <c r="D33" s="7" t="s">
        <v>627</v>
      </c>
      <c r="E33" s="10">
        <v>600.0</v>
      </c>
      <c r="F33" s="10">
        <v>50.0</v>
      </c>
      <c r="G33" s="9">
        <f>IF(E33 &lt; Config!$B$4, Config!$B$4, E33)</f>
        <v>850</v>
      </c>
      <c r="H33" s="9">
        <f t="shared" si="1"/>
        <v>4018.496396</v>
      </c>
      <c r="I33" s="9">
        <f>H33 * (1 - Config!$B$9)</f>
        <v>3415.721936</v>
      </c>
      <c r="J33" s="9">
        <f>H33 * (1 + Config!$B$10)</f>
        <v>5023.120495</v>
      </c>
      <c r="K33" s="6" t="str">
        <f t="shared" si="2"/>
        <v>0g 34s 16c</v>
      </c>
      <c r="L33" s="8" t="str">
        <f t="shared" si="3"/>
        <v>0g 40s 18c</v>
      </c>
      <c r="M33" s="6" t="str">
        <f t="shared" si="4"/>
        <v>0g 50s 23c</v>
      </c>
      <c r="N33" s="6" t="str">
        <f t="shared" si="5"/>
        <v>Thorium Bar</v>
      </c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>
        <f>IF(C34=0, Config!$B$15*Config!$B$20*Config!$B$50, 
IF(C34=1, Config!$B$15*Config!$B$21*Config!$B$51, 
IF(C34=2, Config!$B$15*Config!$B$22*Config!$B$52, 
IF(C34=3, Config!$B$15*Config!$B$23*Config!$B$53, 
IF(C34=4, Config!$B$15*Config!$B$24*Config!$B$54, 
IF(C34=5, Config!$B$15*Config!$B$25*Config!$B$55, 
IF(C34=6, Config!$B$15*Config!$B$26*Config!$B$56, 
IF(C34=7, Config!$B$15*Config!$B$27*Config!$B$57, ""))))))))</f>
        <v>2.16</v>
      </c>
      <c r="C34" s="10">
        <v>2.0</v>
      </c>
      <c r="D34" s="7" t="s">
        <v>628</v>
      </c>
      <c r="E34" s="10">
        <v>5000.0</v>
      </c>
      <c r="F34" s="10">
        <v>55.0</v>
      </c>
      <c r="G34" s="9">
        <f>IF(E34 &lt; Config!$B$4, Config!$B$4, E34)</f>
        <v>5000</v>
      </c>
      <c r="H34" s="9">
        <f t="shared" si="1"/>
        <v>66945.96704</v>
      </c>
      <c r="I34" s="9">
        <f>H34 * (1 - Config!$B$9)</f>
        <v>56904.07198</v>
      </c>
      <c r="J34" s="9">
        <f>H34 * (1 + Config!$B$10)</f>
        <v>83682.45879</v>
      </c>
      <c r="K34" s="6" t="str">
        <f t="shared" si="2"/>
        <v>5g 69s 4c</v>
      </c>
      <c r="L34" s="8" t="str">
        <f t="shared" si="3"/>
        <v>6g 69s 46c</v>
      </c>
      <c r="M34" s="6" t="str">
        <f t="shared" si="4"/>
        <v>8g 36s 82c</v>
      </c>
      <c r="N34" s="6" t="str">
        <f t="shared" si="5"/>
        <v>Arcanite Bar</v>
      </c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>
        <f>IF(C35=0, Config!$B$15*Config!$B$20*Config!$B$50, 
IF(C35=1, Config!$B$15*Config!$B$21*Config!$B$51, 
IF(C35=2, Config!$B$15*Config!$B$22*Config!$B$52, 
IF(C35=3, Config!$B$15*Config!$B$23*Config!$B$53, 
IF(C35=4, Config!$B$15*Config!$B$24*Config!$B$54, 
IF(C35=5, Config!$B$15*Config!$B$25*Config!$B$55, 
IF(C35=6, Config!$B$15*Config!$B$26*Config!$B$56, 
IF(C35=7, Config!$B$15*Config!$B$27*Config!$B$57, ""))))))))</f>
        <v>0.8</v>
      </c>
      <c r="C35" s="10">
        <v>1.0</v>
      </c>
      <c r="D35" s="7" t="s">
        <v>625</v>
      </c>
      <c r="E35" s="10">
        <v>250.0</v>
      </c>
      <c r="F35" s="10">
        <v>55.0</v>
      </c>
      <c r="G35" s="9">
        <f>IF(E35 &lt; Config!$B$4, Config!$B$4, E35)</f>
        <v>850</v>
      </c>
      <c r="H35" s="9">
        <f t="shared" si="1"/>
        <v>4215.116443</v>
      </c>
      <c r="I35" s="9">
        <f>H35 * (1 - Config!$B$9)</f>
        <v>3582.848977</v>
      </c>
      <c r="J35" s="9">
        <f>H35 * (1 + Config!$B$10)</f>
        <v>5268.895554</v>
      </c>
      <c r="K35" s="6" t="str">
        <f t="shared" si="2"/>
        <v>0g 35s 83c</v>
      </c>
      <c r="L35" s="8" t="str">
        <f t="shared" si="3"/>
        <v>0g 42s 15c</v>
      </c>
      <c r="M35" s="6" t="str">
        <f t="shared" si="4"/>
        <v>0g 52s 69c</v>
      </c>
      <c r="N35" s="6" t="str">
        <f t="shared" si="5"/>
        <v>Dark Iron Ore</v>
      </c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>
        <f>IF(C36=0, Config!$B$15*Config!$B$20*Config!$B$50, 
IF(C36=1, Config!$B$15*Config!$B$21*Config!$B$51, 
IF(C36=2, Config!$B$15*Config!$B$22*Config!$B$52, 
IF(C36=3, Config!$B$15*Config!$B$23*Config!$B$53, 
IF(C36=4, Config!$B$15*Config!$B$24*Config!$B$54, 
IF(C36=5, Config!$B$15*Config!$B$25*Config!$B$55, 
IF(C36=6, Config!$B$15*Config!$B$26*Config!$B$56, 
IF(C36=7, Config!$B$15*Config!$B$27*Config!$B$57, ""))))))))</f>
        <v>0.8</v>
      </c>
      <c r="C36" s="10">
        <v>1.0</v>
      </c>
      <c r="D36" s="7" t="s">
        <v>629</v>
      </c>
      <c r="E36" s="10">
        <v>500.0</v>
      </c>
      <c r="F36" s="10">
        <v>55.0</v>
      </c>
      <c r="G36" s="9">
        <f>IF(E36 &lt; Config!$B$4, Config!$B$4, E36)</f>
        <v>850</v>
      </c>
      <c r="H36" s="9">
        <f t="shared" si="1"/>
        <v>4215.116443</v>
      </c>
      <c r="I36" s="9">
        <f>H36 * (1 - Config!$B$9)</f>
        <v>3582.848977</v>
      </c>
      <c r="J36" s="9">
        <f>H36 * (1 + Config!$B$10)</f>
        <v>5268.895554</v>
      </c>
      <c r="K36" s="6" t="str">
        <f t="shared" si="2"/>
        <v>0g 35s 83c</v>
      </c>
      <c r="L36" s="8" t="str">
        <f t="shared" si="3"/>
        <v>0g 42s 15c</v>
      </c>
      <c r="M36" s="6" t="str">
        <f t="shared" si="4"/>
        <v>0g 52s 69c</v>
      </c>
      <c r="N36" s="6" t="str">
        <f t="shared" si="5"/>
        <v>Enchanted Thorium Bar</v>
      </c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>
        <f>IF(C37=0, Config!$B$15*Config!$B$20*Config!$B$50, 
IF(C37=1, Config!$B$15*Config!$B$21*Config!$B$51, 
IF(C37=2, Config!$B$15*Config!$B$22*Config!$B$52, 
IF(C37=3, Config!$B$15*Config!$B$23*Config!$B$53, 
IF(C37=4, Config!$B$15*Config!$B$24*Config!$B$54, 
IF(C37=5, Config!$B$15*Config!$B$25*Config!$B$55, 
IF(C37=6, Config!$B$15*Config!$B$26*Config!$B$56, 
IF(C37=7, Config!$B$15*Config!$B$27*Config!$B$57, ""))))))))</f>
        <v>1.89</v>
      </c>
      <c r="C37" s="10">
        <v>4.0</v>
      </c>
      <c r="D37" s="7" t="s">
        <v>630</v>
      </c>
      <c r="E37" s="10">
        <v>100000.0</v>
      </c>
      <c r="F37" s="10">
        <v>60.0</v>
      </c>
      <c r="G37" s="9">
        <f>IF(E37 &lt; Config!$B$4, Config!$B$4, E37)</f>
        <v>100000</v>
      </c>
      <c r="H37" s="9">
        <f t="shared" si="1"/>
        <v>1222188.891</v>
      </c>
      <c r="I37" s="9">
        <f>H37 * (1 - Config!$B$9)</f>
        <v>1038860.557</v>
      </c>
      <c r="J37" s="9">
        <f>H37 * (1 + Config!$B$10)</f>
        <v>1527736.114</v>
      </c>
      <c r="K37" s="6" t="str">
        <f t="shared" si="2"/>
        <v>103g 88s 61c</v>
      </c>
      <c r="L37" s="8" t="str">
        <f t="shared" si="3"/>
        <v>122g 21s 89c</v>
      </c>
      <c r="M37" s="6" t="str">
        <f t="shared" si="4"/>
        <v>152g 77s 36c</v>
      </c>
      <c r="N37" s="6" t="str">
        <f t="shared" si="5"/>
        <v>Sulfuron Ingot</v>
      </c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>
        <f>IF(C38=0, Config!$B$15*Config!$B$20*Config!$B$50, 
IF(C38=1, Config!$B$15*Config!$B$21*Config!$B$51, 
IF(C38=2, Config!$B$15*Config!$B$22*Config!$B$52, 
IF(C38=3, Config!$B$15*Config!$B$23*Config!$B$53, 
IF(C38=4, Config!$B$15*Config!$B$24*Config!$B$54, 
IF(C38=5, Config!$B$15*Config!$B$25*Config!$B$55, 
IF(C38=6, Config!$B$15*Config!$B$26*Config!$B$56, 
IF(C38=7, Config!$B$15*Config!$B$27*Config!$B$57, ""))))))))</f>
        <v>2.16</v>
      </c>
      <c r="C38" s="10">
        <v>2.0</v>
      </c>
      <c r="D38" s="7" t="s">
        <v>631</v>
      </c>
      <c r="E38" s="10">
        <v>1500.0</v>
      </c>
      <c r="F38" s="10">
        <v>60.0</v>
      </c>
      <c r="G38" s="9">
        <f>IF(E38 &lt; Config!$B$4, Config!$B$4, E38)</f>
        <v>1500</v>
      </c>
      <c r="H38" s="9">
        <f t="shared" si="1"/>
        <v>20951.80956</v>
      </c>
      <c r="I38" s="9">
        <f>H38 * (1 - Config!$B$9)</f>
        <v>17809.03813</v>
      </c>
      <c r="J38" s="9">
        <f>H38 * (1 + Config!$B$10)</f>
        <v>26189.76195</v>
      </c>
      <c r="K38" s="6" t="str">
        <f t="shared" si="2"/>
        <v>1g 78s 9c</v>
      </c>
      <c r="L38" s="8" t="str">
        <f t="shared" si="3"/>
        <v>2g 9s 52c</v>
      </c>
      <c r="M38" s="6" t="str">
        <f t="shared" si="4"/>
        <v>2g 61s 90c</v>
      </c>
      <c r="N38" s="6" t="str">
        <f t="shared" si="5"/>
        <v>Felsteel Bar</v>
      </c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>
        <f>IF(C39=0, Config!$B$15*Config!$B$20*Config!$B$50, 
IF(C39=1, Config!$B$15*Config!$B$21*Config!$B$51, 
IF(C39=2, Config!$B$15*Config!$B$22*Config!$B$52, 
IF(C39=3, Config!$B$15*Config!$B$23*Config!$B$53, 
IF(C39=4, Config!$B$15*Config!$B$24*Config!$B$54, 
IF(C39=5, Config!$B$15*Config!$B$25*Config!$B$55, 
IF(C39=6, Config!$B$15*Config!$B$26*Config!$B$56, 
IF(C39=7, Config!$B$15*Config!$B$27*Config!$B$57, ""))))))))</f>
        <v>0.8</v>
      </c>
      <c r="C39" s="10">
        <v>1.0</v>
      </c>
      <c r="D39" s="7" t="s">
        <v>632</v>
      </c>
      <c r="E39" s="10">
        <v>2000.0</v>
      </c>
      <c r="F39" s="10">
        <v>60.0</v>
      </c>
      <c r="G39" s="9">
        <f>IF(E39 &lt; Config!$B$4, Config!$B$4, E39)</f>
        <v>2000</v>
      </c>
      <c r="H39" s="9">
        <f t="shared" si="1"/>
        <v>10346.57262</v>
      </c>
      <c r="I39" s="9">
        <f>H39 * (1 - Config!$B$9)</f>
        <v>8794.586729</v>
      </c>
      <c r="J39" s="9">
        <f>H39 * (1 + Config!$B$10)</f>
        <v>12933.21578</v>
      </c>
      <c r="K39" s="6" t="str">
        <f t="shared" si="2"/>
        <v>0g 87s 95c</v>
      </c>
      <c r="L39" s="8" t="str">
        <f t="shared" si="3"/>
        <v>1g 3s 47c</v>
      </c>
      <c r="M39" s="6" t="str">
        <f t="shared" si="4"/>
        <v>1g 29s 33c</v>
      </c>
      <c r="N39" s="6" t="str">
        <f t="shared" si="5"/>
        <v>Fel Iron Bar</v>
      </c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>
        <f>IF(C40=0, Config!$B$15*Config!$B$20*Config!$B$50, 
IF(C40=1, Config!$B$15*Config!$B$21*Config!$B$51, 
IF(C40=2, Config!$B$15*Config!$B$22*Config!$B$52, 
IF(C40=3, Config!$B$15*Config!$B$23*Config!$B$53, 
IF(C40=4, Config!$B$15*Config!$B$24*Config!$B$54, 
IF(C40=5, Config!$B$15*Config!$B$25*Config!$B$55, 
IF(C40=6, Config!$B$15*Config!$B$26*Config!$B$56, 
IF(C40=7, Config!$B$15*Config!$B$27*Config!$B$57, ""))))))))</f>
        <v>0.8</v>
      </c>
      <c r="C40" s="10">
        <v>1.0</v>
      </c>
      <c r="D40" s="7" t="s">
        <v>633</v>
      </c>
      <c r="E40" s="10">
        <v>1000.0</v>
      </c>
      <c r="F40" s="10">
        <v>60.0</v>
      </c>
      <c r="G40" s="9">
        <f>IF(E40 &lt; Config!$B$4, Config!$B$4, E40)</f>
        <v>1000</v>
      </c>
      <c r="H40" s="9">
        <f t="shared" si="1"/>
        <v>5173.286311</v>
      </c>
      <c r="I40" s="9">
        <f>H40 * (1 - Config!$B$9)</f>
        <v>4397.293364</v>
      </c>
      <c r="J40" s="9">
        <f>H40 * (1 + Config!$B$10)</f>
        <v>6466.607889</v>
      </c>
      <c r="K40" s="6" t="str">
        <f t="shared" si="2"/>
        <v>0g 43s 97c</v>
      </c>
      <c r="L40" s="8" t="str">
        <f t="shared" si="3"/>
        <v>0g 51s 73c</v>
      </c>
      <c r="M40" s="6" t="str">
        <f t="shared" si="4"/>
        <v>0g 64s 67c</v>
      </c>
      <c r="N40" s="6" t="str">
        <f t="shared" si="5"/>
        <v>Fel Iron Ore</v>
      </c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>
        <f>IF(C41=0, Config!$B$15*Config!$B$20*Config!$B$50, 
IF(C41=1, Config!$B$15*Config!$B$21*Config!$B$51, 
IF(C41=2, Config!$B$15*Config!$B$22*Config!$B$52, 
IF(C41=3, Config!$B$15*Config!$B$23*Config!$B$53, 
IF(C41=4, Config!$B$15*Config!$B$24*Config!$B$54, 
IF(C41=5, Config!$B$15*Config!$B$25*Config!$B$55, 
IF(C41=6, Config!$B$15*Config!$B$26*Config!$B$56, 
IF(C41=7, Config!$B$15*Config!$B$27*Config!$B$57, ""))))))))</f>
        <v>1.89</v>
      </c>
      <c r="C41" s="10">
        <v>4.0</v>
      </c>
      <c r="D41" s="7" t="s">
        <v>634</v>
      </c>
      <c r="E41" s="10">
        <v>100000.0</v>
      </c>
      <c r="F41" s="10">
        <v>60.0</v>
      </c>
      <c r="G41" s="9">
        <f>IF(E41 &lt; Config!$B$4, Config!$B$4, E41)</f>
        <v>100000</v>
      </c>
      <c r="H41" s="9">
        <f t="shared" si="1"/>
        <v>1222188.891</v>
      </c>
      <c r="I41" s="9">
        <f>H41 * (1 - Config!$B$9)</f>
        <v>1038860.557</v>
      </c>
      <c r="J41" s="9">
        <f>H41 * (1 + Config!$B$10)</f>
        <v>1527736.114</v>
      </c>
      <c r="K41" s="6" t="str">
        <f t="shared" si="2"/>
        <v>103g 88s 61c</v>
      </c>
      <c r="L41" s="8" t="str">
        <f t="shared" si="3"/>
        <v>122g 21s 89c</v>
      </c>
      <c r="M41" s="6" t="str">
        <f t="shared" si="4"/>
        <v>152g 77s 36c</v>
      </c>
      <c r="N41" s="6" t="str">
        <f t="shared" si="5"/>
        <v>Elementium Ore</v>
      </c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>
        <f>IF(C42=0, Config!$B$15*Config!$B$20*Config!$B$50, 
IF(C42=1, Config!$B$15*Config!$B$21*Config!$B$51, 
IF(C42=2, Config!$B$15*Config!$B$22*Config!$B$52, 
IF(C42=3, Config!$B$15*Config!$B$23*Config!$B$53, 
IF(C42=4, Config!$B$15*Config!$B$24*Config!$B$54, 
IF(C42=5, Config!$B$15*Config!$B$25*Config!$B$55, 
IF(C42=6, Config!$B$15*Config!$B$26*Config!$B$56, 
IF(C42=7, Config!$B$15*Config!$B$27*Config!$B$57, ""))))))))</f>
        <v>0.8</v>
      </c>
      <c r="C42" s="10">
        <v>1.0</v>
      </c>
      <c r="D42" s="7" t="s">
        <v>635</v>
      </c>
      <c r="E42" s="10">
        <v>37500.0</v>
      </c>
      <c r="F42" s="10">
        <v>60.0</v>
      </c>
      <c r="G42" s="9">
        <f>IF(E42 &lt; Config!$B$4, Config!$B$4, E42)</f>
        <v>37500</v>
      </c>
      <c r="H42" s="9">
        <f t="shared" si="1"/>
        <v>193998.2367</v>
      </c>
      <c r="I42" s="9">
        <f>H42 * (1 - Config!$B$9)</f>
        <v>164898.5012</v>
      </c>
      <c r="J42" s="9">
        <f>H42 * (1 + Config!$B$10)</f>
        <v>242497.7958</v>
      </c>
      <c r="K42" s="6" t="str">
        <f t="shared" si="2"/>
        <v>16g 48s 99c</v>
      </c>
      <c r="L42" s="8" t="str">
        <f t="shared" si="3"/>
        <v>19g 39s 98c</v>
      </c>
      <c r="M42" s="6" t="str">
        <f t="shared" si="4"/>
        <v>24g 24s 98c</v>
      </c>
      <c r="N42" s="6" t="str">
        <f t="shared" si="5"/>
        <v>Elemental Flux</v>
      </c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>
        <f>IF(C43=0, Config!$B$15*Config!$B$20*Config!$B$50, 
IF(C43=1, Config!$B$15*Config!$B$21*Config!$B$51, 
IF(C43=2, Config!$B$15*Config!$B$22*Config!$B$52, 
IF(C43=3, Config!$B$15*Config!$B$23*Config!$B$53, 
IF(C43=4, Config!$B$15*Config!$B$24*Config!$B$54, 
IF(C43=5, Config!$B$15*Config!$B$25*Config!$B$55, 
IF(C43=6, Config!$B$15*Config!$B$26*Config!$B$56, 
IF(C43=7, Config!$B$15*Config!$B$27*Config!$B$57, ""))))))))</f>
        <v>4.2</v>
      </c>
      <c r="C43" s="10">
        <v>5.0</v>
      </c>
      <c r="D43" s="7" t="s">
        <v>636</v>
      </c>
      <c r="E43" s="10">
        <v>100000.0</v>
      </c>
      <c r="F43" s="10">
        <v>60.0</v>
      </c>
      <c r="G43" s="9">
        <f>IF(E43 &lt; Config!$B$4, Config!$B$4, E43)</f>
        <v>100000</v>
      </c>
      <c r="H43" s="9">
        <f t="shared" si="1"/>
        <v>2715975.313</v>
      </c>
      <c r="I43" s="9">
        <f>H43 * (1 - Config!$B$9)</f>
        <v>2308579.016</v>
      </c>
      <c r="J43" s="9">
        <f>H43 * (1 + Config!$B$10)</f>
        <v>3394969.142</v>
      </c>
      <c r="K43" s="6" t="str">
        <f t="shared" si="2"/>
        <v>230g 85s 79c</v>
      </c>
      <c r="L43" s="8" t="str">
        <f t="shared" si="3"/>
        <v>271g 59s 75c</v>
      </c>
      <c r="M43" s="6" t="str">
        <f t="shared" si="4"/>
        <v>339g 49s 69c</v>
      </c>
      <c r="N43" s="6" t="str">
        <f t="shared" si="5"/>
        <v>Elementium Bar</v>
      </c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>
        <f>IF(C44=0, Config!$B$15*Config!$B$20*Config!$B$50, 
IF(C44=1, Config!$B$15*Config!$B$21*Config!$B$51, 
IF(C44=2, Config!$B$15*Config!$B$22*Config!$B$52, 
IF(C44=3, Config!$B$15*Config!$B$23*Config!$B$53, 
IF(C44=4, Config!$B$15*Config!$B$24*Config!$B$54, 
IF(C44=5, Config!$B$15*Config!$B$25*Config!$B$55, 
IF(C44=6, Config!$B$15*Config!$B$26*Config!$B$56, 
IF(C44=7, Config!$B$15*Config!$B$27*Config!$B$57, ""))))))))</f>
        <v>2.16</v>
      </c>
      <c r="C44" s="10">
        <v>2.0</v>
      </c>
      <c r="D44" s="7" t="s">
        <v>637</v>
      </c>
      <c r="E44" s="10">
        <v>10000.0</v>
      </c>
      <c r="F44" s="10">
        <v>60.0</v>
      </c>
      <c r="G44" s="9">
        <f>IF(E44 &lt; Config!$B$4, Config!$B$4, E44)</f>
        <v>10000</v>
      </c>
      <c r="H44" s="9">
        <f t="shared" si="1"/>
        <v>139678.7304</v>
      </c>
      <c r="I44" s="9">
        <f>H44 * (1 - Config!$B$9)</f>
        <v>118726.9208</v>
      </c>
      <c r="J44" s="9">
        <f>H44 * (1 + Config!$B$10)</f>
        <v>174598.413</v>
      </c>
      <c r="K44" s="6" t="str">
        <f t="shared" si="2"/>
        <v>11g 87s 27c</v>
      </c>
      <c r="L44" s="8" t="str">
        <f t="shared" si="3"/>
        <v>13g 96s 79c</v>
      </c>
      <c r="M44" s="6" t="str">
        <f t="shared" si="4"/>
        <v>17g 45s 98c</v>
      </c>
      <c r="N44" s="6" t="str">
        <f t="shared" si="5"/>
        <v>Guardian Stone</v>
      </c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>
        <f>IF(C45=0, Config!$B$15*Config!$B$20*Config!$B$50, 
IF(C45=1, Config!$B$15*Config!$B$21*Config!$B$51, 
IF(C45=2, Config!$B$15*Config!$B$22*Config!$B$52, 
IF(C45=3, Config!$B$15*Config!$B$23*Config!$B$53, 
IF(C45=4, Config!$B$15*Config!$B$24*Config!$B$54, 
IF(C45=5, Config!$B$15*Config!$B$25*Config!$B$55, 
IF(C45=6, Config!$B$15*Config!$B$26*Config!$B$56, 
IF(C45=7, Config!$B$15*Config!$B$27*Config!$B$57, ""))))))))</f>
        <v>0.8</v>
      </c>
      <c r="C45" s="10">
        <v>1.0</v>
      </c>
      <c r="D45" s="7" t="s">
        <v>638</v>
      </c>
      <c r="E45" s="10">
        <v>1500.0</v>
      </c>
      <c r="F45" s="10">
        <v>65.0</v>
      </c>
      <c r="G45" s="9">
        <f>IF(E45 &lt; Config!$B$4, Config!$B$4, E45)</f>
        <v>1500</v>
      </c>
      <c r="H45" s="9">
        <f t="shared" si="1"/>
        <v>8059.678425</v>
      </c>
      <c r="I45" s="9">
        <f>H45 * (1 - Config!$B$9)</f>
        <v>6850.726661</v>
      </c>
      <c r="J45" s="9">
        <f>H45 * (1 + Config!$B$10)</f>
        <v>10074.59803</v>
      </c>
      <c r="K45" s="6" t="str">
        <f t="shared" si="2"/>
        <v>0g 68s 51c</v>
      </c>
      <c r="L45" s="8" t="str">
        <f t="shared" si="3"/>
        <v>0g 80s 60c</v>
      </c>
      <c r="M45" s="6" t="str">
        <f t="shared" si="4"/>
        <v>1g 0s 75c</v>
      </c>
      <c r="N45" s="6" t="str">
        <f t="shared" si="5"/>
        <v>Adamantite Ore</v>
      </c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>
        <f>IF(C46=0, Config!$B$15*Config!$B$20*Config!$B$50, 
IF(C46=1, Config!$B$15*Config!$B$21*Config!$B$51, 
IF(C46=2, Config!$B$15*Config!$B$22*Config!$B$52, 
IF(C46=3, Config!$B$15*Config!$B$23*Config!$B$53, 
IF(C46=4, Config!$B$15*Config!$B$24*Config!$B$54, 
IF(C46=5, Config!$B$15*Config!$B$25*Config!$B$55, 
IF(C46=6, Config!$B$15*Config!$B$26*Config!$B$56, 
IF(C46=7, Config!$B$15*Config!$B$27*Config!$B$57, ""))))))))</f>
        <v>0.8</v>
      </c>
      <c r="C46" s="10">
        <v>1.0</v>
      </c>
      <c r="D46" s="7" t="s">
        <v>639</v>
      </c>
      <c r="E46" s="10">
        <v>30000.0</v>
      </c>
      <c r="F46" s="10">
        <v>65.0</v>
      </c>
      <c r="G46" s="9">
        <f>IF(E46 &lt; Config!$B$4, Config!$B$4, E46)</f>
        <v>30000</v>
      </c>
      <c r="H46" s="9">
        <f t="shared" si="1"/>
        <v>161193.5685</v>
      </c>
      <c r="I46" s="9">
        <f>H46 * (1 - Config!$B$9)</f>
        <v>137014.5332</v>
      </c>
      <c r="J46" s="9">
        <f>H46 * (1 + Config!$B$10)</f>
        <v>201491.9606</v>
      </c>
      <c r="K46" s="6" t="str">
        <f t="shared" si="2"/>
        <v>13g 70s 15c</v>
      </c>
      <c r="L46" s="8" t="str">
        <f t="shared" si="3"/>
        <v>16g 11s 94c</v>
      </c>
      <c r="M46" s="6" t="str">
        <f t="shared" si="4"/>
        <v>20g 14s 92c</v>
      </c>
      <c r="N46" s="6" t="str">
        <f t="shared" si="5"/>
        <v>Hardened Adamantite Bar</v>
      </c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>
        <f>IF(C47=0, Config!$B$15*Config!$B$20*Config!$B$50, 
IF(C47=1, Config!$B$15*Config!$B$21*Config!$B$51, 
IF(C47=2, Config!$B$15*Config!$B$22*Config!$B$52, 
IF(C47=3, Config!$B$15*Config!$B$23*Config!$B$53, 
IF(C47=4, Config!$B$15*Config!$B$24*Config!$B$54, 
IF(C47=5, Config!$B$15*Config!$B$25*Config!$B$55, 
IF(C47=6, Config!$B$15*Config!$B$26*Config!$B$56, 
IF(C47=7, Config!$B$15*Config!$B$27*Config!$B$57, ""))))))))</f>
        <v>0.8</v>
      </c>
      <c r="C47" s="10">
        <v>1.0</v>
      </c>
      <c r="D47" s="7" t="s">
        <v>640</v>
      </c>
      <c r="E47" s="10">
        <v>3000.0</v>
      </c>
      <c r="F47" s="10">
        <v>65.0</v>
      </c>
      <c r="G47" s="9">
        <f>IF(E47 &lt; Config!$B$4, Config!$B$4, E47)</f>
        <v>3000</v>
      </c>
      <c r="H47" s="9">
        <f t="shared" si="1"/>
        <v>16119.35685</v>
      </c>
      <c r="I47" s="9">
        <f>H47 * (1 - Config!$B$9)</f>
        <v>13701.45332</v>
      </c>
      <c r="J47" s="9">
        <f>H47 * (1 + Config!$B$10)</f>
        <v>20149.19606</v>
      </c>
      <c r="K47" s="6" t="str">
        <f t="shared" si="2"/>
        <v>1g 37s 1c</v>
      </c>
      <c r="L47" s="8" t="str">
        <f t="shared" si="3"/>
        <v>1g 61s 19c</v>
      </c>
      <c r="M47" s="6" t="str">
        <f t="shared" si="4"/>
        <v>2g 1s 49c</v>
      </c>
      <c r="N47" s="6" t="str">
        <f t="shared" si="5"/>
        <v>Adamantite Bar</v>
      </c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>
        <f>IF(C48=0, Config!$B$15*Config!$B$20*Config!$B$50, 
IF(C48=1, Config!$B$15*Config!$B$21*Config!$B$51, 
IF(C48=2, Config!$B$15*Config!$B$22*Config!$B$52, 
IF(C48=3, Config!$B$15*Config!$B$23*Config!$B$53, 
IF(C48=4, Config!$B$15*Config!$B$24*Config!$B$54, 
IF(C48=5, Config!$B$15*Config!$B$25*Config!$B$55, 
IF(C48=6, Config!$B$15*Config!$B$26*Config!$B$56, 
IF(C48=7, Config!$B$15*Config!$B$27*Config!$B$57, ""))))))))</f>
        <v>2.16</v>
      </c>
      <c r="C48" s="10">
        <v>2.0</v>
      </c>
      <c r="D48" s="7" t="s">
        <v>641</v>
      </c>
      <c r="E48" s="10">
        <v>11250.0</v>
      </c>
      <c r="F48" s="10">
        <v>70.0</v>
      </c>
      <c r="G48" s="9">
        <f>IF(E48 &lt; Config!$B$4, Config!$B$4, E48)</f>
        <v>11250</v>
      </c>
      <c r="H48" s="9">
        <f t="shared" si="1"/>
        <v>168898.1151</v>
      </c>
      <c r="I48" s="9">
        <f>H48 * (1 - Config!$B$9)</f>
        <v>143563.3979</v>
      </c>
      <c r="J48" s="9">
        <f>H48 * (1 + Config!$B$10)</f>
        <v>211122.6439</v>
      </c>
      <c r="K48" s="6" t="str">
        <f t="shared" si="2"/>
        <v>14g 35s 63c</v>
      </c>
      <c r="L48" s="8" t="str">
        <f t="shared" si="3"/>
        <v>16g 88s 98c</v>
      </c>
      <c r="M48" s="6" t="str">
        <f t="shared" si="4"/>
        <v>21g 11s 23c</v>
      </c>
      <c r="N48" s="6" t="str">
        <f t="shared" si="5"/>
        <v>Hardened Khorium</v>
      </c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>
        <f>IF(C49=0, Config!$B$15*Config!$B$20*Config!$B$50, 
IF(C49=1, Config!$B$15*Config!$B$21*Config!$B$51, 
IF(C49=2, Config!$B$15*Config!$B$22*Config!$B$52, 
IF(C49=3, Config!$B$15*Config!$B$23*Config!$B$53, 
IF(C49=4, Config!$B$15*Config!$B$24*Config!$B$54, 
IF(C49=5, Config!$B$15*Config!$B$25*Config!$B$55, 
IF(C49=6, Config!$B$15*Config!$B$26*Config!$B$56, 
IF(C49=7, Config!$B$15*Config!$B$27*Config!$B$57, ""))))))))</f>
        <v>2.16</v>
      </c>
      <c r="C49" s="10">
        <v>2.0</v>
      </c>
      <c r="D49" s="7" t="s">
        <v>642</v>
      </c>
      <c r="E49" s="10">
        <v>12500.0</v>
      </c>
      <c r="F49" s="10">
        <v>70.0</v>
      </c>
      <c r="G49" s="9">
        <f>IF(E49 &lt; Config!$B$4, Config!$B$4, E49)</f>
        <v>12500</v>
      </c>
      <c r="H49" s="9">
        <f t="shared" si="1"/>
        <v>187664.5724</v>
      </c>
      <c r="I49" s="9">
        <f>H49 * (1 - Config!$B$9)</f>
        <v>159514.8865</v>
      </c>
      <c r="J49" s="9">
        <f>H49 * (1 + Config!$B$10)</f>
        <v>234580.7155</v>
      </c>
      <c r="K49" s="6" t="str">
        <f t="shared" si="2"/>
        <v>15g 95s 15c</v>
      </c>
      <c r="L49" s="8" t="str">
        <f t="shared" si="3"/>
        <v>18g 76s 65c</v>
      </c>
      <c r="M49" s="6" t="str">
        <f t="shared" si="4"/>
        <v>23g 45s 81c</v>
      </c>
      <c r="N49" s="6" t="str">
        <f t="shared" si="5"/>
        <v>Khorium Bar</v>
      </c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>
        <f>IF(C50=0, Config!$B$15*Config!$B$20*Config!$B$50, 
IF(C50=1, Config!$B$15*Config!$B$21*Config!$B$51, 
IF(C50=2, Config!$B$15*Config!$B$22*Config!$B$52, 
IF(C50=3, Config!$B$15*Config!$B$23*Config!$B$53, 
IF(C50=4, Config!$B$15*Config!$B$24*Config!$B$54, 
IF(C50=5, Config!$B$15*Config!$B$25*Config!$B$55, 
IF(C50=6, Config!$B$15*Config!$B$26*Config!$B$56, 
IF(C50=7, Config!$B$15*Config!$B$27*Config!$B$57, ""))))))))</f>
        <v>2.16</v>
      </c>
      <c r="C50" s="10">
        <v>2.0</v>
      </c>
      <c r="D50" s="7" t="s">
        <v>643</v>
      </c>
      <c r="E50" s="10">
        <v>2500.0</v>
      </c>
      <c r="F50" s="10">
        <v>70.0</v>
      </c>
      <c r="G50" s="9">
        <f>IF(E50 &lt; Config!$B$4, Config!$B$4, E50)</f>
        <v>2500</v>
      </c>
      <c r="H50" s="9">
        <f t="shared" si="1"/>
        <v>37532.91447</v>
      </c>
      <c r="I50" s="9">
        <f>H50 * (1 - Config!$B$9)</f>
        <v>31902.9773</v>
      </c>
      <c r="J50" s="9">
        <f>H50 * (1 + Config!$B$10)</f>
        <v>46916.14309</v>
      </c>
      <c r="K50" s="6" t="str">
        <f t="shared" si="2"/>
        <v>3g 19s 3c</v>
      </c>
      <c r="L50" s="8" t="str">
        <f t="shared" si="3"/>
        <v>3g 75s 33c</v>
      </c>
      <c r="M50" s="6" t="str">
        <f t="shared" si="4"/>
        <v>4g 69s 16c</v>
      </c>
      <c r="N50" s="6" t="str">
        <f t="shared" si="5"/>
        <v>Eternium Bar</v>
      </c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>
        <f>IF(C51=0, Config!$B$15*Config!$B$20*Config!$B$50, 
IF(C51=1, Config!$B$15*Config!$B$21*Config!$B$51, 
IF(C51=2, Config!$B$15*Config!$B$22*Config!$B$52, 
IF(C51=3, Config!$B$15*Config!$B$23*Config!$B$53, 
IF(C51=4, Config!$B$15*Config!$B$24*Config!$B$54, 
IF(C51=5, Config!$B$15*Config!$B$25*Config!$B$55, 
IF(C51=6, Config!$B$15*Config!$B$26*Config!$B$56, 
IF(C51=7, Config!$B$15*Config!$B$27*Config!$B$57, ""))))))))</f>
        <v>2.16</v>
      </c>
      <c r="C51" s="10">
        <v>2.0</v>
      </c>
      <c r="D51" s="7" t="s">
        <v>644</v>
      </c>
      <c r="E51" s="10">
        <v>1250.0</v>
      </c>
      <c r="F51" s="10">
        <v>70.0</v>
      </c>
      <c r="G51" s="9">
        <f>IF(E51 &lt; Config!$B$4, Config!$B$4, E51)</f>
        <v>1250</v>
      </c>
      <c r="H51" s="9">
        <f t="shared" si="1"/>
        <v>18766.45724</v>
      </c>
      <c r="I51" s="9">
        <f>H51 * (1 - Config!$B$9)</f>
        <v>15951.48865</v>
      </c>
      <c r="J51" s="9">
        <f>H51 * (1 + Config!$B$10)</f>
        <v>23458.07155</v>
      </c>
      <c r="K51" s="6" t="str">
        <f t="shared" si="2"/>
        <v>1g 59s 51c</v>
      </c>
      <c r="L51" s="8" t="str">
        <f t="shared" si="3"/>
        <v>1g 87s 66c</v>
      </c>
      <c r="M51" s="6" t="str">
        <f t="shared" si="4"/>
        <v>2g 34s 58c</v>
      </c>
      <c r="N51" s="6" t="str">
        <f t="shared" si="5"/>
        <v>Eternium Ore</v>
      </c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>
        <f>IF(C52=0, Config!$B$15*Config!$B$20*Config!$B$50, 
IF(C52=1, Config!$B$15*Config!$B$21*Config!$B$51, 
IF(C52=2, Config!$B$15*Config!$B$22*Config!$B$52, 
IF(C52=3, Config!$B$15*Config!$B$23*Config!$B$53, 
IF(C52=4, Config!$B$15*Config!$B$24*Config!$B$54, 
IF(C52=5, Config!$B$15*Config!$B$25*Config!$B$55, 
IF(C52=6, Config!$B$15*Config!$B$26*Config!$B$56, 
IF(C52=7, Config!$B$15*Config!$B$27*Config!$B$57, ""))))))))</f>
        <v>2.16</v>
      </c>
      <c r="C52" s="10">
        <v>2.0</v>
      </c>
      <c r="D52" s="7" t="s">
        <v>645</v>
      </c>
      <c r="E52" s="10">
        <v>2500.0</v>
      </c>
      <c r="F52" s="10">
        <v>70.0</v>
      </c>
      <c r="G52" s="9">
        <f>IF(E52 &lt; Config!$B$4, Config!$B$4, E52)</f>
        <v>2500</v>
      </c>
      <c r="H52" s="9">
        <f t="shared" si="1"/>
        <v>37532.91447</v>
      </c>
      <c r="I52" s="9">
        <f>H52 * (1 - Config!$B$9)</f>
        <v>31902.9773</v>
      </c>
      <c r="J52" s="9">
        <f>H52 * (1 + Config!$B$10)</f>
        <v>46916.14309</v>
      </c>
      <c r="K52" s="6" t="str">
        <f t="shared" si="2"/>
        <v>3g 19s 3c</v>
      </c>
      <c r="L52" s="8" t="str">
        <f t="shared" si="3"/>
        <v>3g 75s 33c</v>
      </c>
      <c r="M52" s="6" t="str">
        <f t="shared" si="4"/>
        <v>4g 69s 16c</v>
      </c>
      <c r="N52" s="6" t="str">
        <f t="shared" si="5"/>
        <v>Khorium Ore</v>
      </c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>
        <f>IF(C53=0, Config!$B$15*Config!$B$20*Config!$B$50, 
IF(C53=1, Config!$B$15*Config!$B$21*Config!$B$51, 
IF(C53=2, Config!$B$15*Config!$B$22*Config!$B$52, 
IF(C53=3, Config!$B$15*Config!$B$23*Config!$B$53, 
IF(C53=4, Config!$B$15*Config!$B$24*Config!$B$54, 
IF(C53=5, Config!$B$15*Config!$B$25*Config!$B$55, 
IF(C53=6, Config!$B$15*Config!$B$26*Config!$B$56, 
IF(C53=7, Config!$B$15*Config!$B$27*Config!$B$57, ""))))))))</f>
        <v>0.8</v>
      </c>
      <c r="C53" s="10">
        <v>1.0</v>
      </c>
      <c r="D53" s="7" t="s">
        <v>646</v>
      </c>
      <c r="E53" s="10">
        <v>1000.0</v>
      </c>
      <c r="F53" s="10">
        <v>72.0</v>
      </c>
      <c r="G53" s="9">
        <f>IF(E53 &lt; Config!$B$4, Config!$B$4, E53)</f>
        <v>1000</v>
      </c>
      <c r="H53" s="9">
        <f t="shared" si="1"/>
        <v>5632.217464</v>
      </c>
      <c r="I53" s="9">
        <f>H53 * (1 - Config!$B$9)</f>
        <v>4787.384844</v>
      </c>
      <c r="J53" s="9">
        <f>H53 * (1 + Config!$B$10)</f>
        <v>7040.27183</v>
      </c>
      <c r="K53" s="6" t="str">
        <f t="shared" si="2"/>
        <v>0g 47s 87c</v>
      </c>
      <c r="L53" s="8" t="str">
        <f t="shared" si="3"/>
        <v>0g 56s 32c</v>
      </c>
      <c r="M53" s="6" t="str">
        <f t="shared" si="4"/>
        <v>0g 70s 40c</v>
      </c>
      <c r="N53" s="6" t="str">
        <f t="shared" si="5"/>
        <v>Cobalt Ore</v>
      </c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>
        <f>IF(C54=0, Config!$B$15*Config!$B$20*Config!$B$50, 
IF(C54=1, Config!$B$15*Config!$B$21*Config!$B$51, 
IF(C54=2, Config!$B$15*Config!$B$22*Config!$B$52, 
IF(C54=3, Config!$B$15*Config!$B$23*Config!$B$53, 
IF(C54=4, Config!$B$15*Config!$B$24*Config!$B$54, 
IF(C54=5, Config!$B$15*Config!$B$25*Config!$B$55, 
IF(C54=6, Config!$B$15*Config!$B$26*Config!$B$56, 
IF(C54=7, Config!$B$15*Config!$B$27*Config!$B$57, ""))))))))</f>
        <v>0.8</v>
      </c>
      <c r="C54" s="10">
        <v>1.0</v>
      </c>
      <c r="D54" s="7" t="s">
        <v>647</v>
      </c>
      <c r="E54" s="10">
        <v>3750.0</v>
      </c>
      <c r="F54" s="10">
        <v>72.0</v>
      </c>
      <c r="G54" s="9">
        <f>IF(E54 &lt; Config!$B$4, Config!$B$4, E54)</f>
        <v>3750</v>
      </c>
      <c r="H54" s="9">
        <f t="shared" si="1"/>
        <v>21120.81549</v>
      </c>
      <c r="I54" s="9">
        <f>H54 * (1 - Config!$B$9)</f>
        <v>17952.69317</v>
      </c>
      <c r="J54" s="9">
        <f>H54 * (1 + Config!$B$10)</f>
        <v>26401.01936</v>
      </c>
      <c r="K54" s="6" t="str">
        <f t="shared" si="2"/>
        <v>1g 79s 53c</v>
      </c>
      <c r="L54" s="8" t="str">
        <f t="shared" si="3"/>
        <v>2g 11s 21c</v>
      </c>
      <c r="M54" s="6" t="str">
        <f t="shared" si="4"/>
        <v>2g 64s 1c</v>
      </c>
      <c r="N54" s="6" t="str">
        <f t="shared" si="5"/>
        <v>Cobalt Bar</v>
      </c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>
        <f>IF(C55=0, Config!$B$15*Config!$B$20*Config!$B$50, 
IF(C55=1, Config!$B$15*Config!$B$21*Config!$B$51, 
IF(C55=2, Config!$B$15*Config!$B$22*Config!$B$52, 
IF(C55=3, Config!$B$15*Config!$B$23*Config!$B$53, 
IF(C55=4, Config!$B$15*Config!$B$24*Config!$B$54, 
IF(C55=5, Config!$B$15*Config!$B$25*Config!$B$55, 
IF(C55=6, Config!$B$15*Config!$B$26*Config!$B$56, 
IF(C55=7, Config!$B$15*Config!$B$27*Config!$B$57, ""))))))))</f>
        <v>0.8</v>
      </c>
      <c r="C55" s="10">
        <v>1.0</v>
      </c>
      <c r="D55" s="7" t="s">
        <v>648</v>
      </c>
      <c r="E55" s="10">
        <v>2500.0</v>
      </c>
      <c r="F55" s="10">
        <v>75.0</v>
      </c>
      <c r="G55" s="9">
        <f>IF(E55 &lt; Config!$B$4, Config!$B$4, E55)</f>
        <v>2500</v>
      </c>
      <c r="H55" s="9">
        <f t="shared" si="1"/>
        <v>14342.02976</v>
      </c>
      <c r="I55" s="9">
        <f>H55 * (1 - Config!$B$9)</f>
        <v>12190.72529</v>
      </c>
      <c r="J55" s="9">
        <f>H55 * (1 + Config!$B$10)</f>
        <v>17927.5372</v>
      </c>
      <c r="K55" s="6" t="str">
        <f t="shared" si="2"/>
        <v>1g 21s 91c</v>
      </c>
      <c r="L55" s="8" t="str">
        <f t="shared" si="3"/>
        <v>1g 43s 42c</v>
      </c>
      <c r="M55" s="6" t="str">
        <f t="shared" si="4"/>
        <v>1g 79s 28c</v>
      </c>
      <c r="N55" s="6" t="str">
        <f t="shared" si="5"/>
        <v>Saronite Ore</v>
      </c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>
        <f>IF(C56=0, Config!$B$15*Config!$B$20*Config!$B$50, 
IF(C56=1, Config!$B$15*Config!$B$21*Config!$B$51, 
IF(C56=2, Config!$B$15*Config!$B$22*Config!$B$52, 
IF(C56=3, Config!$B$15*Config!$B$23*Config!$B$53, 
IF(C56=4, Config!$B$15*Config!$B$24*Config!$B$54, 
IF(C56=5, Config!$B$15*Config!$B$25*Config!$B$55, 
IF(C56=6, Config!$B$15*Config!$B$26*Config!$B$56, 
IF(C56=7, Config!$B$15*Config!$B$27*Config!$B$57, ""))))))))</f>
        <v>0.8</v>
      </c>
      <c r="C56" s="10">
        <v>1.0</v>
      </c>
      <c r="D56" s="7" t="s">
        <v>649</v>
      </c>
      <c r="E56" s="10">
        <v>3000.0</v>
      </c>
      <c r="F56" s="10">
        <v>75.0</v>
      </c>
      <c r="G56" s="9">
        <f>IF(E56 &lt; Config!$B$4, Config!$B$4, E56)</f>
        <v>3000</v>
      </c>
      <c r="H56" s="9">
        <f t="shared" si="1"/>
        <v>17210.43571</v>
      </c>
      <c r="I56" s="9">
        <f>H56 * (1 - Config!$B$9)</f>
        <v>14628.87035</v>
      </c>
      <c r="J56" s="9">
        <f>H56 * (1 + Config!$B$10)</f>
        <v>21513.04464</v>
      </c>
      <c r="K56" s="6" t="str">
        <f t="shared" si="2"/>
        <v>1g 46s 29c</v>
      </c>
      <c r="L56" s="8" t="str">
        <f t="shared" si="3"/>
        <v>1g 72s 10c</v>
      </c>
      <c r="M56" s="6" t="str">
        <f t="shared" si="4"/>
        <v>2g 15s 13c</v>
      </c>
      <c r="N56" s="6" t="str">
        <f t="shared" si="5"/>
        <v>Azurite Bar</v>
      </c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>
        <f>IF(C57=0, Config!$B$15*Config!$B$20*Config!$B$50, 
IF(C57=1, Config!$B$15*Config!$B$21*Config!$B$51, 
IF(C57=2, Config!$B$15*Config!$B$22*Config!$B$52, 
IF(C57=3, Config!$B$15*Config!$B$23*Config!$B$53, 
IF(C57=4, Config!$B$15*Config!$B$24*Config!$B$54, 
IF(C57=5, Config!$B$15*Config!$B$25*Config!$B$55, 
IF(C57=6, Config!$B$15*Config!$B$26*Config!$B$56, 
IF(C57=7, Config!$B$15*Config!$B$27*Config!$B$57, ""))))))))</f>
        <v>2.16</v>
      </c>
      <c r="C57" s="10">
        <v>2.0</v>
      </c>
      <c r="D57" s="7" t="s">
        <v>650</v>
      </c>
      <c r="E57" s="10">
        <v>1250.0</v>
      </c>
      <c r="F57" s="10">
        <v>80.0</v>
      </c>
      <c r="G57" s="9">
        <f>IF(E57 &lt; Config!$B$4, Config!$B$4, E57)</f>
        <v>1250</v>
      </c>
      <c r="H57" s="9">
        <f t="shared" si="1"/>
        <v>19924.50125</v>
      </c>
      <c r="I57" s="9">
        <f>H57 * (1 - Config!$B$9)</f>
        <v>16935.82607</v>
      </c>
      <c r="J57" s="9">
        <f>H57 * (1 + Config!$B$10)</f>
        <v>24905.62657</v>
      </c>
      <c r="K57" s="6" t="str">
        <f t="shared" si="2"/>
        <v>1g 69s 36c</v>
      </c>
      <c r="L57" s="8" t="str">
        <f t="shared" si="3"/>
        <v>1g 99s 25c</v>
      </c>
      <c r="M57" s="6" t="str">
        <f t="shared" si="4"/>
        <v>2g 49s 6c</v>
      </c>
      <c r="N57" s="6" t="str">
        <f t="shared" si="5"/>
        <v>Titanium Ore</v>
      </c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>
        <f>IF(C58=0, Config!$B$15*Config!$B$20*Config!$B$50, 
IF(C58=1, Config!$B$15*Config!$B$21*Config!$B$51, 
IF(C58=2, Config!$B$15*Config!$B$22*Config!$B$52, 
IF(C58=3, Config!$B$15*Config!$B$23*Config!$B$53, 
IF(C58=4, Config!$B$15*Config!$B$24*Config!$B$54, 
IF(C58=5, Config!$B$15*Config!$B$25*Config!$B$55, 
IF(C58=6, Config!$B$15*Config!$B$26*Config!$B$56, 
IF(C58=7, Config!$B$15*Config!$B$27*Config!$B$57, ""))))))))</f>
        <v>0.8</v>
      </c>
      <c r="C58" s="10">
        <v>1.0</v>
      </c>
      <c r="D58" s="7" t="s">
        <v>651</v>
      </c>
      <c r="E58" s="10">
        <v>12500.0</v>
      </c>
      <c r="F58" s="10">
        <v>80.0</v>
      </c>
      <c r="G58" s="9">
        <f>IF(E58 &lt; Config!$B$4, Config!$B$4, E58)</f>
        <v>12500</v>
      </c>
      <c r="H58" s="9">
        <f t="shared" si="1"/>
        <v>73794.44909</v>
      </c>
      <c r="I58" s="9">
        <f>H58 * (1 - Config!$B$9)</f>
        <v>62725.28173</v>
      </c>
      <c r="J58" s="9">
        <f>H58 * (1 + Config!$B$10)</f>
        <v>92243.06137</v>
      </c>
      <c r="K58" s="6" t="str">
        <f t="shared" si="2"/>
        <v>6g 27s 25c</v>
      </c>
      <c r="L58" s="8" t="str">
        <f t="shared" si="3"/>
        <v>7g 37s 94c</v>
      </c>
      <c r="M58" s="6" t="str">
        <f t="shared" si="4"/>
        <v>9g 22s 43c</v>
      </c>
      <c r="N58" s="6" t="str">
        <f t="shared" si="5"/>
        <v>Saronite Bar</v>
      </c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>
        <f>IF(C59=0, Config!$B$15*Config!$B$20*Config!$B$50, 
IF(C59=1, Config!$B$15*Config!$B$21*Config!$B$51, 
IF(C59=2, Config!$B$15*Config!$B$22*Config!$B$52, 
IF(C59=3, Config!$B$15*Config!$B$23*Config!$B$53, 
IF(C59=4, Config!$B$15*Config!$B$24*Config!$B$54, 
IF(C59=5, Config!$B$15*Config!$B$25*Config!$B$55, 
IF(C59=6, Config!$B$15*Config!$B$26*Config!$B$56, 
IF(C59=7, Config!$B$15*Config!$B$27*Config!$B$57, ""))))))))</f>
        <v>2.16</v>
      </c>
      <c r="C59" s="10">
        <v>2.0</v>
      </c>
      <c r="D59" s="7" t="s">
        <v>652</v>
      </c>
      <c r="E59" s="10">
        <v>2500.0</v>
      </c>
      <c r="F59" s="10">
        <v>80.0</v>
      </c>
      <c r="G59" s="9">
        <f>IF(E59 &lt; Config!$B$4, Config!$B$4, E59)</f>
        <v>2500</v>
      </c>
      <c r="H59" s="9">
        <f t="shared" si="1"/>
        <v>39849.00251</v>
      </c>
      <c r="I59" s="9">
        <f>H59 * (1 - Config!$B$9)</f>
        <v>33871.65213</v>
      </c>
      <c r="J59" s="9">
        <f>H59 * (1 + Config!$B$10)</f>
        <v>49811.25314</v>
      </c>
      <c r="K59" s="6" t="str">
        <f t="shared" si="2"/>
        <v>3g 38s 72c</v>
      </c>
      <c r="L59" s="8" t="str">
        <f t="shared" si="3"/>
        <v>3g 98s 49c</v>
      </c>
      <c r="M59" s="6" t="str">
        <f t="shared" si="4"/>
        <v>4g 98s 11c</v>
      </c>
      <c r="N59" s="6" t="str">
        <f t="shared" si="5"/>
        <v>Froststeel Bar</v>
      </c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>
        <f>IF(C60=0, Config!$B$15*Config!$B$20*Config!$B$50, 
IF(C60=1, Config!$B$15*Config!$B$21*Config!$B$51, 
IF(C60=2, Config!$B$15*Config!$B$22*Config!$B$52, 
IF(C60=3, Config!$B$15*Config!$B$23*Config!$B$53, 
IF(C60=4, Config!$B$15*Config!$B$24*Config!$B$54, 
IF(C60=5, Config!$B$15*Config!$B$25*Config!$B$55, 
IF(C60=6, Config!$B$15*Config!$B$26*Config!$B$56, 
IF(C60=7, Config!$B$15*Config!$B$27*Config!$B$57, ""))))))))</f>
        <v>2.16</v>
      </c>
      <c r="C60" s="10">
        <v>2.0</v>
      </c>
      <c r="D60" s="7" t="s">
        <v>653</v>
      </c>
      <c r="E60" s="10">
        <v>12500.0</v>
      </c>
      <c r="F60" s="10">
        <v>80.0</v>
      </c>
      <c r="G60" s="9">
        <f>IF(E60 &lt; Config!$B$4, Config!$B$4, E60)</f>
        <v>12500</v>
      </c>
      <c r="H60" s="9">
        <f t="shared" si="1"/>
        <v>199245.0125</v>
      </c>
      <c r="I60" s="9">
        <f>H60 * (1 - Config!$B$9)</f>
        <v>169358.2607</v>
      </c>
      <c r="J60" s="9">
        <f>H60 * (1 + Config!$B$10)</f>
        <v>249056.2657</v>
      </c>
      <c r="K60" s="6" t="str">
        <f t="shared" si="2"/>
        <v>16g 93s 58c</v>
      </c>
      <c r="L60" s="8" t="str">
        <f t="shared" si="3"/>
        <v>19g 92s 45c</v>
      </c>
      <c r="M60" s="6" t="str">
        <f t="shared" si="4"/>
        <v>24g 90s 56c</v>
      </c>
      <c r="N60" s="6" t="str">
        <f t="shared" si="5"/>
        <v>Titansteel Bar</v>
      </c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>
        <f>IF(C61=0, Config!$B$15*Config!$B$20*Config!$B$50, 
IF(C61=1, Config!$B$15*Config!$B$21*Config!$B$51, 
IF(C61=2, Config!$B$15*Config!$B$22*Config!$B$52, 
IF(C61=3, Config!$B$15*Config!$B$23*Config!$B$53, 
IF(C61=4, Config!$B$15*Config!$B$24*Config!$B$54, 
IF(C61=5, Config!$B$15*Config!$B$25*Config!$B$55, 
IF(C61=6, Config!$B$15*Config!$B$26*Config!$B$56, 
IF(C61=7, Config!$B$15*Config!$B$27*Config!$B$57, ""))))))))</f>
        <v>0.8</v>
      </c>
      <c r="C61" s="10">
        <v>1.0</v>
      </c>
      <c r="D61" s="7" t="s">
        <v>654</v>
      </c>
      <c r="E61" s="10">
        <v>3000.0</v>
      </c>
      <c r="F61" s="10">
        <v>80.0</v>
      </c>
      <c r="G61" s="9">
        <f>IF(E61 &lt; Config!$B$4, Config!$B$4, E61)</f>
        <v>3000</v>
      </c>
      <c r="H61" s="9">
        <f t="shared" si="1"/>
        <v>17710.66778</v>
      </c>
      <c r="I61" s="9">
        <f>H61 * (1 - Config!$B$9)</f>
        <v>15054.06761</v>
      </c>
      <c r="J61" s="9">
        <f>H61 * (1 + Config!$B$10)</f>
        <v>22138.33473</v>
      </c>
      <c r="K61" s="6" t="str">
        <f t="shared" si="2"/>
        <v>1g 50s 54c</v>
      </c>
      <c r="L61" s="8" t="str">
        <f t="shared" si="3"/>
        <v>1g 77s 11c</v>
      </c>
      <c r="M61" s="6" t="str">
        <f t="shared" si="4"/>
        <v>2g 21s 38c</v>
      </c>
      <c r="N61" s="6" t="str">
        <f t="shared" si="5"/>
        <v>Hardened Saronite Bar</v>
      </c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6">
        <f>IF(C62=0, Config!$B$15*Config!$B$20*Config!$B$50, 
IF(C62=1, Config!$B$15*Config!$B$21*Config!$B$51, 
IF(C62=2, Config!$B$15*Config!$B$22*Config!$B$52, 
IF(C62=3, Config!$B$15*Config!$B$23*Config!$B$53, 
IF(C62=4, Config!$B$15*Config!$B$24*Config!$B$54, 
IF(C62=5, Config!$B$15*Config!$B$25*Config!$B$55, 
IF(C62=6, Config!$B$15*Config!$B$26*Config!$B$56, 
IF(C62=7, Config!$B$15*Config!$B$27*Config!$B$57, ""))))))))</f>
        <v>2.16</v>
      </c>
      <c r="C62" s="10">
        <v>2.0</v>
      </c>
      <c r="D62" s="7" t="s">
        <v>655</v>
      </c>
      <c r="E62" s="10">
        <v>18750.0</v>
      </c>
      <c r="F62" s="10">
        <v>80.0</v>
      </c>
      <c r="G62" s="9">
        <f>IF(E62 &lt; Config!$B$4, Config!$B$4, E62)</f>
        <v>18750</v>
      </c>
      <c r="H62" s="9">
        <f t="shared" si="1"/>
        <v>298867.5188</v>
      </c>
      <c r="I62" s="9">
        <f>H62 * (1 - Config!$B$9)</f>
        <v>254037.391</v>
      </c>
      <c r="J62" s="9">
        <f>H62 * (1 + Config!$B$10)</f>
        <v>373584.3985</v>
      </c>
      <c r="K62" s="6" t="str">
        <f t="shared" si="2"/>
        <v>25g 40s 37c</v>
      </c>
      <c r="L62" s="8" t="str">
        <f t="shared" si="3"/>
        <v>29g 88s 68c</v>
      </c>
      <c r="M62" s="6" t="str">
        <f t="shared" si="4"/>
        <v>37g 35s 84c</v>
      </c>
      <c r="N62" s="6" t="str">
        <f t="shared" si="5"/>
        <v>Titanium Bar</v>
      </c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9"/>
      <c r="C65" s="10"/>
      <c r="D65" s="7"/>
      <c r="E65" s="10"/>
      <c r="F65" s="10"/>
      <c r="G65" s="9"/>
      <c r="H65" s="9"/>
      <c r="I65" s="9"/>
      <c r="J65" s="9"/>
      <c r="K65" s="6"/>
      <c r="L65" s="8"/>
      <c r="M65" s="6"/>
      <c r="N65" s="6"/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9"/>
      <c r="C66" s="10"/>
      <c r="D66" s="7"/>
      <c r="E66" s="10"/>
      <c r="F66" s="10"/>
      <c r="G66" s="9"/>
      <c r="H66" s="9"/>
      <c r="I66" s="9"/>
      <c r="J66" s="9"/>
      <c r="K66" s="6"/>
      <c r="L66" s="6"/>
      <c r="M66" s="6"/>
      <c r="N66" s="6"/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9"/>
      <c r="C67" s="10"/>
      <c r="D67" s="7"/>
      <c r="E67" s="10"/>
      <c r="F67" s="10"/>
      <c r="G67" s="9"/>
      <c r="H67" s="9"/>
      <c r="I67" s="9"/>
      <c r="J67" s="9"/>
      <c r="K67" s="6"/>
      <c r="L67" s="8"/>
      <c r="M67" s="6"/>
      <c r="N67" s="6"/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9"/>
      <c r="C68" s="10"/>
      <c r="D68" s="7"/>
      <c r="E68" s="10"/>
      <c r="F68" s="10"/>
      <c r="G68" s="9"/>
      <c r="H68" s="9"/>
      <c r="I68" s="9"/>
      <c r="J68" s="9"/>
      <c r="K68" s="6"/>
      <c r="L68" s="8"/>
      <c r="M68" s="6"/>
      <c r="N68" s="6"/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9"/>
      <c r="C69" s="10"/>
      <c r="D69" s="7"/>
      <c r="E69" s="10"/>
      <c r="F69" s="10"/>
      <c r="G69" s="9"/>
      <c r="H69" s="9"/>
      <c r="I69" s="9"/>
      <c r="J69" s="9"/>
      <c r="K69" s="6"/>
      <c r="L69" s="8"/>
      <c r="M69" s="6"/>
      <c r="N69" s="6"/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9"/>
      <c r="C70" s="10"/>
      <c r="D70" s="7"/>
      <c r="E70" s="10"/>
      <c r="F70" s="10"/>
      <c r="G70" s="9"/>
      <c r="H70" s="9"/>
      <c r="I70" s="9"/>
      <c r="J70" s="9"/>
      <c r="K70" s="6"/>
      <c r="L70" s="8"/>
      <c r="M70" s="6"/>
      <c r="N70" s="6"/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9"/>
      <c r="C71" s="10"/>
      <c r="D71" s="7"/>
      <c r="E71" s="10"/>
      <c r="F71" s="10"/>
      <c r="G71" s="9"/>
      <c r="H71" s="9"/>
      <c r="I71" s="9"/>
      <c r="J71" s="9"/>
      <c r="K71" s="6"/>
      <c r="L71" s="8"/>
      <c r="M71" s="6"/>
      <c r="N71" s="6"/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9"/>
      <c r="C72" s="10"/>
      <c r="D72" s="7"/>
      <c r="E72" s="10"/>
      <c r="F72" s="10"/>
      <c r="G72" s="9"/>
      <c r="H72" s="9"/>
      <c r="I72" s="9"/>
      <c r="J72" s="9"/>
      <c r="K72" s="6"/>
      <c r="L72" s="8"/>
      <c r="M72" s="6"/>
      <c r="N72" s="6"/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9"/>
      <c r="C73" s="10"/>
      <c r="D73" s="7"/>
      <c r="E73" s="10"/>
      <c r="F73" s="10"/>
      <c r="G73" s="9"/>
      <c r="H73" s="9"/>
      <c r="I73" s="9"/>
      <c r="J73" s="9"/>
      <c r="K73" s="6"/>
      <c r="L73" s="8"/>
      <c r="M73" s="6"/>
      <c r="N73" s="6"/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9"/>
      <c r="C74" s="10"/>
      <c r="D74" s="7"/>
      <c r="E74" s="10"/>
      <c r="F74" s="10"/>
      <c r="G74" s="9"/>
      <c r="H74" s="9"/>
      <c r="I74" s="9"/>
      <c r="J74" s="9"/>
      <c r="K74" s="6"/>
      <c r="L74" s="8"/>
      <c r="M74" s="6"/>
      <c r="N74" s="6"/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9"/>
      <c r="C75" s="10"/>
      <c r="D75" s="7"/>
      <c r="E75" s="10"/>
      <c r="F75" s="10"/>
      <c r="G75" s="9"/>
      <c r="H75" s="9"/>
      <c r="I75" s="9"/>
      <c r="J75" s="9"/>
      <c r="K75" s="6"/>
      <c r="L75" s="8"/>
      <c r="M75" s="6"/>
      <c r="N75" s="6"/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9"/>
      <c r="C76" s="10"/>
      <c r="D76" s="7"/>
      <c r="E76" s="10"/>
      <c r="F76" s="10"/>
      <c r="G76" s="9"/>
      <c r="H76" s="9"/>
      <c r="I76" s="9"/>
      <c r="J76" s="9"/>
      <c r="K76" s="6"/>
      <c r="L76" s="8"/>
      <c r="M76" s="6"/>
      <c r="N76" s="6"/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9"/>
      <c r="C77" s="10"/>
      <c r="D77" s="7"/>
      <c r="E77" s="10"/>
      <c r="F77" s="10"/>
      <c r="G77" s="9"/>
      <c r="H77" s="9"/>
      <c r="I77" s="9"/>
      <c r="J77" s="9"/>
      <c r="K77" s="6"/>
      <c r="L77" s="8"/>
      <c r="M77" s="6"/>
      <c r="N77" s="6"/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9"/>
      <c r="C78" s="10"/>
      <c r="D78" s="7"/>
      <c r="E78" s="10"/>
      <c r="F78" s="10"/>
      <c r="G78" s="9"/>
      <c r="H78" s="9"/>
      <c r="I78" s="9"/>
      <c r="J78" s="9"/>
      <c r="K78" s="6"/>
      <c r="L78" s="8"/>
      <c r="M78" s="6"/>
      <c r="N78" s="6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9"/>
      <c r="C79" s="10"/>
      <c r="D79" s="7"/>
      <c r="E79" s="10"/>
      <c r="F79" s="10"/>
      <c r="G79" s="9"/>
      <c r="H79" s="9"/>
      <c r="I79" s="9"/>
      <c r="J79" s="9"/>
      <c r="K79" s="6"/>
      <c r="L79" s="8"/>
      <c r="M79" s="6"/>
      <c r="N79" s="6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9"/>
      <c r="C80" s="10"/>
      <c r="D80" s="7"/>
      <c r="E80" s="10"/>
      <c r="F80" s="10"/>
      <c r="G80" s="9"/>
      <c r="H80" s="9"/>
      <c r="I80" s="9"/>
      <c r="J80" s="9"/>
      <c r="K80" s="6"/>
      <c r="L80" s="8"/>
      <c r="M80" s="6"/>
      <c r="N80" s="6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9"/>
      <c r="C81" s="10"/>
      <c r="D81" s="7"/>
      <c r="E81" s="10"/>
      <c r="F81" s="10"/>
      <c r="G81" s="9"/>
      <c r="H81" s="9"/>
      <c r="I81" s="9"/>
      <c r="J81" s="9"/>
      <c r="K81" s="6"/>
      <c r="L81" s="8"/>
      <c r="M81" s="6"/>
      <c r="N81" s="6"/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9"/>
      <c r="C82" s="10"/>
      <c r="D82" s="7"/>
      <c r="E82" s="10"/>
      <c r="F82" s="10"/>
      <c r="G82" s="9"/>
      <c r="H82" s="9"/>
      <c r="I82" s="9"/>
      <c r="J82" s="9"/>
      <c r="K82" s="6"/>
      <c r="L82" s="8"/>
      <c r="M82" s="6"/>
      <c r="N82" s="6"/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9"/>
      <c r="C83" s="10"/>
      <c r="D83" s="7"/>
      <c r="E83" s="10"/>
      <c r="F83" s="10"/>
      <c r="G83" s="9"/>
      <c r="H83" s="9"/>
      <c r="I83" s="9"/>
      <c r="J83" s="9"/>
      <c r="K83" s="6"/>
      <c r="L83" s="8"/>
      <c r="M83" s="6"/>
      <c r="N83" s="6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9"/>
      <c r="C84" s="10"/>
      <c r="D84" s="7"/>
      <c r="E84" s="10"/>
      <c r="F84" s="10"/>
      <c r="G84" s="9"/>
      <c r="H84" s="9"/>
      <c r="I84" s="9"/>
      <c r="J84" s="9"/>
      <c r="K84" s="6"/>
      <c r="L84" s="8"/>
      <c r="M84" s="6"/>
      <c r="N84" s="6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9"/>
      <c r="C85" s="10"/>
      <c r="D85" s="7"/>
      <c r="E85" s="10"/>
      <c r="F85" s="10"/>
      <c r="G85" s="9"/>
      <c r="H85" s="9"/>
      <c r="I85" s="9"/>
      <c r="J85" s="9"/>
      <c r="K85" s="6"/>
      <c r="L85" s="8"/>
      <c r="M85" s="6"/>
      <c r="N85" s="6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9"/>
      <c r="C86" s="10"/>
      <c r="D86" s="7"/>
      <c r="E86" s="10"/>
      <c r="F86" s="10"/>
      <c r="G86" s="9"/>
      <c r="H86" s="9"/>
      <c r="I86" s="9"/>
      <c r="J86" s="9"/>
      <c r="K86" s="6"/>
      <c r="L86" s="8"/>
      <c r="M86" s="6"/>
      <c r="N86" s="6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9"/>
      <c r="C87" s="10"/>
      <c r="D87" s="7"/>
      <c r="E87" s="10"/>
      <c r="F87" s="10"/>
      <c r="G87" s="9"/>
      <c r="H87" s="9"/>
      <c r="I87" s="9"/>
      <c r="J87" s="9"/>
      <c r="K87" s="6"/>
      <c r="L87" s="8"/>
      <c r="M87" s="6"/>
      <c r="N87" s="6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9"/>
      <c r="C88" s="10"/>
      <c r="D88" s="7"/>
      <c r="E88" s="10"/>
      <c r="F88" s="10"/>
      <c r="G88" s="9"/>
      <c r="H88" s="9"/>
      <c r="I88" s="9"/>
      <c r="J88" s="9"/>
      <c r="K88" s="6"/>
      <c r="L88" s="8"/>
      <c r="M88" s="6"/>
      <c r="N88" s="6"/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9"/>
      <c r="C89" s="10"/>
      <c r="D89" s="7"/>
      <c r="E89" s="10"/>
      <c r="F89" s="10"/>
      <c r="G89" s="9"/>
      <c r="H89" s="9"/>
      <c r="I89" s="9"/>
      <c r="J89" s="9"/>
      <c r="K89" s="6"/>
      <c r="L89" s="8"/>
      <c r="M89" s="6"/>
      <c r="N89" s="6"/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9"/>
      <c r="C90" s="10"/>
      <c r="D90" s="7"/>
      <c r="E90" s="10"/>
      <c r="F90" s="10"/>
      <c r="G90" s="9"/>
      <c r="H90" s="9"/>
      <c r="I90" s="9"/>
      <c r="J90" s="9"/>
      <c r="K90" s="6"/>
      <c r="L90" s="8"/>
      <c r="M90" s="6"/>
      <c r="N90" s="6"/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9"/>
      <c r="C91" s="10"/>
      <c r="D91" s="7"/>
      <c r="E91" s="10"/>
      <c r="F91" s="10"/>
      <c r="G91" s="9"/>
      <c r="H91" s="9"/>
      <c r="I91" s="9"/>
      <c r="J91" s="9"/>
      <c r="K91" s="6"/>
      <c r="L91" s="8"/>
      <c r="M91" s="6"/>
      <c r="N91" s="6"/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9"/>
      <c r="C92" s="10"/>
      <c r="D92" s="7"/>
      <c r="E92" s="10"/>
      <c r="F92" s="10"/>
      <c r="G92" s="9"/>
      <c r="H92" s="9"/>
      <c r="I92" s="9"/>
      <c r="J92" s="9"/>
      <c r="K92" s="6"/>
      <c r="L92" s="8"/>
      <c r="M92" s="6"/>
      <c r="N92" s="6"/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9"/>
      <c r="C93" s="10"/>
      <c r="D93" s="7"/>
      <c r="E93" s="10"/>
      <c r="F93" s="10"/>
      <c r="G93" s="9"/>
      <c r="H93" s="9"/>
      <c r="I93" s="9"/>
      <c r="J93" s="9"/>
      <c r="K93" s="6"/>
      <c r="L93" s="8"/>
      <c r="M93" s="6"/>
      <c r="N93" s="6"/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9"/>
      <c r="C94" s="10"/>
      <c r="D94" s="7"/>
      <c r="E94" s="10"/>
      <c r="F94" s="10"/>
      <c r="G94" s="9"/>
      <c r="H94" s="9"/>
      <c r="I94" s="9"/>
      <c r="J94" s="9"/>
      <c r="K94" s="6"/>
      <c r="L94" s="8"/>
      <c r="M94" s="6"/>
      <c r="N94" s="6"/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9"/>
      <c r="C95" s="10"/>
      <c r="D95" s="7"/>
      <c r="E95" s="10"/>
      <c r="F95" s="10"/>
      <c r="G95" s="9"/>
      <c r="H95" s="9"/>
      <c r="I95" s="9"/>
      <c r="J95" s="9"/>
      <c r="K95" s="6"/>
      <c r="L95" s="8"/>
      <c r="M95" s="6"/>
      <c r="N95" s="6"/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9"/>
      <c r="C96" s="10"/>
      <c r="D96" s="7"/>
      <c r="E96" s="10"/>
      <c r="F96" s="10"/>
      <c r="G96" s="9"/>
      <c r="H96" s="9"/>
      <c r="I96" s="9"/>
      <c r="J96" s="9"/>
      <c r="K96" s="6"/>
      <c r="L96" s="8"/>
      <c r="M96" s="6"/>
      <c r="N96" s="6"/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9"/>
      <c r="C97" s="10"/>
      <c r="D97" s="7"/>
      <c r="E97" s="10"/>
      <c r="F97" s="10"/>
      <c r="G97" s="9"/>
      <c r="H97" s="9"/>
      <c r="I97" s="9"/>
      <c r="J97" s="9"/>
      <c r="K97" s="6"/>
      <c r="L97" s="8"/>
      <c r="M97" s="6"/>
      <c r="N97" s="6"/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9"/>
      <c r="C98" s="10"/>
      <c r="D98" s="7"/>
      <c r="E98" s="10"/>
      <c r="F98" s="10"/>
      <c r="G98" s="9"/>
      <c r="H98" s="9"/>
      <c r="I98" s="9"/>
      <c r="J98" s="9"/>
      <c r="K98" s="6"/>
      <c r="L98" s="8"/>
      <c r="M98" s="6"/>
      <c r="N98" s="6"/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9"/>
      <c r="C99" s="10"/>
      <c r="D99" s="7"/>
      <c r="E99" s="10"/>
      <c r="F99" s="10"/>
      <c r="G99" s="9"/>
      <c r="H99" s="9"/>
      <c r="I99" s="9"/>
      <c r="J99" s="9"/>
      <c r="K99" s="6"/>
      <c r="L99" s="8"/>
      <c r="M99" s="6"/>
      <c r="N99" s="6"/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9"/>
      <c r="C100" s="10"/>
      <c r="D100" s="7"/>
      <c r="E100" s="10"/>
      <c r="F100" s="10"/>
      <c r="G100" s="9"/>
      <c r="H100" s="9"/>
      <c r="I100" s="9"/>
      <c r="J100" s="9"/>
      <c r="K100" s="6"/>
      <c r="L100" s="8"/>
      <c r="M100" s="6"/>
      <c r="N100" s="6"/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9"/>
      <c r="C101" s="10"/>
      <c r="D101" s="7"/>
      <c r="E101" s="10"/>
      <c r="F101" s="10"/>
      <c r="G101" s="9"/>
      <c r="H101" s="9"/>
      <c r="I101" s="9"/>
      <c r="J101" s="9"/>
      <c r="K101" s="6"/>
      <c r="L101" s="8"/>
      <c r="M101" s="6"/>
      <c r="N101" s="6"/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9"/>
      <c r="C102" s="10"/>
      <c r="D102" s="7"/>
      <c r="E102" s="10"/>
      <c r="F102" s="10"/>
      <c r="G102" s="9"/>
      <c r="H102" s="9"/>
      <c r="I102" s="9"/>
      <c r="J102" s="9"/>
      <c r="K102" s="6"/>
      <c r="L102" s="8"/>
      <c r="M102" s="6"/>
      <c r="N102" s="6"/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9"/>
      <c r="C103" s="10"/>
      <c r="D103" s="7"/>
      <c r="E103" s="10"/>
      <c r="F103" s="10"/>
      <c r="G103" s="9"/>
      <c r="H103" s="9"/>
      <c r="I103" s="9"/>
      <c r="J103" s="9"/>
      <c r="K103" s="6"/>
      <c r="L103" s="8"/>
      <c r="M103" s="6"/>
      <c r="N103" s="6"/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9"/>
      <c r="C104" s="10"/>
      <c r="D104" s="7"/>
      <c r="E104" s="10"/>
      <c r="F104" s="10"/>
      <c r="G104" s="9"/>
      <c r="H104" s="9"/>
      <c r="I104" s="9"/>
      <c r="J104" s="9"/>
      <c r="K104" s="6"/>
      <c r="L104" s="8"/>
      <c r="M104" s="6"/>
      <c r="N104" s="6"/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9"/>
      <c r="C105" s="10"/>
      <c r="D105" s="7"/>
      <c r="E105" s="10"/>
      <c r="F105" s="10"/>
      <c r="G105" s="9"/>
      <c r="H105" s="9"/>
      <c r="I105" s="9"/>
      <c r="J105" s="9"/>
      <c r="K105" s="6"/>
      <c r="L105" s="8"/>
      <c r="M105" s="6"/>
      <c r="N105" s="6"/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9"/>
      <c r="C106" s="10"/>
      <c r="D106" s="7"/>
      <c r="E106" s="10"/>
      <c r="F106" s="10"/>
      <c r="G106" s="9"/>
      <c r="H106" s="9"/>
      <c r="I106" s="9"/>
      <c r="J106" s="9"/>
      <c r="K106" s="6"/>
      <c r="L106" s="8"/>
      <c r="M106" s="6"/>
      <c r="N106" s="6"/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9"/>
      <c r="C107" s="10"/>
      <c r="D107" s="7"/>
      <c r="E107" s="10"/>
      <c r="F107" s="10"/>
      <c r="G107" s="9"/>
      <c r="H107" s="9"/>
      <c r="I107" s="9"/>
      <c r="J107" s="9"/>
      <c r="K107" s="6"/>
      <c r="L107" s="8"/>
      <c r="M107" s="6"/>
      <c r="N107" s="6"/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9"/>
      <c r="C108" s="10"/>
      <c r="D108" s="7"/>
      <c r="E108" s="10"/>
      <c r="F108" s="10"/>
      <c r="G108" s="9"/>
      <c r="H108" s="9"/>
      <c r="I108" s="9"/>
      <c r="J108" s="9"/>
      <c r="K108" s="6"/>
      <c r="L108" s="8"/>
      <c r="M108" s="6"/>
      <c r="N108" s="6"/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9"/>
      <c r="C109" s="10"/>
      <c r="D109" s="7"/>
      <c r="E109" s="10"/>
      <c r="F109" s="10"/>
      <c r="G109" s="9"/>
      <c r="H109" s="9"/>
      <c r="I109" s="9"/>
      <c r="J109" s="9"/>
      <c r="K109" s="6"/>
      <c r="L109" s="8"/>
      <c r="M109" s="6"/>
      <c r="N109" s="6"/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9"/>
      <c r="C110" s="10"/>
      <c r="D110" s="7"/>
      <c r="E110" s="10"/>
      <c r="F110" s="10"/>
      <c r="G110" s="9"/>
      <c r="H110" s="9"/>
      <c r="I110" s="9"/>
      <c r="J110" s="9"/>
      <c r="K110" s="6"/>
      <c r="L110" s="8"/>
      <c r="M110" s="6"/>
      <c r="N110" s="6"/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9"/>
      <c r="C111" s="10"/>
      <c r="D111" s="7"/>
      <c r="E111" s="10"/>
      <c r="F111" s="10"/>
      <c r="G111" s="9"/>
      <c r="H111" s="9"/>
      <c r="I111" s="9"/>
      <c r="J111" s="9"/>
      <c r="K111" s="6"/>
      <c r="L111" s="8"/>
      <c r="M111" s="6"/>
      <c r="N111" s="6"/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9"/>
      <c r="C112" s="10"/>
      <c r="D112" s="7"/>
      <c r="E112" s="10"/>
      <c r="F112" s="10"/>
      <c r="G112" s="9"/>
      <c r="H112" s="9"/>
      <c r="I112" s="9"/>
      <c r="J112" s="9"/>
      <c r="K112" s="6"/>
      <c r="L112" s="8"/>
      <c r="M112" s="6"/>
      <c r="N112" s="6"/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9"/>
      <c r="C113" s="10"/>
      <c r="D113" s="7"/>
      <c r="E113" s="10"/>
      <c r="F113" s="10"/>
      <c r="G113" s="9"/>
      <c r="H113" s="9"/>
      <c r="I113" s="9"/>
      <c r="J113" s="9"/>
      <c r="K113" s="6"/>
      <c r="L113" s="8"/>
      <c r="M113" s="6"/>
      <c r="N113" s="6"/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9"/>
      <c r="C114" s="10"/>
      <c r="D114" s="7"/>
      <c r="E114" s="10"/>
      <c r="F114" s="10"/>
      <c r="G114" s="9"/>
      <c r="H114" s="9"/>
      <c r="I114" s="9"/>
      <c r="J114" s="9"/>
      <c r="K114" s="6"/>
      <c r="L114" s="8"/>
      <c r="M114" s="6"/>
      <c r="N114" s="6"/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9"/>
      <c r="C115" s="10"/>
      <c r="D115" s="7"/>
      <c r="E115" s="10"/>
      <c r="F115" s="10"/>
      <c r="G115" s="9"/>
      <c r="H115" s="9"/>
      <c r="I115" s="9"/>
      <c r="J115" s="9"/>
      <c r="K115" s="6"/>
      <c r="L115" s="8"/>
      <c r="M115" s="6"/>
      <c r="N115" s="6"/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9"/>
      <c r="C116" s="10"/>
      <c r="D116" s="7"/>
      <c r="E116" s="10"/>
      <c r="F116" s="10"/>
      <c r="G116" s="9"/>
      <c r="H116" s="9"/>
      <c r="I116" s="9"/>
      <c r="J116" s="9"/>
      <c r="K116" s="6"/>
      <c r="L116" s="8"/>
      <c r="M116" s="6"/>
      <c r="N116" s="6"/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9"/>
      <c r="C117" s="10"/>
      <c r="D117" s="7"/>
      <c r="E117" s="10"/>
      <c r="F117" s="10"/>
      <c r="G117" s="9"/>
      <c r="H117" s="9"/>
      <c r="I117" s="9"/>
      <c r="J117" s="9"/>
      <c r="K117" s="6"/>
      <c r="L117" s="8"/>
      <c r="M117" s="6"/>
      <c r="N117" s="6"/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9"/>
      <c r="C118" s="10"/>
      <c r="D118" s="7"/>
      <c r="E118" s="10"/>
      <c r="F118" s="10"/>
      <c r="G118" s="9"/>
      <c r="H118" s="9"/>
      <c r="I118" s="9"/>
      <c r="J118" s="9"/>
      <c r="K118" s="6"/>
      <c r="L118" s="8"/>
      <c r="M118" s="6"/>
      <c r="N118" s="6"/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9"/>
      <c r="C119" s="10"/>
      <c r="D119" s="7"/>
      <c r="E119" s="10"/>
      <c r="F119" s="10"/>
      <c r="G119" s="9"/>
      <c r="H119" s="9"/>
      <c r="I119" s="9"/>
      <c r="J119" s="9"/>
      <c r="K119" s="6"/>
      <c r="L119" s="8"/>
      <c r="M119" s="6"/>
      <c r="N119" s="6"/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9"/>
      <c r="C120" s="10"/>
      <c r="D120" s="7"/>
      <c r="E120" s="10"/>
      <c r="F120" s="10"/>
      <c r="G120" s="9"/>
      <c r="H120" s="9"/>
      <c r="I120" s="9"/>
      <c r="J120" s="9"/>
      <c r="K120" s="6"/>
      <c r="L120" s="8"/>
      <c r="M120" s="6"/>
      <c r="N120" s="6"/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9"/>
      <c r="C121" s="10"/>
      <c r="D121" s="7"/>
      <c r="E121" s="10"/>
      <c r="F121" s="10"/>
      <c r="G121" s="9"/>
      <c r="H121" s="9"/>
      <c r="I121" s="9"/>
      <c r="J121" s="9"/>
      <c r="K121" s="6"/>
      <c r="L121" s="8"/>
      <c r="M121" s="6"/>
      <c r="N121" s="6"/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9"/>
      <c r="C122" s="10"/>
      <c r="D122" s="7"/>
      <c r="E122" s="10"/>
      <c r="F122" s="10"/>
      <c r="G122" s="9"/>
      <c r="H122" s="9"/>
      <c r="I122" s="9"/>
      <c r="J122" s="9"/>
      <c r="K122" s="6"/>
      <c r="L122" s="8"/>
      <c r="M122" s="6"/>
      <c r="N122" s="6"/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9"/>
      <c r="C123" s="10"/>
      <c r="D123" s="7"/>
      <c r="E123" s="10"/>
      <c r="F123" s="10"/>
      <c r="G123" s="9"/>
      <c r="H123" s="9"/>
      <c r="I123" s="9"/>
      <c r="J123" s="9"/>
      <c r="K123" s="6"/>
      <c r="L123" s="8"/>
      <c r="M123" s="6"/>
      <c r="N123" s="6"/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9"/>
      <c r="C124" s="10"/>
      <c r="D124" s="7"/>
      <c r="E124" s="10"/>
      <c r="F124" s="10"/>
      <c r="G124" s="9"/>
      <c r="H124" s="9"/>
      <c r="I124" s="9"/>
      <c r="J124" s="9"/>
      <c r="K124" s="6"/>
      <c r="L124" s="8"/>
      <c r="M124" s="6"/>
      <c r="N124" s="6"/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9"/>
      <c r="C125" s="10"/>
      <c r="D125" s="7"/>
      <c r="E125" s="10"/>
      <c r="F125" s="10"/>
      <c r="G125" s="9"/>
      <c r="H125" s="9"/>
      <c r="I125" s="9"/>
      <c r="J125" s="9"/>
      <c r="K125" s="6"/>
      <c r="L125" s="8"/>
      <c r="M125" s="6"/>
      <c r="N125" s="6"/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9"/>
      <c r="C126" s="10"/>
      <c r="D126" s="7"/>
      <c r="E126" s="10"/>
      <c r="F126" s="10"/>
      <c r="G126" s="9"/>
      <c r="H126" s="9"/>
      <c r="I126" s="9"/>
      <c r="J126" s="9"/>
      <c r="K126" s="6"/>
      <c r="L126" s="8"/>
      <c r="M126" s="6"/>
      <c r="N126" s="6"/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9"/>
      <c r="C127" s="10"/>
      <c r="D127" s="7"/>
      <c r="E127" s="10"/>
      <c r="F127" s="10"/>
      <c r="G127" s="9"/>
      <c r="H127" s="9"/>
      <c r="I127" s="9"/>
      <c r="J127" s="9"/>
      <c r="K127" s="6"/>
      <c r="L127" s="8"/>
      <c r="M127" s="6"/>
      <c r="N127" s="6"/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9"/>
      <c r="C128" s="10"/>
      <c r="D128" s="7"/>
      <c r="E128" s="10"/>
      <c r="F128" s="10"/>
      <c r="G128" s="9"/>
      <c r="H128" s="9"/>
      <c r="I128" s="9"/>
      <c r="J128" s="9"/>
      <c r="K128" s="6"/>
      <c r="L128" s="8"/>
      <c r="M128" s="6"/>
      <c r="N128" s="6"/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9"/>
      <c r="C129" s="9"/>
      <c r="D129" s="6"/>
      <c r="E129" s="9"/>
      <c r="F129" s="9"/>
      <c r="G129" s="9"/>
      <c r="H129" s="9"/>
      <c r="I129" s="9"/>
      <c r="J129" s="9"/>
      <c r="K129" s="6"/>
      <c r="L129" s="8"/>
      <c r="M129" s="6"/>
      <c r="N129" s="6"/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9"/>
      <c r="C130" s="9"/>
      <c r="D130" s="6"/>
      <c r="E130" s="9"/>
      <c r="F130" s="9"/>
      <c r="G130" s="9"/>
      <c r="H130" s="9"/>
      <c r="I130" s="9"/>
      <c r="J130" s="9"/>
      <c r="K130" s="6"/>
      <c r="L130" s="8"/>
      <c r="M130" s="6"/>
      <c r="N130" s="6"/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9"/>
      <c r="C131" s="9"/>
      <c r="D131" s="6"/>
      <c r="E131" s="9"/>
      <c r="F131" s="9"/>
      <c r="G131" s="9"/>
      <c r="H131" s="9"/>
      <c r="I131" s="9"/>
      <c r="J131" s="9"/>
      <c r="K131" s="6"/>
      <c r="L131" s="8"/>
      <c r="M131" s="6"/>
      <c r="N131" s="6"/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9"/>
      <c r="C132" s="9"/>
      <c r="D132" s="6"/>
      <c r="E132" s="9"/>
      <c r="F132" s="9"/>
      <c r="G132" s="9"/>
      <c r="H132" s="9"/>
      <c r="I132" s="9"/>
      <c r="J132" s="9"/>
      <c r="K132" s="6"/>
      <c r="L132" s="8"/>
      <c r="M132" s="6"/>
      <c r="N132" s="6"/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9"/>
      <c r="C133" s="9"/>
      <c r="D133" s="6"/>
      <c r="E133" s="9"/>
      <c r="F133" s="9"/>
      <c r="G133" s="9"/>
      <c r="H133" s="9"/>
      <c r="I133" s="9"/>
      <c r="J133" s="9"/>
      <c r="K133" s="6"/>
      <c r="L133" s="8"/>
      <c r="M133" s="6"/>
      <c r="N133" s="6"/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9"/>
      <c r="C134" s="9"/>
      <c r="D134" s="6"/>
      <c r="E134" s="9"/>
      <c r="F134" s="9"/>
      <c r="G134" s="9"/>
      <c r="H134" s="9"/>
      <c r="I134" s="9"/>
      <c r="J134" s="9"/>
      <c r="K134" s="6"/>
      <c r="L134" s="8"/>
      <c r="M134" s="6"/>
      <c r="N134" s="6"/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9"/>
      <c r="C135" s="9"/>
      <c r="D135" s="6"/>
      <c r="E135" s="9"/>
      <c r="F135" s="9"/>
      <c r="G135" s="9"/>
      <c r="H135" s="9"/>
      <c r="I135" s="9"/>
      <c r="J135" s="9"/>
      <c r="K135" s="6"/>
      <c r="L135" s="8"/>
      <c r="M135" s="6"/>
      <c r="N135" s="6"/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9"/>
      <c r="C136" s="9"/>
      <c r="D136" s="6"/>
      <c r="E136" s="9"/>
      <c r="F136" s="9"/>
      <c r="G136" s="9"/>
      <c r="H136" s="9"/>
      <c r="I136" s="9"/>
      <c r="J136" s="9"/>
      <c r="K136" s="6"/>
      <c r="L136" s="8"/>
      <c r="M136" s="6"/>
      <c r="N136" s="6"/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9"/>
      <c r="C137" s="9"/>
      <c r="D137" s="6"/>
      <c r="E137" s="9"/>
      <c r="F137" s="9"/>
      <c r="G137" s="9"/>
      <c r="H137" s="9"/>
      <c r="I137" s="9"/>
      <c r="J137" s="9"/>
      <c r="K137" s="6"/>
      <c r="L137" s="8"/>
      <c r="M137" s="6"/>
      <c r="N137" s="6"/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9"/>
      <c r="C138" s="9"/>
      <c r="D138" s="6"/>
      <c r="E138" s="9"/>
      <c r="F138" s="9"/>
      <c r="G138" s="9"/>
      <c r="H138" s="9"/>
      <c r="I138" s="9"/>
      <c r="J138" s="9"/>
      <c r="K138" s="6"/>
      <c r="L138" s="8"/>
      <c r="M138" s="6"/>
      <c r="N138" s="6"/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9"/>
      <c r="C139" s="9"/>
      <c r="D139" s="6"/>
      <c r="E139" s="9"/>
      <c r="F139" s="9"/>
      <c r="G139" s="9"/>
      <c r="H139" s="9"/>
      <c r="I139" s="9"/>
      <c r="J139" s="9"/>
      <c r="K139" s="6"/>
      <c r="L139" s="8"/>
      <c r="M139" s="6"/>
      <c r="N139" s="6"/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9"/>
      <c r="C140" s="9"/>
      <c r="D140" s="6"/>
      <c r="E140" s="9"/>
      <c r="F140" s="9"/>
      <c r="G140" s="9"/>
      <c r="H140" s="9"/>
      <c r="I140" s="9"/>
      <c r="J140" s="9"/>
      <c r="K140" s="6"/>
      <c r="L140" s="8"/>
      <c r="M140" s="6"/>
      <c r="N140" s="6"/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9"/>
      <c r="C141" s="9"/>
      <c r="D141" s="6"/>
      <c r="E141" s="9"/>
      <c r="F141" s="9"/>
      <c r="G141" s="9"/>
      <c r="H141" s="9"/>
      <c r="I141" s="9"/>
      <c r="J141" s="9"/>
      <c r="K141" s="6"/>
      <c r="L141" s="8"/>
      <c r="M141" s="6"/>
      <c r="N141" s="6"/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9"/>
      <c r="C142" s="9"/>
      <c r="D142" s="6"/>
      <c r="E142" s="9"/>
      <c r="F142" s="9"/>
      <c r="G142" s="9"/>
      <c r="H142" s="9"/>
      <c r="I142" s="9"/>
      <c r="J142" s="9"/>
      <c r="K142" s="6"/>
      <c r="L142" s="8"/>
      <c r="M142" s="6"/>
      <c r="N142" s="6"/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9"/>
      <c r="C143" s="9"/>
      <c r="D143" s="6"/>
      <c r="E143" s="9"/>
      <c r="F143" s="9"/>
      <c r="G143" s="9"/>
      <c r="H143" s="9"/>
      <c r="I143" s="9"/>
      <c r="J143" s="9"/>
      <c r="K143" s="6"/>
      <c r="L143" s="8"/>
      <c r="M143" s="6"/>
      <c r="N143" s="6"/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9"/>
      <c r="C144" s="9"/>
      <c r="D144" s="6"/>
      <c r="E144" s="9"/>
      <c r="F144" s="9"/>
      <c r="G144" s="9"/>
      <c r="H144" s="9"/>
      <c r="I144" s="9"/>
      <c r="J144" s="9"/>
      <c r="K144" s="6"/>
      <c r="L144" s="8"/>
      <c r="M144" s="6"/>
      <c r="N144" s="6"/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9"/>
      <c r="C145" s="9"/>
      <c r="D145" s="6"/>
      <c r="E145" s="9"/>
      <c r="F145" s="9"/>
      <c r="G145" s="9"/>
      <c r="H145" s="9"/>
      <c r="I145" s="9"/>
      <c r="J145" s="9"/>
      <c r="K145" s="6"/>
      <c r="L145" s="8"/>
      <c r="M145" s="6"/>
      <c r="N145" s="6"/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9"/>
      <c r="C146" s="9"/>
      <c r="D146" s="6"/>
      <c r="E146" s="9"/>
      <c r="F146" s="9"/>
      <c r="G146" s="9"/>
      <c r="H146" s="9"/>
      <c r="I146" s="9"/>
      <c r="J146" s="9"/>
      <c r="K146" s="6"/>
      <c r="L146" s="8"/>
      <c r="M146" s="6"/>
      <c r="N146" s="6"/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9"/>
      <c r="C147" s="9"/>
      <c r="D147" s="6"/>
      <c r="E147" s="9"/>
      <c r="F147" s="9"/>
      <c r="G147" s="9"/>
      <c r="H147" s="9"/>
      <c r="I147" s="9"/>
      <c r="J147" s="9"/>
      <c r="K147" s="6"/>
      <c r="L147" s="8"/>
      <c r="M147" s="6"/>
      <c r="N147" s="6"/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9"/>
      <c r="C148" s="9"/>
      <c r="D148" s="6"/>
      <c r="E148" s="9"/>
      <c r="F148" s="9"/>
      <c r="G148" s="9"/>
      <c r="H148" s="9"/>
      <c r="I148" s="9"/>
      <c r="J148" s="9"/>
      <c r="K148" s="6"/>
      <c r="L148" s="8"/>
      <c r="M148" s="6"/>
      <c r="N148" s="6"/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9"/>
      <c r="C149" s="9"/>
      <c r="D149" s="6"/>
      <c r="E149" s="9"/>
      <c r="F149" s="9"/>
      <c r="G149" s="9"/>
      <c r="H149" s="9"/>
      <c r="I149" s="9"/>
      <c r="J149" s="9"/>
      <c r="K149" s="6"/>
      <c r="L149" s="8"/>
      <c r="M149" s="6"/>
      <c r="N149" s="6"/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9"/>
      <c r="C150" s="9"/>
      <c r="D150" s="6"/>
      <c r="E150" s="9"/>
      <c r="F150" s="9"/>
      <c r="G150" s="9"/>
      <c r="H150" s="9"/>
      <c r="I150" s="9"/>
      <c r="J150" s="9"/>
      <c r="K150" s="6"/>
      <c r="L150" s="8"/>
      <c r="M150" s="6"/>
      <c r="N150" s="6"/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9"/>
      <c r="C151" s="9"/>
      <c r="D151" s="6"/>
      <c r="E151" s="9"/>
      <c r="F151" s="9"/>
      <c r="G151" s="9"/>
      <c r="H151" s="9"/>
      <c r="I151" s="9"/>
      <c r="J151" s="9"/>
      <c r="K151" s="6"/>
      <c r="L151" s="8"/>
      <c r="M151" s="6"/>
      <c r="N151" s="6"/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9"/>
      <c r="C152" s="9"/>
      <c r="D152" s="6"/>
      <c r="E152" s="9"/>
      <c r="F152" s="9"/>
      <c r="G152" s="9"/>
      <c r="H152" s="9"/>
      <c r="I152" s="9"/>
      <c r="J152" s="9"/>
      <c r="K152" s="6"/>
      <c r="L152" s="8"/>
      <c r="M152" s="6"/>
      <c r="N152" s="6"/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9"/>
      <c r="C153" s="9"/>
      <c r="D153" s="6"/>
      <c r="E153" s="9"/>
      <c r="F153" s="9"/>
      <c r="G153" s="9"/>
      <c r="H153" s="9"/>
      <c r="I153" s="9"/>
      <c r="J153" s="9"/>
      <c r="K153" s="6"/>
      <c r="L153" s="8"/>
      <c r="M153" s="6"/>
      <c r="N153" s="6"/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9"/>
      <c r="C154" s="9"/>
      <c r="D154" s="6"/>
      <c r="E154" s="9"/>
      <c r="F154" s="9"/>
      <c r="G154" s="9"/>
      <c r="H154" s="9"/>
      <c r="I154" s="9"/>
      <c r="J154" s="9"/>
      <c r="K154" s="6"/>
      <c r="L154" s="8"/>
      <c r="M154" s="6"/>
      <c r="N154" s="6"/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9"/>
      <c r="C155" s="9"/>
      <c r="D155" s="6"/>
      <c r="E155" s="9"/>
      <c r="F155" s="9"/>
      <c r="G155" s="9"/>
      <c r="H155" s="9"/>
      <c r="I155" s="9"/>
      <c r="J155" s="9"/>
      <c r="K155" s="6"/>
      <c r="L155" s="8"/>
      <c r="M155" s="6"/>
      <c r="N155" s="6"/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9"/>
      <c r="C156" s="9"/>
      <c r="D156" s="6"/>
      <c r="E156" s="9"/>
      <c r="F156" s="9"/>
      <c r="G156" s="9"/>
      <c r="H156" s="9"/>
      <c r="I156" s="9"/>
      <c r="J156" s="9"/>
      <c r="K156" s="6"/>
      <c r="L156" s="8"/>
      <c r="M156" s="6"/>
      <c r="N156" s="6"/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9"/>
      <c r="C157" s="9"/>
      <c r="D157" s="6"/>
      <c r="E157" s="9"/>
      <c r="F157" s="9"/>
      <c r="G157" s="9"/>
      <c r="H157" s="9"/>
      <c r="I157" s="9"/>
      <c r="J157" s="9"/>
      <c r="K157" s="6"/>
      <c r="L157" s="8"/>
      <c r="M157" s="6"/>
      <c r="N157" s="6"/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9"/>
      <c r="C158" s="9"/>
      <c r="D158" s="6"/>
      <c r="E158" s="9"/>
      <c r="F158" s="9"/>
      <c r="G158" s="9"/>
      <c r="H158" s="9"/>
      <c r="I158" s="9"/>
      <c r="J158" s="9"/>
      <c r="K158" s="6"/>
      <c r="L158" s="8"/>
      <c r="M158" s="6"/>
      <c r="N158" s="6"/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9"/>
      <c r="C159" s="9"/>
      <c r="D159" s="6"/>
      <c r="E159" s="9"/>
      <c r="F159" s="9"/>
      <c r="G159" s="9"/>
      <c r="H159" s="9"/>
      <c r="I159" s="9"/>
      <c r="J159" s="9"/>
      <c r="K159" s="6"/>
      <c r="L159" s="8"/>
      <c r="M159" s="6"/>
      <c r="N159" s="6"/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9"/>
      <c r="C160" s="9"/>
      <c r="D160" s="6"/>
      <c r="E160" s="9"/>
      <c r="F160" s="9"/>
      <c r="G160" s="9"/>
      <c r="H160" s="9"/>
      <c r="I160" s="9"/>
      <c r="J160" s="9"/>
      <c r="K160" s="6"/>
      <c r="L160" s="8"/>
      <c r="M160" s="6"/>
      <c r="N160" s="6"/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9"/>
      <c r="C161" s="9"/>
      <c r="D161" s="6"/>
      <c r="E161" s="9"/>
      <c r="F161" s="9"/>
      <c r="G161" s="9"/>
      <c r="H161" s="9"/>
      <c r="I161" s="9"/>
      <c r="J161" s="9"/>
      <c r="K161" s="6"/>
      <c r="L161" s="8"/>
      <c r="M161" s="6"/>
      <c r="N161" s="6"/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9"/>
      <c r="C162" s="9"/>
      <c r="D162" s="6"/>
      <c r="E162" s="9"/>
      <c r="F162" s="9"/>
      <c r="G162" s="9"/>
      <c r="H162" s="9"/>
      <c r="I162" s="9"/>
      <c r="J162" s="9"/>
      <c r="K162" s="6"/>
      <c r="L162" s="8"/>
      <c r="M162" s="6"/>
      <c r="N162" s="6"/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9"/>
      <c r="C163" s="9"/>
      <c r="D163" s="6"/>
      <c r="E163" s="9"/>
      <c r="F163" s="9"/>
      <c r="G163" s="9"/>
      <c r="H163" s="9"/>
      <c r="I163" s="9"/>
      <c r="J163" s="9"/>
      <c r="K163" s="6"/>
      <c r="L163" s="8"/>
      <c r="M163" s="6"/>
      <c r="N163" s="6"/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9"/>
      <c r="C164" s="9"/>
      <c r="D164" s="6"/>
      <c r="E164" s="9"/>
      <c r="F164" s="9"/>
      <c r="G164" s="9"/>
      <c r="H164" s="9"/>
      <c r="I164" s="9"/>
      <c r="J164" s="9"/>
      <c r="K164" s="6"/>
      <c r="L164" s="8"/>
      <c r="M164" s="6"/>
      <c r="N164" s="6"/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9"/>
      <c r="C165" s="9"/>
      <c r="D165" s="6"/>
      <c r="E165" s="9"/>
      <c r="F165" s="9"/>
      <c r="G165" s="9"/>
      <c r="H165" s="9"/>
      <c r="I165" s="9"/>
      <c r="J165" s="9"/>
      <c r="K165" s="6"/>
      <c r="L165" s="8"/>
      <c r="M165" s="6"/>
      <c r="N165" s="6"/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9"/>
      <c r="C166" s="9"/>
      <c r="D166" s="6"/>
      <c r="E166" s="9"/>
      <c r="F166" s="9"/>
      <c r="G166" s="9"/>
      <c r="H166" s="9"/>
      <c r="I166" s="9"/>
      <c r="J166" s="9"/>
      <c r="K166" s="6"/>
      <c r="L166" s="8"/>
      <c r="M166" s="6"/>
      <c r="N166" s="6"/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9"/>
      <c r="C167" s="9"/>
      <c r="D167" s="6"/>
      <c r="E167" s="9"/>
      <c r="F167" s="9"/>
      <c r="G167" s="9"/>
      <c r="H167" s="9"/>
      <c r="I167" s="9"/>
      <c r="J167" s="9"/>
      <c r="K167" s="6"/>
      <c r="L167" s="8"/>
      <c r="M167" s="6"/>
      <c r="N167" s="6"/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9"/>
      <c r="C168" s="9"/>
      <c r="D168" s="6"/>
      <c r="E168" s="9"/>
      <c r="F168" s="9"/>
      <c r="G168" s="9"/>
      <c r="H168" s="9"/>
      <c r="I168" s="9"/>
      <c r="J168" s="9"/>
      <c r="K168" s="6"/>
      <c r="L168" s="8"/>
      <c r="M168" s="6"/>
      <c r="N168" s="6"/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9"/>
      <c r="C169" s="9"/>
      <c r="D169" s="6"/>
      <c r="E169" s="9"/>
      <c r="F169" s="9"/>
      <c r="G169" s="9"/>
      <c r="H169" s="9"/>
      <c r="I169" s="9"/>
      <c r="J169" s="9"/>
      <c r="K169" s="6"/>
      <c r="L169" s="8"/>
      <c r="M169" s="6"/>
      <c r="N169" s="6"/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9"/>
      <c r="C170" s="9"/>
      <c r="D170" s="6"/>
      <c r="E170" s="9"/>
      <c r="F170" s="9"/>
      <c r="G170" s="9"/>
      <c r="H170" s="9"/>
      <c r="I170" s="9"/>
      <c r="J170" s="9"/>
      <c r="K170" s="6"/>
      <c r="L170" s="8"/>
      <c r="M170" s="6"/>
      <c r="N170" s="6"/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9"/>
      <c r="C171" s="9"/>
      <c r="D171" s="6"/>
      <c r="E171" s="9"/>
      <c r="F171" s="9"/>
      <c r="G171" s="9"/>
      <c r="H171" s="9"/>
      <c r="I171" s="9"/>
      <c r="J171" s="9"/>
      <c r="K171" s="6"/>
      <c r="L171" s="8"/>
      <c r="M171" s="6"/>
      <c r="N171" s="6"/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9"/>
      <c r="C172" s="9"/>
      <c r="D172" s="6"/>
      <c r="E172" s="9"/>
      <c r="F172" s="9"/>
      <c r="G172" s="9"/>
      <c r="H172" s="9"/>
      <c r="I172" s="9"/>
      <c r="J172" s="9"/>
      <c r="K172" s="6"/>
      <c r="L172" s="8"/>
      <c r="M172" s="6"/>
      <c r="N172" s="6"/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9"/>
      <c r="C173" s="9"/>
      <c r="D173" s="6"/>
      <c r="E173" s="9"/>
      <c r="F173" s="9"/>
      <c r="G173" s="9"/>
      <c r="H173" s="9"/>
      <c r="I173" s="9"/>
      <c r="J173" s="9"/>
      <c r="K173" s="6"/>
      <c r="L173" s="8"/>
      <c r="M173" s="6"/>
      <c r="N173" s="6"/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9"/>
      <c r="C174" s="9"/>
      <c r="D174" s="6"/>
      <c r="E174" s="9"/>
      <c r="F174" s="9"/>
      <c r="G174" s="9"/>
      <c r="H174" s="9"/>
      <c r="I174" s="9"/>
      <c r="J174" s="9"/>
      <c r="K174" s="6"/>
      <c r="L174" s="8"/>
      <c r="M174" s="6"/>
      <c r="N174" s="6"/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9"/>
      <c r="C175" s="9"/>
      <c r="D175" s="6"/>
      <c r="E175" s="9"/>
      <c r="F175" s="9"/>
      <c r="G175" s="9"/>
      <c r="H175" s="9"/>
      <c r="I175" s="9"/>
      <c r="J175" s="9"/>
      <c r="K175" s="6"/>
      <c r="L175" s="8"/>
      <c r="M175" s="6"/>
      <c r="N175" s="6"/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9"/>
      <c r="C176" s="9"/>
      <c r="D176" s="6"/>
      <c r="E176" s="9"/>
      <c r="F176" s="9"/>
      <c r="G176" s="9"/>
      <c r="H176" s="9"/>
      <c r="I176" s="9"/>
      <c r="J176" s="9"/>
      <c r="K176" s="6"/>
      <c r="L176" s="8"/>
      <c r="M176" s="6"/>
      <c r="N176" s="6"/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9"/>
      <c r="C177" s="9"/>
      <c r="D177" s="6"/>
      <c r="E177" s="9"/>
      <c r="F177" s="9"/>
      <c r="G177" s="9"/>
      <c r="H177" s="9"/>
      <c r="I177" s="9"/>
      <c r="J177" s="9"/>
      <c r="K177" s="6"/>
      <c r="L177" s="8"/>
      <c r="M177" s="6"/>
      <c r="N177" s="6"/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9"/>
      <c r="C178" s="9"/>
      <c r="D178" s="6"/>
      <c r="E178" s="9"/>
      <c r="F178" s="9"/>
      <c r="G178" s="9"/>
      <c r="H178" s="9"/>
      <c r="I178" s="9"/>
      <c r="J178" s="9"/>
      <c r="K178" s="6"/>
      <c r="L178" s="8"/>
      <c r="M178" s="6"/>
      <c r="N178" s="6"/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9"/>
      <c r="C179" s="9"/>
      <c r="D179" s="6"/>
      <c r="E179" s="9"/>
      <c r="F179" s="9"/>
      <c r="G179" s="9"/>
      <c r="H179" s="9"/>
      <c r="I179" s="9"/>
      <c r="J179" s="9"/>
      <c r="K179" s="6"/>
      <c r="L179" s="8"/>
      <c r="M179" s="6"/>
      <c r="N179" s="6"/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9"/>
      <c r="C180" s="9"/>
      <c r="D180" s="6"/>
      <c r="E180" s="9"/>
      <c r="F180" s="9"/>
      <c r="G180" s="9"/>
      <c r="H180" s="9"/>
      <c r="I180" s="9"/>
      <c r="J180" s="9"/>
      <c r="K180" s="6"/>
      <c r="L180" s="8"/>
      <c r="M180" s="6"/>
      <c r="N180" s="6"/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9"/>
      <c r="C181" s="9"/>
      <c r="D181" s="6"/>
      <c r="E181" s="9"/>
      <c r="F181" s="9"/>
      <c r="G181" s="9"/>
      <c r="H181" s="9"/>
      <c r="I181" s="9"/>
      <c r="J181" s="9"/>
      <c r="K181" s="6"/>
      <c r="L181" s="8"/>
      <c r="M181" s="6"/>
      <c r="N181" s="6"/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9"/>
      <c r="C182" s="9"/>
      <c r="D182" s="6"/>
      <c r="E182" s="9"/>
      <c r="F182" s="9"/>
      <c r="G182" s="9"/>
      <c r="H182" s="9"/>
      <c r="I182" s="9"/>
      <c r="J182" s="9"/>
      <c r="K182" s="6"/>
      <c r="L182" s="8"/>
      <c r="M182" s="6"/>
      <c r="N182" s="6"/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9"/>
      <c r="C183" s="9"/>
      <c r="D183" s="6"/>
      <c r="E183" s="9"/>
      <c r="F183" s="9"/>
      <c r="G183" s="9"/>
      <c r="H183" s="9"/>
      <c r="I183" s="9"/>
      <c r="J183" s="9"/>
      <c r="K183" s="6"/>
      <c r="L183" s="8"/>
      <c r="M183" s="6"/>
      <c r="N183" s="6"/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9"/>
      <c r="C184" s="9"/>
      <c r="D184" s="6"/>
      <c r="E184" s="9"/>
      <c r="F184" s="9"/>
      <c r="G184" s="9"/>
      <c r="H184" s="9"/>
      <c r="I184" s="9"/>
      <c r="J184" s="9"/>
      <c r="K184" s="6"/>
      <c r="L184" s="8"/>
      <c r="M184" s="6"/>
      <c r="N184" s="6"/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9"/>
      <c r="C185" s="9"/>
      <c r="D185" s="6"/>
      <c r="E185" s="9"/>
      <c r="F185" s="9"/>
      <c r="G185" s="9"/>
      <c r="H185" s="9"/>
      <c r="I185" s="9"/>
      <c r="J185" s="9"/>
      <c r="K185" s="6"/>
      <c r="L185" s="8"/>
      <c r="M185" s="6"/>
      <c r="N185" s="6"/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9"/>
      <c r="C186" s="9"/>
      <c r="D186" s="6"/>
      <c r="E186" s="9"/>
      <c r="F186" s="9"/>
      <c r="G186" s="9"/>
      <c r="H186" s="9"/>
      <c r="I186" s="9"/>
      <c r="J186" s="9"/>
      <c r="K186" s="6"/>
      <c r="L186" s="8"/>
      <c r="M186" s="6"/>
      <c r="N186" s="6"/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9"/>
      <c r="C187" s="9"/>
      <c r="D187" s="6"/>
      <c r="E187" s="9"/>
      <c r="F187" s="9"/>
      <c r="G187" s="9"/>
      <c r="H187" s="9"/>
      <c r="I187" s="9"/>
      <c r="J187" s="9"/>
      <c r="K187" s="6"/>
      <c r="L187" s="8"/>
      <c r="M187" s="6"/>
      <c r="N187" s="6"/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9"/>
      <c r="C188" s="9"/>
      <c r="D188" s="6"/>
      <c r="E188" s="9"/>
      <c r="F188" s="9"/>
      <c r="G188" s="9"/>
      <c r="H188" s="9"/>
      <c r="I188" s="9"/>
      <c r="J188" s="9"/>
      <c r="K188" s="6"/>
      <c r="L188" s="8"/>
      <c r="M188" s="6"/>
      <c r="N188" s="6"/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9"/>
      <c r="C189" s="9"/>
      <c r="D189" s="6"/>
      <c r="E189" s="9"/>
      <c r="F189" s="9"/>
      <c r="G189" s="9"/>
      <c r="H189" s="9"/>
      <c r="I189" s="9"/>
      <c r="J189" s="9"/>
      <c r="K189" s="6"/>
      <c r="L189" s="8"/>
      <c r="M189" s="6"/>
      <c r="N189" s="6"/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9"/>
      <c r="C190" s="9"/>
      <c r="D190" s="6"/>
      <c r="E190" s="9"/>
      <c r="F190" s="9"/>
      <c r="G190" s="9"/>
      <c r="H190" s="9"/>
      <c r="I190" s="9"/>
      <c r="J190" s="9"/>
      <c r="K190" s="6"/>
      <c r="L190" s="8"/>
      <c r="M190" s="6"/>
      <c r="N190" s="6"/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9"/>
      <c r="C191" s="9"/>
      <c r="D191" s="6"/>
      <c r="E191" s="9"/>
      <c r="F191" s="9"/>
      <c r="G191" s="9"/>
      <c r="H191" s="9"/>
      <c r="I191" s="9"/>
      <c r="J191" s="9"/>
      <c r="K191" s="6"/>
      <c r="L191" s="8"/>
      <c r="M191" s="6"/>
      <c r="N191" s="6"/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9"/>
      <c r="C192" s="9"/>
      <c r="D192" s="6"/>
      <c r="E192" s="9"/>
      <c r="F192" s="9"/>
      <c r="G192" s="9"/>
      <c r="H192" s="9"/>
      <c r="I192" s="9"/>
      <c r="J192" s="9"/>
      <c r="K192" s="6"/>
      <c r="L192" s="8"/>
      <c r="M192" s="6"/>
      <c r="N192" s="6"/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9"/>
      <c r="C193" s="9"/>
      <c r="D193" s="6"/>
      <c r="E193" s="9"/>
      <c r="F193" s="9"/>
      <c r="G193" s="9"/>
      <c r="H193" s="9"/>
      <c r="I193" s="9"/>
      <c r="J193" s="9"/>
      <c r="K193" s="6"/>
      <c r="L193" s="8"/>
      <c r="M193" s="6"/>
      <c r="N193" s="6"/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9"/>
      <c r="C194" s="9"/>
      <c r="D194" s="6"/>
      <c r="E194" s="9"/>
      <c r="F194" s="9"/>
      <c r="G194" s="9"/>
      <c r="H194" s="9"/>
      <c r="I194" s="9"/>
      <c r="J194" s="9"/>
      <c r="K194" s="6"/>
      <c r="L194" s="8"/>
      <c r="M194" s="6"/>
      <c r="N194" s="6"/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9"/>
      <c r="C195" s="9"/>
      <c r="D195" s="6"/>
      <c r="E195" s="9"/>
      <c r="F195" s="9"/>
      <c r="G195" s="9"/>
      <c r="H195" s="9"/>
      <c r="I195" s="9"/>
      <c r="J195" s="9"/>
      <c r="K195" s="6"/>
      <c r="L195" s="8"/>
      <c r="M195" s="6"/>
      <c r="N195" s="6"/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9"/>
      <c r="C196" s="9"/>
      <c r="D196" s="6"/>
      <c r="E196" s="9"/>
      <c r="F196" s="9"/>
      <c r="G196" s="9"/>
      <c r="H196" s="9"/>
      <c r="I196" s="9"/>
      <c r="J196" s="9"/>
      <c r="K196" s="6"/>
      <c r="L196" s="8"/>
      <c r="M196" s="6"/>
      <c r="N196" s="6"/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9"/>
      <c r="C197" s="9"/>
      <c r="D197" s="6"/>
      <c r="E197" s="9"/>
      <c r="F197" s="9"/>
      <c r="G197" s="9"/>
      <c r="H197" s="9"/>
      <c r="I197" s="9"/>
      <c r="J197" s="9"/>
      <c r="K197" s="6"/>
      <c r="L197" s="8"/>
      <c r="M197" s="6"/>
      <c r="N197" s="6"/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9"/>
      <c r="C198" s="9"/>
      <c r="D198" s="6"/>
      <c r="E198" s="9"/>
      <c r="F198" s="9"/>
      <c r="G198" s="9"/>
      <c r="H198" s="9"/>
      <c r="I198" s="9"/>
      <c r="J198" s="9"/>
      <c r="K198" s="6"/>
      <c r="L198" s="8"/>
      <c r="M198" s="6"/>
      <c r="N198" s="6"/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9"/>
      <c r="C199" s="9"/>
      <c r="D199" s="6"/>
      <c r="E199" s="9"/>
      <c r="F199" s="9"/>
      <c r="G199" s="9"/>
      <c r="H199" s="9"/>
      <c r="I199" s="9"/>
      <c r="J199" s="9"/>
      <c r="K199" s="6"/>
      <c r="L199" s="8"/>
      <c r="M199" s="6"/>
      <c r="N199" s="6"/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9"/>
      <c r="C200" s="9"/>
      <c r="D200" s="6"/>
      <c r="E200" s="9"/>
      <c r="F200" s="9"/>
      <c r="G200" s="9"/>
      <c r="H200" s="9"/>
      <c r="I200" s="9"/>
      <c r="J200" s="9"/>
      <c r="K200" s="6"/>
      <c r="L200" s="8"/>
      <c r="M200" s="6"/>
      <c r="N200" s="6"/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9"/>
      <c r="C201" s="9"/>
      <c r="D201" s="6"/>
      <c r="E201" s="9"/>
      <c r="F201" s="9"/>
      <c r="G201" s="9"/>
      <c r="H201" s="9"/>
      <c r="I201" s="9"/>
      <c r="J201" s="9"/>
      <c r="K201" s="6"/>
      <c r="L201" s="8"/>
      <c r="M201" s="6"/>
      <c r="N201" s="6"/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9"/>
      <c r="C202" s="9"/>
      <c r="D202" s="6"/>
      <c r="E202" s="9"/>
      <c r="F202" s="9"/>
      <c r="G202" s="9"/>
      <c r="H202" s="9"/>
      <c r="I202" s="9"/>
      <c r="J202" s="9"/>
      <c r="K202" s="6"/>
      <c r="L202" s="8"/>
      <c r="M202" s="6"/>
      <c r="N202" s="6"/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9"/>
      <c r="C203" s="9"/>
      <c r="D203" s="6"/>
      <c r="E203" s="9"/>
      <c r="F203" s="9"/>
      <c r="G203" s="9"/>
      <c r="H203" s="9"/>
      <c r="I203" s="9"/>
      <c r="J203" s="9"/>
      <c r="K203" s="6"/>
      <c r="L203" s="8"/>
      <c r="M203" s="6"/>
      <c r="N203" s="6"/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9"/>
      <c r="C204" s="9"/>
      <c r="D204" s="6"/>
      <c r="E204" s="9"/>
      <c r="F204" s="9"/>
      <c r="G204" s="9"/>
      <c r="H204" s="9"/>
      <c r="I204" s="9"/>
      <c r="J204" s="9"/>
      <c r="K204" s="6"/>
      <c r="L204" s="8"/>
      <c r="M204" s="6"/>
      <c r="N204" s="6"/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9"/>
      <c r="C205" s="9"/>
      <c r="D205" s="6"/>
      <c r="E205" s="9"/>
      <c r="F205" s="9"/>
      <c r="G205" s="9"/>
      <c r="H205" s="9"/>
      <c r="I205" s="9"/>
      <c r="J205" s="9"/>
      <c r="K205" s="6"/>
      <c r="L205" s="8"/>
      <c r="M205" s="6"/>
      <c r="N205" s="6"/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9"/>
      <c r="C206" s="9"/>
      <c r="D206" s="6"/>
      <c r="E206" s="9"/>
      <c r="F206" s="9"/>
      <c r="G206" s="9"/>
      <c r="H206" s="9"/>
      <c r="I206" s="9"/>
      <c r="J206" s="9"/>
      <c r="K206" s="6"/>
      <c r="L206" s="8"/>
      <c r="M206" s="6"/>
      <c r="N206" s="6"/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9"/>
      <c r="C207" s="9"/>
      <c r="D207" s="6"/>
      <c r="E207" s="9"/>
      <c r="F207" s="9"/>
      <c r="G207" s="9"/>
      <c r="H207" s="9"/>
      <c r="I207" s="9"/>
      <c r="J207" s="9"/>
      <c r="K207" s="6"/>
      <c r="L207" s="8"/>
      <c r="M207" s="6"/>
      <c r="N207" s="6"/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9"/>
      <c r="C208" s="9"/>
      <c r="D208" s="6"/>
      <c r="E208" s="9"/>
      <c r="F208" s="9"/>
      <c r="G208" s="9"/>
      <c r="H208" s="9"/>
      <c r="I208" s="9"/>
      <c r="J208" s="9"/>
      <c r="K208" s="6"/>
      <c r="L208" s="8"/>
      <c r="M208" s="6"/>
      <c r="N208" s="6"/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9"/>
      <c r="C209" s="9"/>
      <c r="D209" s="6"/>
      <c r="E209" s="9"/>
      <c r="F209" s="9"/>
      <c r="G209" s="9"/>
      <c r="H209" s="9"/>
      <c r="I209" s="9"/>
      <c r="J209" s="9"/>
      <c r="K209" s="6"/>
      <c r="L209" s="8"/>
      <c r="M209" s="6"/>
      <c r="N209" s="6"/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9"/>
      <c r="C210" s="9"/>
      <c r="D210" s="6"/>
      <c r="E210" s="9"/>
      <c r="F210" s="9"/>
      <c r="G210" s="9"/>
      <c r="H210" s="9"/>
      <c r="I210" s="9"/>
      <c r="J210" s="9"/>
      <c r="K210" s="6"/>
      <c r="L210" s="8"/>
      <c r="M210" s="6"/>
      <c r="N210" s="6"/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9"/>
      <c r="C211" s="9"/>
      <c r="D211" s="6"/>
      <c r="E211" s="9"/>
      <c r="F211" s="9"/>
      <c r="G211" s="9"/>
      <c r="H211" s="9"/>
      <c r="I211" s="9"/>
      <c r="J211" s="9"/>
      <c r="K211" s="6"/>
      <c r="L211" s="8"/>
      <c r="M211" s="6"/>
      <c r="N211" s="6"/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9"/>
      <c r="C212" s="9"/>
      <c r="D212" s="6"/>
      <c r="E212" s="9"/>
      <c r="F212" s="9"/>
      <c r="G212" s="9"/>
      <c r="H212" s="9"/>
      <c r="I212" s="9"/>
      <c r="J212" s="9"/>
      <c r="K212" s="6"/>
      <c r="L212" s="8"/>
      <c r="M212" s="6"/>
      <c r="N212" s="6"/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9"/>
      <c r="C213" s="9"/>
      <c r="D213" s="6"/>
      <c r="E213" s="9"/>
      <c r="F213" s="9"/>
      <c r="G213" s="9"/>
      <c r="H213" s="9"/>
      <c r="I213" s="9"/>
      <c r="J213" s="9"/>
      <c r="K213" s="6"/>
      <c r="L213" s="8"/>
      <c r="M213" s="6"/>
      <c r="N213" s="6"/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9"/>
      <c r="C214" s="9"/>
      <c r="D214" s="6"/>
      <c r="E214" s="9"/>
      <c r="F214" s="9"/>
      <c r="G214" s="9"/>
      <c r="H214" s="9"/>
      <c r="I214" s="9"/>
      <c r="J214" s="9"/>
      <c r="K214" s="6"/>
      <c r="L214" s="8"/>
      <c r="M214" s="6"/>
      <c r="N214" s="6"/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9"/>
      <c r="C215" s="9"/>
      <c r="D215" s="6"/>
      <c r="E215" s="9"/>
      <c r="F215" s="9"/>
      <c r="G215" s="9"/>
      <c r="H215" s="9"/>
      <c r="I215" s="9"/>
      <c r="J215" s="9"/>
      <c r="K215" s="6"/>
      <c r="L215" s="8"/>
      <c r="M215" s="6"/>
      <c r="N215" s="6"/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9"/>
      <c r="C216" s="9"/>
      <c r="D216" s="6"/>
      <c r="E216" s="9"/>
      <c r="F216" s="9"/>
      <c r="G216" s="9"/>
      <c r="H216" s="9"/>
      <c r="I216" s="9"/>
      <c r="J216" s="9"/>
      <c r="K216" s="6"/>
      <c r="L216" s="8"/>
      <c r="M216" s="6"/>
      <c r="N216" s="6"/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9"/>
      <c r="C217" s="9"/>
      <c r="D217" s="6"/>
      <c r="E217" s="9"/>
      <c r="F217" s="9"/>
      <c r="G217" s="9"/>
      <c r="H217" s="9"/>
      <c r="I217" s="9"/>
      <c r="J217" s="9"/>
      <c r="K217" s="6"/>
      <c r="L217" s="8"/>
      <c r="M217" s="6"/>
      <c r="N217" s="6"/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9"/>
      <c r="C218" s="9"/>
      <c r="D218" s="6"/>
      <c r="E218" s="9"/>
      <c r="F218" s="9"/>
      <c r="G218" s="9"/>
      <c r="H218" s="9"/>
      <c r="I218" s="9"/>
      <c r="J218" s="9"/>
      <c r="K218" s="6"/>
      <c r="L218" s="8"/>
      <c r="M218" s="6"/>
      <c r="N218" s="6"/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9"/>
      <c r="C219" s="9"/>
      <c r="D219" s="6"/>
      <c r="E219" s="9"/>
      <c r="F219" s="9"/>
      <c r="G219" s="9"/>
      <c r="H219" s="9"/>
      <c r="I219" s="9"/>
      <c r="J219" s="9"/>
      <c r="K219" s="6"/>
      <c r="L219" s="8"/>
      <c r="M219" s="6"/>
      <c r="N219" s="6"/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9"/>
      <c r="C220" s="9"/>
      <c r="D220" s="6"/>
      <c r="E220" s="9"/>
      <c r="F220" s="9"/>
      <c r="G220" s="9"/>
      <c r="H220" s="9"/>
      <c r="I220" s="9"/>
      <c r="J220" s="9"/>
      <c r="K220" s="6"/>
      <c r="L220" s="8"/>
      <c r="M220" s="6"/>
      <c r="N220" s="6"/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9"/>
      <c r="C221" s="9"/>
      <c r="D221" s="6"/>
      <c r="E221" s="9"/>
      <c r="F221" s="9"/>
      <c r="G221" s="9"/>
      <c r="H221" s="9"/>
      <c r="I221" s="9"/>
      <c r="J221" s="9"/>
      <c r="K221" s="6"/>
      <c r="L221" s="8"/>
      <c r="M221" s="6"/>
      <c r="N221" s="6"/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9"/>
      <c r="C222" s="9"/>
      <c r="D222" s="6"/>
      <c r="E222" s="9"/>
      <c r="F222" s="9"/>
      <c r="G222" s="9"/>
      <c r="H222" s="9"/>
      <c r="I222" s="9"/>
      <c r="J222" s="9"/>
      <c r="K222" s="6"/>
      <c r="L222" s="8"/>
      <c r="M222" s="6"/>
      <c r="N222" s="6"/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9"/>
      <c r="C223" s="9"/>
      <c r="D223" s="6"/>
      <c r="E223" s="9"/>
      <c r="F223" s="9"/>
      <c r="G223" s="9"/>
      <c r="H223" s="9"/>
      <c r="I223" s="9"/>
      <c r="J223" s="9"/>
      <c r="K223" s="6"/>
      <c r="L223" s="8"/>
      <c r="M223" s="6"/>
      <c r="N223" s="6"/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9"/>
      <c r="C224" s="9"/>
      <c r="D224" s="6"/>
      <c r="E224" s="9"/>
      <c r="F224" s="9"/>
      <c r="G224" s="9"/>
      <c r="H224" s="9"/>
      <c r="I224" s="9"/>
      <c r="J224" s="9"/>
      <c r="K224" s="6"/>
      <c r="L224" s="8"/>
      <c r="M224" s="6"/>
      <c r="N224" s="6"/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9"/>
      <c r="C225" s="9"/>
      <c r="D225" s="6"/>
      <c r="E225" s="9"/>
      <c r="F225" s="9"/>
      <c r="G225" s="9"/>
      <c r="H225" s="9"/>
      <c r="I225" s="9"/>
      <c r="J225" s="9"/>
      <c r="K225" s="6"/>
      <c r="L225" s="8"/>
      <c r="M225" s="6"/>
      <c r="N225" s="6"/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9"/>
      <c r="C226" s="9"/>
      <c r="D226" s="6"/>
      <c r="E226" s="9"/>
      <c r="F226" s="9"/>
      <c r="G226" s="9"/>
      <c r="H226" s="9"/>
      <c r="I226" s="9"/>
      <c r="J226" s="9"/>
      <c r="K226" s="6"/>
      <c r="L226" s="8"/>
      <c r="M226" s="6"/>
      <c r="N226" s="6"/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9"/>
      <c r="C227" s="9"/>
      <c r="D227" s="6"/>
      <c r="E227" s="9"/>
      <c r="F227" s="9"/>
      <c r="G227" s="9"/>
      <c r="H227" s="9"/>
      <c r="I227" s="9"/>
      <c r="J227" s="9"/>
      <c r="K227" s="6"/>
      <c r="L227" s="8"/>
      <c r="M227" s="6"/>
      <c r="N227" s="6"/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9"/>
      <c r="C228" s="9"/>
      <c r="D228" s="6"/>
      <c r="E228" s="9"/>
      <c r="F228" s="9"/>
      <c r="G228" s="9"/>
      <c r="H228" s="9"/>
      <c r="I228" s="9"/>
      <c r="J228" s="9"/>
      <c r="K228" s="6"/>
      <c r="L228" s="8"/>
      <c r="M228" s="6"/>
      <c r="N228" s="6"/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9"/>
      <c r="C229" s="9"/>
      <c r="D229" s="6"/>
      <c r="E229" s="9"/>
      <c r="F229" s="9"/>
      <c r="G229" s="9"/>
      <c r="H229" s="9"/>
      <c r="I229" s="9"/>
      <c r="J229" s="9"/>
      <c r="K229" s="6"/>
      <c r="L229" s="8"/>
      <c r="M229" s="6"/>
      <c r="N229" s="6"/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9"/>
      <c r="C230" s="9"/>
      <c r="D230" s="6"/>
      <c r="E230" s="9"/>
      <c r="F230" s="9"/>
      <c r="G230" s="9"/>
      <c r="H230" s="9"/>
      <c r="I230" s="9"/>
      <c r="J230" s="9"/>
      <c r="K230" s="6"/>
      <c r="L230" s="8"/>
      <c r="M230" s="6"/>
      <c r="N230" s="6"/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9"/>
      <c r="C231" s="9"/>
      <c r="D231" s="6"/>
      <c r="E231" s="9"/>
      <c r="F231" s="9"/>
      <c r="G231" s="9"/>
      <c r="H231" s="9"/>
      <c r="I231" s="9"/>
      <c r="J231" s="9"/>
      <c r="K231" s="6"/>
      <c r="L231" s="8"/>
      <c r="M231" s="6"/>
      <c r="N231" s="6"/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9"/>
      <c r="C232" s="9"/>
      <c r="D232" s="6"/>
      <c r="E232" s="9"/>
      <c r="F232" s="9"/>
      <c r="G232" s="9"/>
      <c r="H232" s="9"/>
      <c r="I232" s="9"/>
      <c r="J232" s="9"/>
      <c r="K232" s="6"/>
      <c r="L232" s="8"/>
      <c r="M232" s="6"/>
      <c r="N232" s="6"/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9"/>
      <c r="C233" s="9"/>
      <c r="D233" s="6"/>
      <c r="E233" s="9"/>
      <c r="F233" s="9"/>
      <c r="G233" s="9"/>
      <c r="H233" s="9"/>
      <c r="I233" s="9"/>
      <c r="J233" s="9"/>
      <c r="K233" s="6"/>
      <c r="L233" s="8"/>
      <c r="M233" s="6"/>
      <c r="N233" s="6"/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9"/>
      <c r="C234" s="9"/>
      <c r="D234" s="6"/>
      <c r="E234" s="9"/>
      <c r="F234" s="9"/>
      <c r="G234" s="9"/>
      <c r="H234" s="9"/>
      <c r="I234" s="9"/>
      <c r="J234" s="9"/>
      <c r="K234" s="6"/>
      <c r="L234" s="8"/>
      <c r="M234" s="6"/>
      <c r="N234" s="6"/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9"/>
      <c r="C235" s="9"/>
      <c r="D235" s="6"/>
      <c r="E235" s="9"/>
      <c r="F235" s="9"/>
      <c r="G235" s="9"/>
      <c r="H235" s="9"/>
      <c r="I235" s="9"/>
      <c r="J235" s="9"/>
      <c r="K235" s="6"/>
      <c r="L235" s="8"/>
      <c r="M235" s="6"/>
      <c r="N235" s="6"/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9"/>
      <c r="C236" s="9"/>
      <c r="D236" s="6"/>
      <c r="E236" s="9"/>
      <c r="F236" s="9"/>
      <c r="G236" s="9"/>
      <c r="H236" s="9"/>
      <c r="I236" s="9"/>
      <c r="J236" s="9"/>
      <c r="K236" s="6"/>
      <c r="L236" s="8"/>
      <c r="M236" s="6"/>
      <c r="N236" s="6"/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9"/>
      <c r="C237" s="9"/>
      <c r="D237" s="6"/>
      <c r="E237" s="9"/>
      <c r="F237" s="9"/>
      <c r="G237" s="9"/>
      <c r="H237" s="9"/>
      <c r="I237" s="9"/>
      <c r="J237" s="9"/>
      <c r="K237" s="6"/>
      <c r="L237" s="8"/>
      <c r="M237" s="6"/>
      <c r="N237" s="6"/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9"/>
      <c r="C238" s="9"/>
      <c r="D238" s="6"/>
      <c r="E238" s="9"/>
      <c r="F238" s="9"/>
      <c r="G238" s="9"/>
      <c r="H238" s="9"/>
      <c r="I238" s="9"/>
      <c r="J238" s="9"/>
      <c r="K238" s="6"/>
      <c r="L238" s="8"/>
      <c r="M238" s="6"/>
      <c r="N238" s="6"/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9"/>
      <c r="C239" s="9"/>
      <c r="D239" s="6"/>
      <c r="E239" s="9"/>
      <c r="F239" s="9"/>
      <c r="G239" s="9"/>
      <c r="H239" s="9"/>
      <c r="I239" s="9"/>
      <c r="J239" s="9"/>
      <c r="K239" s="6"/>
      <c r="L239" s="8"/>
      <c r="M239" s="6"/>
      <c r="N239" s="6"/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9"/>
      <c r="C240" s="9"/>
      <c r="D240" s="6"/>
      <c r="E240" s="9"/>
      <c r="F240" s="9"/>
      <c r="G240" s="9"/>
      <c r="H240" s="9"/>
      <c r="I240" s="9"/>
      <c r="J240" s="9"/>
      <c r="K240" s="6"/>
      <c r="L240" s="8"/>
      <c r="M240" s="6"/>
      <c r="N240" s="6"/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9"/>
      <c r="C241" s="9"/>
      <c r="D241" s="6"/>
      <c r="E241" s="9"/>
      <c r="F241" s="9"/>
      <c r="G241" s="9"/>
      <c r="H241" s="9"/>
      <c r="I241" s="9"/>
      <c r="J241" s="9"/>
      <c r="K241" s="6"/>
      <c r="L241" s="8"/>
      <c r="M241" s="6"/>
      <c r="N241" s="6"/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9"/>
      <c r="C242" s="9"/>
      <c r="D242" s="6"/>
      <c r="E242" s="9"/>
      <c r="F242" s="9"/>
      <c r="G242" s="9"/>
      <c r="H242" s="9"/>
      <c r="I242" s="9"/>
      <c r="J242" s="9"/>
      <c r="K242" s="6"/>
      <c r="L242" s="8"/>
      <c r="M242" s="6"/>
      <c r="N242" s="6"/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9"/>
      <c r="C243" s="9"/>
      <c r="D243" s="6"/>
      <c r="E243" s="9"/>
      <c r="F243" s="9"/>
      <c r="G243" s="9"/>
      <c r="H243" s="9"/>
      <c r="I243" s="9"/>
      <c r="J243" s="9"/>
      <c r="K243" s="6"/>
      <c r="L243" s="8"/>
      <c r="M243" s="6"/>
      <c r="N243" s="6"/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9"/>
      <c r="C244" s="9"/>
      <c r="D244" s="6"/>
      <c r="E244" s="9"/>
      <c r="F244" s="9"/>
      <c r="G244" s="9"/>
      <c r="H244" s="9"/>
      <c r="I244" s="9"/>
      <c r="J244" s="9"/>
      <c r="K244" s="6"/>
      <c r="L244" s="8"/>
      <c r="M244" s="6"/>
      <c r="N244" s="6"/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9"/>
      <c r="C245" s="9"/>
      <c r="D245" s="6"/>
      <c r="E245" s="9"/>
      <c r="F245" s="9"/>
      <c r="G245" s="9"/>
      <c r="H245" s="9"/>
      <c r="I245" s="9"/>
      <c r="J245" s="9"/>
      <c r="K245" s="6"/>
      <c r="L245" s="8"/>
      <c r="M245" s="6"/>
      <c r="N245" s="6"/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9"/>
      <c r="C246" s="9"/>
      <c r="D246" s="6"/>
      <c r="E246" s="9"/>
      <c r="F246" s="9"/>
      <c r="G246" s="9"/>
      <c r="H246" s="9"/>
      <c r="I246" s="9"/>
      <c r="J246" s="9"/>
      <c r="K246" s="6"/>
      <c r="L246" s="8"/>
      <c r="M246" s="6"/>
      <c r="N246" s="6"/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9"/>
      <c r="C247" s="9"/>
      <c r="D247" s="6"/>
      <c r="E247" s="9"/>
      <c r="F247" s="9"/>
      <c r="G247" s="9"/>
      <c r="H247" s="9"/>
      <c r="I247" s="9"/>
      <c r="J247" s="9"/>
      <c r="K247" s="6"/>
      <c r="L247" s="8"/>
      <c r="M247" s="6"/>
      <c r="N247" s="6"/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9"/>
      <c r="C248" s="9"/>
      <c r="D248" s="6"/>
      <c r="E248" s="9"/>
      <c r="F248" s="9"/>
      <c r="G248" s="9"/>
      <c r="H248" s="9"/>
      <c r="I248" s="9"/>
      <c r="J248" s="9"/>
      <c r="K248" s="6"/>
      <c r="L248" s="8"/>
      <c r="M248" s="6"/>
      <c r="N248" s="6"/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9"/>
      <c r="C249" s="9"/>
      <c r="D249" s="6"/>
      <c r="E249" s="9"/>
      <c r="F249" s="9"/>
      <c r="G249" s="9"/>
      <c r="H249" s="9"/>
      <c r="I249" s="9"/>
      <c r="J249" s="9"/>
      <c r="K249" s="6"/>
      <c r="L249" s="8"/>
      <c r="M249" s="6"/>
      <c r="N249" s="6"/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9"/>
      <c r="C250" s="9"/>
      <c r="D250" s="6"/>
      <c r="E250" s="9"/>
      <c r="F250" s="9"/>
      <c r="G250" s="9"/>
      <c r="H250" s="9"/>
      <c r="I250" s="9"/>
      <c r="J250" s="9"/>
      <c r="K250" s="6"/>
      <c r="L250" s="8"/>
      <c r="M250" s="6"/>
      <c r="N250" s="6"/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9"/>
      <c r="C251" s="9"/>
      <c r="D251" s="6"/>
      <c r="E251" s="9"/>
      <c r="F251" s="9"/>
      <c r="G251" s="9"/>
      <c r="H251" s="9"/>
      <c r="I251" s="9"/>
      <c r="J251" s="9"/>
      <c r="K251" s="6"/>
      <c r="L251" s="8"/>
      <c r="M251" s="6"/>
      <c r="N251" s="6"/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9"/>
      <c r="C252" s="9"/>
      <c r="D252" s="6"/>
      <c r="E252" s="9"/>
      <c r="F252" s="9"/>
      <c r="G252" s="9"/>
      <c r="H252" s="9"/>
      <c r="I252" s="9"/>
      <c r="J252" s="9"/>
      <c r="K252" s="6"/>
      <c r="L252" s="8"/>
      <c r="M252" s="6"/>
      <c r="N252" s="6"/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9"/>
      <c r="C253" s="9"/>
      <c r="D253" s="6"/>
      <c r="E253" s="9"/>
      <c r="F253" s="9"/>
      <c r="G253" s="9"/>
      <c r="H253" s="9"/>
      <c r="I253" s="9"/>
      <c r="J253" s="9"/>
      <c r="K253" s="6"/>
      <c r="L253" s="8"/>
      <c r="M253" s="6"/>
      <c r="N253" s="6"/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9"/>
      <c r="C254" s="9"/>
      <c r="D254" s="6"/>
      <c r="E254" s="9"/>
      <c r="F254" s="9"/>
      <c r="G254" s="9"/>
      <c r="H254" s="9"/>
      <c r="I254" s="9"/>
      <c r="J254" s="9"/>
      <c r="K254" s="6"/>
      <c r="L254" s="8"/>
      <c r="M254" s="6"/>
      <c r="N254" s="6"/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9"/>
      <c r="C255" s="9"/>
      <c r="D255" s="6"/>
      <c r="E255" s="9"/>
      <c r="F255" s="9"/>
      <c r="G255" s="9"/>
      <c r="H255" s="9"/>
      <c r="I255" s="9"/>
      <c r="J255" s="9"/>
      <c r="K255" s="6"/>
      <c r="L255" s="8"/>
      <c r="M255" s="6"/>
      <c r="N255" s="6"/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9"/>
      <c r="C256" s="9"/>
      <c r="D256" s="6"/>
      <c r="E256" s="9"/>
      <c r="F256" s="9"/>
      <c r="G256" s="9"/>
      <c r="H256" s="9"/>
      <c r="I256" s="9"/>
      <c r="J256" s="9"/>
      <c r="K256" s="6"/>
      <c r="L256" s="8"/>
      <c r="M256" s="6"/>
      <c r="N256" s="6"/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9"/>
      <c r="C257" s="9"/>
      <c r="D257" s="6"/>
      <c r="E257" s="9"/>
      <c r="F257" s="9"/>
      <c r="G257" s="9"/>
      <c r="H257" s="9"/>
      <c r="I257" s="9"/>
      <c r="J257" s="9"/>
      <c r="K257" s="6"/>
      <c r="L257" s="8"/>
      <c r="M257" s="6"/>
      <c r="N257" s="6"/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9"/>
      <c r="C258" s="9"/>
      <c r="D258" s="6"/>
      <c r="E258" s="9"/>
      <c r="F258" s="9"/>
      <c r="G258" s="9"/>
      <c r="H258" s="9"/>
      <c r="I258" s="9"/>
      <c r="J258" s="9"/>
      <c r="K258" s="6"/>
      <c r="L258" s="8"/>
      <c r="M258" s="6"/>
      <c r="N258" s="6"/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9"/>
      <c r="C259" s="9"/>
      <c r="D259" s="6"/>
      <c r="E259" s="9"/>
      <c r="F259" s="9"/>
      <c r="G259" s="9"/>
      <c r="H259" s="9"/>
      <c r="I259" s="9"/>
      <c r="J259" s="9"/>
      <c r="K259" s="6"/>
      <c r="L259" s="8"/>
      <c r="M259" s="6"/>
      <c r="N259" s="6"/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9"/>
      <c r="C260" s="9"/>
      <c r="D260" s="6"/>
      <c r="E260" s="9"/>
      <c r="F260" s="9"/>
      <c r="G260" s="9"/>
      <c r="H260" s="9"/>
      <c r="I260" s="9"/>
      <c r="J260" s="9"/>
      <c r="K260" s="6"/>
      <c r="L260" s="8"/>
      <c r="M260" s="6"/>
      <c r="N260" s="6"/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9"/>
      <c r="C261" s="9"/>
      <c r="D261" s="6"/>
      <c r="E261" s="9"/>
      <c r="F261" s="9"/>
      <c r="G261" s="9"/>
      <c r="H261" s="9"/>
      <c r="I261" s="9"/>
      <c r="J261" s="9"/>
      <c r="K261" s="6"/>
      <c r="L261" s="8"/>
      <c r="M261" s="6"/>
      <c r="N261" s="6"/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9"/>
      <c r="C262" s="9"/>
      <c r="D262" s="6"/>
      <c r="E262" s="9"/>
      <c r="F262" s="9"/>
      <c r="G262" s="9"/>
      <c r="H262" s="9"/>
      <c r="I262" s="9"/>
      <c r="J262" s="9"/>
      <c r="K262" s="6"/>
      <c r="L262" s="8"/>
      <c r="M262" s="6"/>
      <c r="N262" s="6"/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9"/>
      <c r="C263" s="9"/>
      <c r="D263" s="6"/>
      <c r="E263" s="9"/>
      <c r="F263" s="9"/>
      <c r="G263" s="9"/>
      <c r="H263" s="9"/>
      <c r="I263" s="9"/>
      <c r="J263" s="9"/>
      <c r="K263" s="6"/>
      <c r="L263" s="8"/>
      <c r="M263" s="6"/>
      <c r="N263" s="6"/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9"/>
      <c r="C264" s="9"/>
      <c r="D264" s="6"/>
      <c r="E264" s="9"/>
      <c r="F264" s="9"/>
      <c r="G264" s="9"/>
      <c r="H264" s="9"/>
      <c r="I264" s="9"/>
      <c r="J264" s="9"/>
      <c r="K264" s="6"/>
      <c r="L264" s="8"/>
      <c r="M264" s="6"/>
      <c r="N264" s="6"/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9"/>
      <c r="C265" s="9"/>
      <c r="D265" s="6"/>
      <c r="E265" s="9"/>
      <c r="F265" s="9"/>
      <c r="G265" s="9"/>
      <c r="H265" s="9"/>
      <c r="I265" s="9"/>
      <c r="J265" s="9"/>
      <c r="K265" s="6"/>
      <c r="L265" s="8"/>
      <c r="M265" s="6"/>
      <c r="N265" s="6"/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9"/>
      <c r="C266" s="9"/>
      <c r="D266" s="6"/>
      <c r="E266" s="9"/>
      <c r="F266" s="9"/>
      <c r="G266" s="9"/>
      <c r="H266" s="9"/>
      <c r="I266" s="9"/>
      <c r="J266" s="9"/>
      <c r="K266" s="6"/>
      <c r="L266" s="8"/>
      <c r="M266" s="6"/>
      <c r="N266" s="6"/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9"/>
      <c r="C267" s="9"/>
      <c r="D267" s="6"/>
      <c r="E267" s="9"/>
      <c r="F267" s="9"/>
      <c r="G267" s="9"/>
      <c r="H267" s="9"/>
      <c r="I267" s="9"/>
      <c r="J267" s="9"/>
      <c r="K267" s="6"/>
      <c r="L267" s="8"/>
      <c r="M267" s="6"/>
      <c r="N267" s="6"/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9"/>
      <c r="C268" s="9"/>
      <c r="D268" s="6"/>
      <c r="E268" s="9"/>
      <c r="F268" s="9"/>
      <c r="G268" s="9"/>
      <c r="H268" s="9"/>
      <c r="I268" s="9"/>
      <c r="J268" s="9"/>
      <c r="K268" s="6"/>
      <c r="L268" s="8"/>
      <c r="M268" s="6"/>
      <c r="N268" s="6"/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9"/>
      <c r="C269" s="9"/>
      <c r="D269" s="6"/>
      <c r="E269" s="9"/>
      <c r="F269" s="9"/>
      <c r="G269" s="9"/>
      <c r="H269" s="9"/>
      <c r="I269" s="9"/>
      <c r="J269" s="9"/>
      <c r="K269" s="6"/>
      <c r="L269" s="8"/>
      <c r="M269" s="6"/>
      <c r="N269" s="6"/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9"/>
      <c r="C270" s="9"/>
      <c r="D270" s="6"/>
      <c r="E270" s="9"/>
      <c r="F270" s="9"/>
      <c r="G270" s="9"/>
      <c r="H270" s="9"/>
      <c r="I270" s="9"/>
      <c r="J270" s="9"/>
      <c r="K270" s="6"/>
      <c r="L270" s="8"/>
      <c r="M270" s="6"/>
      <c r="N270" s="6"/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9"/>
      <c r="C271" s="9"/>
      <c r="D271" s="6"/>
      <c r="E271" s="9"/>
      <c r="F271" s="9"/>
      <c r="G271" s="9"/>
      <c r="H271" s="9"/>
      <c r="I271" s="9"/>
      <c r="J271" s="9"/>
      <c r="K271" s="6"/>
      <c r="L271" s="8"/>
      <c r="M271" s="6"/>
      <c r="N271" s="6"/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9"/>
      <c r="C272" s="9"/>
      <c r="D272" s="6"/>
      <c r="E272" s="9"/>
      <c r="F272" s="9"/>
      <c r="G272" s="9"/>
      <c r="H272" s="9"/>
      <c r="I272" s="9"/>
      <c r="J272" s="9"/>
      <c r="K272" s="6"/>
      <c r="L272" s="8"/>
      <c r="M272" s="6"/>
      <c r="N272" s="6"/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9"/>
      <c r="C273" s="9"/>
      <c r="D273" s="6"/>
      <c r="E273" s="9"/>
      <c r="F273" s="9"/>
      <c r="G273" s="9"/>
      <c r="H273" s="9"/>
      <c r="I273" s="9"/>
      <c r="J273" s="9"/>
      <c r="K273" s="6"/>
      <c r="L273" s="8"/>
      <c r="M273" s="6"/>
      <c r="N273" s="6"/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9"/>
      <c r="C274" s="9"/>
      <c r="D274" s="6"/>
      <c r="E274" s="9"/>
      <c r="F274" s="9"/>
      <c r="G274" s="9"/>
      <c r="H274" s="9"/>
      <c r="I274" s="9"/>
      <c r="J274" s="9"/>
      <c r="K274" s="6"/>
      <c r="L274" s="8"/>
      <c r="M274" s="6"/>
      <c r="N274" s="6"/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9"/>
      <c r="C275" s="9"/>
      <c r="D275" s="6"/>
      <c r="E275" s="9"/>
      <c r="F275" s="9"/>
      <c r="G275" s="9"/>
      <c r="H275" s="9"/>
      <c r="I275" s="9"/>
      <c r="J275" s="9"/>
      <c r="K275" s="6"/>
      <c r="L275" s="8"/>
      <c r="M275" s="6"/>
      <c r="N275" s="6"/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9"/>
      <c r="C276" s="9"/>
      <c r="D276" s="6"/>
      <c r="E276" s="9"/>
      <c r="F276" s="9"/>
      <c r="G276" s="9"/>
      <c r="H276" s="9"/>
      <c r="I276" s="9"/>
      <c r="J276" s="9"/>
      <c r="K276" s="6"/>
      <c r="L276" s="8"/>
      <c r="M276" s="6"/>
      <c r="N276" s="6"/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9"/>
      <c r="C277" s="9"/>
      <c r="D277" s="6"/>
      <c r="E277" s="9"/>
      <c r="F277" s="9"/>
      <c r="G277" s="9"/>
      <c r="H277" s="9"/>
      <c r="I277" s="9"/>
      <c r="J277" s="9"/>
      <c r="K277" s="6"/>
      <c r="L277" s="8"/>
      <c r="M277" s="6"/>
      <c r="N277" s="6"/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9"/>
      <c r="C278" s="9"/>
      <c r="D278" s="6"/>
      <c r="E278" s="9"/>
      <c r="F278" s="9"/>
      <c r="G278" s="9"/>
      <c r="H278" s="9"/>
      <c r="I278" s="9"/>
      <c r="J278" s="9"/>
      <c r="K278" s="6"/>
      <c r="L278" s="8"/>
      <c r="M278" s="6"/>
      <c r="N278" s="6"/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9"/>
      <c r="C279" s="9"/>
      <c r="D279" s="6"/>
      <c r="E279" s="9"/>
      <c r="F279" s="9"/>
      <c r="G279" s="9"/>
      <c r="H279" s="9"/>
      <c r="I279" s="9"/>
      <c r="J279" s="9"/>
      <c r="K279" s="6"/>
      <c r="L279" s="8"/>
      <c r="M279" s="6"/>
      <c r="N279" s="6"/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9"/>
      <c r="C280" s="9"/>
      <c r="D280" s="6"/>
      <c r="E280" s="9"/>
      <c r="F280" s="9"/>
      <c r="G280" s="9"/>
      <c r="H280" s="9"/>
      <c r="I280" s="9"/>
      <c r="J280" s="9"/>
      <c r="K280" s="6"/>
      <c r="L280" s="8"/>
      <c r="M280" s="6"/>
      <c r="N280" s="6"/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9"/>
      <c r="C281" s="9"/>
      <c r="D281" s="6"/>
      <c r="E281" s="9"/>
      <c r="F281" s="9"/>
      <c r="G281" s="9"/>
      <c r="H281" s="9"/>
      <c r="I281" s="9"/>
      <c r="J281" s="9"/>
      <c r="K281" s="6"/>
      <c r="L281" s="8"/>
      <c r="M281" s="6"/>
      <c r="N281" s="6"/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9"/>
      <c r="C282" s="9"/>
      <c r="D282" s="6"/>
      <c r="E282" s="9"/>
      <c r="F282" s="9"/>
      <c r="G282" s="9"/>
      <c r="H282" s="9"/>
      <c r="I282" s="9"/>
      <c r="J282" s="9"/>
      <c r="K282" s="6"/>
      <c r="L282" s="8"/>
      <c r="M282" s="6"/>
      <c r="N282" s="6"/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9"/>
      <c r="C283" s="9"/>
      <c r="D283" s="6"/>
      <c r="E283" s="9"/>
      <c r="F283" s="9"/>
      <c r="G283" s="9"/>
      <c r="H283" s="9"/>
      <c r="I283" s="9"/>
      <c r="J283" s="9"/>
      <c r="K283" s="6"/>
      <c r="L283" s="8"/>
      <c r="M283" s="6"/>
      <c r="N283" s="6"/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9"/>
      <c r="C284" s="9"/>
      <c r="D284" s="6"/>
      <c r="E284" s="9"/>
      <c r="F284" s="9"/>
      <c r="G284" s="9"/>
      <c r="H284" s="9"/>
      <c r="I284" s="9"/>
      <c r="J284" s="9"/>
      <c r="K284" s="6"/>
      <c r="L284" s="8"/>
      <c r="M284" s="6"/>
      <c r="N284" s="6"/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9"/>
      <c r="C285" s="9"/>
      <c r="D285" s="6"/>
      <c r="E285" s="9"/>
      <c r="F285" s="9"/>
      <c r="G285" s="9"/>
      <c r="H285" s="9"/>
      <c r="I285" s="9"/>
      <c r="J285" s="9"/>
      <c r="K285" s="6"/>
      <c r="L285" s="8"/>
      <c r="M285" s="6"/>
      <c r="N285" s="6"/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9"/>
      <c r="C286" s="9"/>
      <c r="D286" s="6"/>
      <c r="E286" s="9"/>
      <c r="F286" s="9"/>
      <c r="G286" s="9"/>
      <c r="H286" s="9"/>
      <c r="I286" s="9"/>
      <c r="J286" s="9"/>
      <c r="K286" s="6"/>
      <c r="L286" s="8"/>
      <c r="M286" s="6"/>
      <c r="N286" s="6"/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9"/>
      <c r="C287" s="9"/>
      <c r="D287" s="6"/>
      <c r="E287" s="9"/>
      <c r="F287" s="9"/>
      <c r="G287" s="9"/>
      <c r="H287" s="9"/>
      <c r="I287" s="9"/>
      <c r="J287" s="9"/>
      <c r="K287" s="6"/>
      <c r="L287" s="8"/>
      <c r="M287" s="6"/>
      <c r="N287" s="6"/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9"/>
      <c r="C288" s="9"/>
      <c r="D288" s="6"/>
      <c r="E288" s="9"/>
      <c r="F288" s="9"/>
      <c r="G288" s="9"/>
      <c r="H288" s="9"/>
      <c r="I288" s="9"/>
      <c r="J288" s="9"/>
      <c r="K288" s="6"/>
      <c r="L288" s="8"/>
      <c r="M288" s="6"/>
      <c r="N288" s="6"/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9"/>
      <c r="C289" s="9"/>
      <c r="D289" s="6"/>
      <c r="E289" s="9"/>
      <c r="F289" s="9"/>
      <c r="G289" s="9"/>
      <c r="H289" s="9"/>
      <c r="I289" s="9"/>
      <c r="J289" s="9"/>
      <c r="K289" s="6"/>
      <c r="L289" s="8"/>
      <c r="M289" s="6"/>
      <c r="N289" s="6"/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9"/>
      <c r="C290" s="9"/>
      <c r="D290" s="6"/>
      <c r="E290" s="9"/>
      <c r="F290" s="9"/>
      <c r="G290" s="9"/>
      <c r="H290" s="9"/>
      <c r="I290" s="9"/>
      <c r="J290" s="9"/>
      <c r="K290" s="6"/>
      <c r="L290" s="8"/>
      <c r="M290" s="6"/>
      <c r="N290" s="6"/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9"/>
      <c r="C291" s="9"/>
      <c r="D291" s="6"/>
      <c r="E291" s="9"/>
      <c r="F291" s="9"/>
      <c r="G291" s="9"/>
      <c r="H291" s="9"/>
      <c r="I291" s="9"/>
      <c r="J291" s="9"/>
      <c r="K291" s="6"/>
      <c r="L291" s="8"/>
      <c r="M291" s="6"/>
      <c r="N291" s="6"/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9"/>
      <c r="C292" s="9"/>
      <c r="D292" s="6"/>
      <c r="E292" s="9"/>
      <c r="F292" s="9"/>
      <c r="G292" s="9"/>
      <c r="H292" s="9"/>
      <c r="I292" s="9"/>
      <c r="J292" s="9"/>
      <c r="K292" s="6"/>
      <c r="L292" s="8"/>
      <c r="M292" s="6"/>
      <c r="N292" s="6"/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9"/>
      <c r="C293" s="9"/>
      <c r="D293" s="6"/>
      <c r="E293" s="9"/>
      <c r="F293" s="9"/>
      <c r="G293" s="9"/>
      <c r="H293" s="9"/>
      <c r="I293" s="9"/>
      <c r="J293" s="9"/>
      <c r="K293" s="6"/>
      <c r="L293" s="8"/>
      <c r="M293" s="6"/>
      <c r="N293" s="6"/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9"/>
      <c r="C294" s="9"/>
      <c r="D294" s="6"/>
      <c r="E294" s="9"/>
      <c r="F294" s="9"/>
      <c r="G294" s="9"/>
      <c r="H294" s="9"/>
      <c r="I294" s="9"/>
      <c r="J294" s="9"/>
      <c r="K294" s="6"/>
      <c r="L294" s="8"/>
      <c r="M294" s="6"/>
      <c r="N294" s="6"/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9"/>
      <c r="C295" s="9"/>
      <c r="D295" s="6"/>
      <c r="E295" s="9"/>
      <c r="F295" s="9"/>
      <c r="G295" s="9"/>
      <c r="H295" s="9"/>
      <c r="I295" s="9"/>
      <c r="J295" s="9"/>
      <c r="K295" s="6"/>
      <c r="L295" s="8"/>
      <c r="M295" s="6"/>
      <c r="N295" s="6"/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9"/>
      <c r="C296" s="9"/>
      <c r="D296" s="6"/>
      <c r="E296" s="9"/>
      <c r="F296" s="9"/>
      <c r="G296" s="9"/>
      <c r="H296" s="9"/>
      <c r="I296" s="9"/>
      <c r="J296" s="9"/>
      <c r="K296" s="6"/>
      <c r="L296" s="8"/>
      <c r="M296" s="6"/>
      <c r="N296" s="6"/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9"/>
      <c r="C297" s="9"/>
      <c r="D297" s="6"/>
      <c r="E297" s="9"/>
      <c r="F297" s="9"/>
      <c r="G297" s="9"/>
      <c r="H297" s="9"/>
      <c r="I297" s="9"/>
      <c r="J297" s="9"/>
      <c r="K297" s="6"/>
      <c r="L297" s="8"/>
      <c r="M297" s="6"/>
      <c r="N297" s="6"/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9"/>
      <c r="C298" s="9"/>
      <c r="D298" s="6"/>
      <c r="E298" s="9"/>
      <c r="F298" s="9"/>
      <c r="G298" s="9"/>
      <c r="H298" s="9"/>
      <c r="I298" s="9"/>
      <c r="J298" s="9"/>
      <c r="K298" s="6"/>
      <c r="L298" s="8"/>
      <c r="M298" s="6"/>
      <c r="N298" s="6"/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9"/>
      <c r="C299" s="9"/>
      <c r="D299" s="6"/>
      <c r="E299" s="9"/>
      <c r="F299" s="9"/>
      <c r="G299" s="9"/>
      <c r="H299" s="9"/>
      <c r="I299" s="9"/>
      <c r="J299" s="9"/>
      <c r="K299" s="6"/>
      <c r="L299" s="8"/>
      <c r="M299" s="6"/>
      <c r="N299" s="6"/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9"/>
      <c r="C300" s="9"/>
      <c r="D300" s="6"/>
      <c r="E300" s="9"/>
      <c r="F300" s="9"/>
      <c r="G300" s="9"/>
      <c r="H300" s="9"/>
      <c r="I300" s="9"/>
      <c r="J300" s="9"/>
      <c r="K300" s="6"/>
      <c r="L300" s="8"/>
      <c r="M300" s="6"/>
      <c r="N300" s="6"/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9"/>
      <c r="C301" s="9"/>
      <c r="D301" s="6"/>
      <c r="E301" s="9"/>
      <c r="F301" s="9"/>
      <c r="G301" s="9"/>
      <c r="H301" s="9"/>
      <c r="I301" s="9"/>
      <c r="J301" s="9"/>
      <c r="K301" s="6"/>
      <c r="L301" s="8"/>
      <c r="M301" s="6"/>
      <c r="N301" s="6"/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9"/>
      <c r="C302" s="9"/>
      <c r="D302" s="6"/>
      <c r="E302" s="9"/>
      <c r="F302" s="9"/>
      <c r="G302" s="9"/>
      <c r="H302" s="9"/>
      <c r="I302" s="9"/>
      <c r="J302" s="9"/>
      <c r="K302" s="6"/>
      <c r="L302" s="8"/>
      <c r="M302" s="6"/>
      <c r="N302" s="6"/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9"/>
      <c r="C303" s="9"/>
      <c r="D303" s="6"/>
      <c r="E303" s="9"/>
      <c r="F303" s="9"/>
      <c r="G303" s="9"/>
      <c r="H303" s="9"/>
      <c r="I303" s="9"/>
      <c r="J303" s="9"/>
      <c r="K303" s="6"/>
      <c r="L303" s="8"/>
      <c r="M303" s="6"/>
      <c r="N303" s="6"/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9"/>
      <c r="C304" s="9"/>
      <c r="D304" s="6"/>
      <c r="E304" s="9"/>
      <c r="F304" s="9"/>
      <c r="G304" s="9"/>
      <c r="H304" s="9"/>
      <c r="I304" s="9"/>
      <c r="J304" s="9"/>
      <c r="K304" s="6"/>
      <c r="L304" s="8"/>
      <c r="M304" s="6"/>
      <c r="N304" s="6"/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9"/>
      <c r="C305" s="9"/>
      <c r="D305" s="6"/>
      <c r="E305" s="9"/>
      <c r="F305" s="9"/>
      <c r="G305" s="9"/>
      <c r="H305" s="9"/>
      <c r="I305" s="9"/>
      <c r="J305" s="9"/>
      <c r="K305" s="6"/>
      <c r="L305" s="8"/>
      <c r="M305" s="6"/>
      <c r="N305" s="6"/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9"/>
      <c r="C306" s="9"/>
      <c r="D306" s="6"/>
      <c r="E306" s="9"/>
      <c r="F306" s="9"/>
      <c r="G306" s="9"/>
      <c r="H306" s="9"/>
      <c r="I306" s="9"/>
      <c r="J306" s="9"/>
      <c r="K306" s="6"/>
      <c r="L306" s="8"/>
      <c r="M306" s="6"/>
      <c r="N306" s="6"/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9"/>
      <c r="C307" s="9"/>
      <c r="D307" s="6"/>
      <c r="E307" s="9"/>
      <c r="F307" s="9"/>
      <c r="G307" s="9"/>
      <c r="H307" s="9"/>
      <c r="I307" s="9"/>
      <c r="J307" s="9"/>
      <c r="K307" s="6"/>
      <c r="L307" s="8"/>
      <c r="M307" s="6"/>
      <c r="N307" s="6"/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9"/>
      <c r="C308" s="9"/>
      <c r="D308" s="6"/>
      <c r="E308" s="9"/>
      <c r="F308" s="9"/>
      <c r="G308" s="9"/>
      <c r="H308" s="9"/>
      <c r="I308" s="9"/>
      <c r="J308" s="9"/>
      <c r="K308" s="6"/>
      <c r="L308" s="8"/>
      <c r="M308" s="6"/>
      <c r="N308" s="6"/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9"/>
      <c r="C309" s="9"/>
      <c r="D309" s="6"/>
      <c r="E309" s="9"/>
      <c r="F309" s="9"/>
      <c r="G309" s="9"/>
      <c r="H309" s="9"/>
      <c r="I309" s="9"/>
      <c r="J309" s="9"/>
      <c r="K309" s="6"/>
      <c r="L309" s="8"/>
      <c r="M309" s="6"/>
      <c r="N309" s="6"/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9"/>
      <c r="C310" s="9"/>
      <c r="D310" s="6"/>
      <c r="E310" s="9"/>
      <c r="F310" s="9"/>
      <c r="G310" s="9"/>
      <c r="H310" s="9"/>
      <c r="I310" s="9"/>
      <c r="J310" s="9"/>
      <c r="K310" s="6"/>
      <c r="L310" s="8"/>
      <c r="M310" s="6"/>
      <c r="N310" s="6"/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9"/>
      <c r="C311" s="9"/>
      <c r="D311" s="6"/>
      <c r="E311" s="9"/>
      <c r="F311" s="9"/>
      <c r="G311" s="9"/>
      <c r="H311" s="9"/>
      <c r="I311" s="9"/>
      <c r="J311" s="9"/>
      <c r="K311" s="6"/>
      <c r="L311" s="8"/>
      <c r="M311" s="6"/>
      <c r="N311" s="6"/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9"/>
      <c r="C312" s="9"/>
      <c r="D312" s="6"/>
      <c r="E312" s="9"/>
      <c r="F312" s="9"/>
      <c r="G312" s="9"/>
      <c r="H312" s="9"/>
      <c r="I312" s="9"/>
      <c r="J312" s="9"/>
      <c r="K312" s="6"/>
      <c r="L312" s="8"/>
      <c r="M312" s="6"/>
      <c r="N312" s="6"/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9"/>
      <c r="C313" s="9"/>
      <c r="D313" s="6"/>
      <c r="E313" s="9"/>
      <c r="F313" s="9"/>
      <c r="G313" s="9"/>
      <c r="H313" s="9"/>
      <c r="I313" s="9"/>
      <c r="J313" s="9"/>
      <c r="K313" s="6"/>
      <c r="L313" s="8"/>
      <c r="M313" s="6"/>
      <c r="N313" s="6"/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9"/>
      <c r="C314" s="9"/>
      <c r="D314" s="6"/>
      <c r="E314" s="9"/>
      <c r="F314" s="9"/>
      <c r="G314" s="9"/>
      <c r="H314" s="9"/>
      <c r="I314" s="9"/>
      <c r="J314" s="9"/>
      <c r="K314" s="6"/>
      <c r="L314" s="8"/>
      <c r="M314" s="6"/>
      <c r="N314" s="6"/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9"/>
      <c r="C315" s="9"/>
      <c r="D315" s="6"/>
      <c r="E315" s="9"/>
      <c r="F315" s="9"/>
      <c r="G315" s="9"/>
      <c r="H315" s="9"/>
      <c r="I315" s="9"/>
      <c r="J315" s="9"/>
      <c r="K315" s="6"/>
      <c r="L315" s="8"/>
      <c r="M315" s="6"/>
      <c r="N315" s="6"/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9"/>
      <c r="C316" s="9"/>
      <c r="D316" s="6"/>
      <c r="E316" s="9"/>
      <c r="F316" s="9"/>
      <c r="G316" s="9"/>
      <c r="H316" s="9"/>
      <c r="I316" s="9"/>
      <c r="J316" s="9"/>
      <c r="K316" s="6"/>
      <c r="L316" s="8"/>
      <c r="M316" s="6"/>
      <c r="N316" s="6"/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9"/>
      <c r="C317" s="9"/>
      <c r="D317" s="6"/>
      <c r="E317" s="9"/>
      <c r="F317" s="9"/>
      <c r="G317" s="9"/>
      <c r="H317" s="9"/>
      <c r="I317" s="9"/>
      <c r="J317" s="9"/>
      <c r="K317" s="6"/>
      <c r="L317" s="8"/>
      <c r="M317" s="6"/>
      <c r="N317" s="6"/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9"/>
      <c r="C318" s="9"/>
      <c r="D318" s="6"/>
      <c r="E318" s="9"/>
      <c r="F318" s="9"/>
      <c r="G318" s="9"/>
      <c r="H318" s="9"/>
      <c r="I318" s="9"/>
      <c r="J318" s="9"/>
      <c r="K318" s="6"/>
      <c r="L318" s="8"/>
      <c r="M318" s="6"/>
      <c r="N318" s="6"/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9"/>
      <c r="C319" s="9"/>
      <c r="D319" s="6"/>
      <c r="E319" s="9"/>
      <c r="F319" s="9"/>
      <c r="G319" s="9"/>
      <c r="H319" s="9"/>
      <c r="I319" s="9"/>
      <c r="J319" s="9"/>
      <c r="K319" s="6"/>
      <c r="L319" s="8"/>
      <c r="M319" s="6"/>
      <c r="N319" s="6"/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9"/>
      <c r="C320" s="9"/>
      <c r="D320" s="6"/>
      <c r="E320" s="9"/>
      <c r="F320" s="9"/>
      <c r="G320" s="9"/>
      <c r="H320" s="9"/>
      <c r="I320" s="9"/>
      <c r="J320" s="9"/>
      <c r="K320" s="6"/>
      <c r="L320" s="8"/>
      <c r="M320" s="6"/>
      <c r="N320" s="6"/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9"/>
      <c r="C321" s="9"/>
      <c r="D321" s="6"/>
      <c r="E321" s="9"/>
      <c r="F321" s="9"/>
      <c r="G321" s="9"/>
      <c r="H321" s="9"/>
      <c r="I321" s="9"/>
      <c r="J321" s="9"/>
      <c r="K321" s="6"/>
      <c r="L321" s="8"/>
      <c r="M321" s="6"/>
      <c r="N321" s="6"/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9"/>
      <c r="C322" s="9"/>
      <c r="D322" s="6"/>
      <c r="E322" s="9"/>
      <c r="F322" s="9"/>
      <c r="G322" s="9"/>
      <c r="H322" s="9"/>
      <c r="I322" s="9"/>
      <c r="J322" s="9"/>
      <c r="K322" s="6"/>
      <c r="L322" s="8"/>
      <c r="M322" s="6"/>
      <c r="N322" s="6"/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9"/>
      <c r="C323" s="9"/>
      <c r="D323" s="6"/>
      <c r="E323" s="9"/>
      <c r="F323" s="9"/>
      <c r="G323" s="9"/>
      <c r="H323" s="9"/>
      <c r="I323" s="9"/>
      <c r="J323" s="9"/>
      <c r="K323" s="6"/>
      <c r="L323" s="8"/>
      <c r="M323" s="6"/>
      <c r="N323" s="6"/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9"/>
      <c r="C324" s="9"/>
      <c r="D324" s="6"/>
      <c r="E324" s="9"/>
      <c r="F324" s="9"/>
      <c r="G324" s="9"/>
      <c r="H324" s="9"/>
      <c r="I324" s="9"/>
      <c r="J324" s="9"/>
      <c r="K324" s="6"/>
      <c r="L324" s="8"/>
      <c r="M324" s="6"/>
      <c r="N324" s="6"/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9"/>
      <c r="C325" s="9"/>
      <c r="D325" s="6"/>
      <c r="E325" s="9"/>
      <c r="F325" s="9"/>
      <c r="G325" s="9"/>
      <c r="H325" s="9"/>
      <c r="I325" s="9"/>
      <c r="J325" s="9"/>
      <c r="K325" s="6"/>
      <c r="L325" s="8"/>
      <c r="M325" s="6"/>
      <c r="N325" s="6"/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9"/>
      <c r="C326" s="9"/>
      <c r="D326" s="6"/>
      <c r="E326" s="9"/>
      <c r="F326" s="9"/>
      <c r="G326" s="9"/>
      <c r="H326" s="9"/>
      <c r="I326" s="9"/>
      <c r="J326" s="9"/>
      <c r="K326" s="6"/>
      <c r="L326" s="8"/>
      <c r="M326" s="6"/>
      <c r="N326" s="6"/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9"/>
      <c r="C327" s="9"/>
      <c r="D327" s="6"/>
      <c r="E327" s="9"/>
      <c r="F327" s="9"/>
      <c r="G327" s="9"/>
      <c r="H327" s="9"/>
      <c r="I327" s="9"/>
      <c r="J327" s="9"/>
      <c r="K327" s="6"/>
      <c r="L327" s="8"/>
      <c r="M327" s="6"/>
      <c r="N327" s="6"/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9"/>
      <c r="C328" s="9"/>
      <c r="D328" s="6"/>
      <c r="E328" s="9"/>
      <c r="F328" s="9"/>
      <c r="G328" s="9"/>
      <c r="H328" s="9"/>
      <c r="I328" s="9"/>
      <c r="J328" s="9"/>
      <c r="K328" s="6"/>
      <c r="L328" s="8"/>
      <c r="M328" s="6"/>
      <c r="N328" s="6"/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9"/>
      <c r="C329" s="9"/>
      <c r="D329" s="6"/>
      <c r="E329" s="9"/>
      <c r="F329" s="9"/>
      <c r="G329" s="9"/>
      <c r="H329" s="9"/>
      <c r="I329" s="9"/>
      <c r="J329" s="9"/>
      <c r="K329" s="6"/>
      <c r="L329" s="8"/>
      <c r="M329" s="6"/>
      <c r="N329" s="6"/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9"/>
      <c r="C330" s="9"/>
      <c r="D330" s="6"/>
      <c r="E330" s="9"/>
      <c r="F330" s="9"/>
      <c r="G330" s="9"/>
      <c r="H330" s="9"/>
      <c r="I330" s="9"/>
      <c r="J330" s="9"/>
      <c r="K330" s="6"/>
      <c r="L330" s="8"/>
      <c r="M330" s="6"/>
      <c r="N330" s="6"/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9"/>
      <c r="C331" s="9"/>
      <c r="D331" s="6"/>
      <c r="E331" s="9"/>
      <c r="F331" s="9"/>
      <c r="G331" s="9"/>
      <c r="H331" s="9"/>
      <c r="I331" s="9"/>
      <c r="J331" s="9"/>
      <c r="K331" s="6"/>
      <c r="L331" s="8"/>
      <c r="M331" s="6"/>
      <c r="N331" s="6"/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9"/>
      <c r="C332" s="9"/>
      <c r="D332" s="6"/>
      <c r="E332" s="9"/>
      <c r="F332" s="9"/>
      <c r="G332" s="9"/>
      <c r="H332" s="9"/>
      <c r="I332" s="9"/>
      <c r="J332" s="9"/>
      <c r="K332" s="6"/>
      <c r="L332" s="8"/>
      <c r="M332" s="6"/>
      <c r="N332" s="6"/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9"/>
      <c r="C333" s="9"/>
      <c r="D333" s="6"/>
      <c r="E333" s="9"/>
      <c r="F333" s="9"/>
      <c r="G333" s="9"/>
      <c r="H333" s="9"/>
      <c r="I333" s="9"/>
      <c r="J333" s="9"/>
      <c r="K333" s="6"/>
      <c r="L333" s="8"/>
      <c r="M333" s="6"/>
      <c r="N333" s="6"/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9"/>
      <c r="C334" s="9"/>
      <c r="D334" s="6"/>
      <c r="E334" s="9"/>
      <c r="F334" s="9"/>
      <c r="G334" s="9"/>
      <c r="H334" s="9"/>
      <c r="I334" s="9"/>
      <c r="J334" s="9"/>
      <c r="K334" s="6"/>
      <c r="L334" s="8"/>
      <c r="M334" s="6"/>
      <c r="N334" s="6"/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9"/>
      <c r="C335" s="9"/>
      <c r="D335" s="6"/>
      <c r="E335" s="9"/>
      <c r="F335" s="9"/>
      <c r="G335" s="9"/>
      <c r="H335" s="9"/>
      <c r="I335" s="9"/>
      <c r="J335" s="9"/>
      <c r="K335" s="6"/>
      <c r="L335" s="8"/>
      <c r="M335" s="6"/>
      <c r="N335" s="6"/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9"/>
      <c r="C336" s="9"/>
      <c r="D336" s="6"/>
      <c r="E336" s="9"/>
      <c r="F336" s="9"/>
      <c r="G336" s="9"/>
      <c r="H336" s="9"/>
      <c r="I336" s="9"/>
      <c r="J336" s="9"/>
      <c r="K336" s="6"/>
      <c r="L336" s="8"/>
      <c r="M336" s="6"/>
      <c r="N336" s="6"/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9"/>
      <c r="C337" s="9"/>
      <c r="D337" s="6"/>
      <c r="E337" s="9"/>
      <c r="F337" s="9"/>
      <c r="G337" s="9"/>
      <c r="H337" s="9"/>
      <c r="I337" s="9"/>
      <c r="J337" s="9"/>
      <c r="K337" s="6"/>
      <c r="L337" s="8"/>
      <c r="M337" s="6"/>
      <c r="N337" s="6"/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9"/>
      <c r="C338" s="9"/>
      <c r="D338" s="6"/>
      <c r="E338" s="9"/>
      <c r="F338" s="9"/>
      <c r="G338" s="9"/>
      <c r="H338" s="9"/>
      <c r="I338" s="9"/>
      <c r="J338" s="9"/>
      <c r="K338" s="6"/>
      <c r="L338" s="8"/>
      <c r="M338" s="6"/>
      <c r="N338" s="6"/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9"/>
      <c r="C339" s="9"/>
      <c r="D339" s="6"/>
      <c r="E339" s="9"/>
      <c r="F339" s="9"/>
      <c r="G339" s="9"/>
      <c r="H339" s="9"/>
      <c r="I339" s="9"/>
      <c r="J339" s="9"/>
      <c r="K339" s="6"/>
      <c r="L339" s="8"/>
      <c r="M339" s="6"/>
      <c r="N339" s="6"/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9"/>
      <c r="C340" s="9"/>
      <c r="D340" s="6"/>
      <c r="E340" s="9"/>
      <c r="F340" s="9"/>
      <c r="G340" s="9"/>
      <c r="H340" s="9"/>
      <c r="I340" s="9"/>
      <c r="J340" s="9"/>
      <c r="K340" s="6"/>
      <c r="L340" s="8"/>
      <c r="M340" s="6"/>
      <c r="N340" s="6"/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9"/>
      <c r="C341" s="9"/>
      <c r="D341" s="6"/>
      <c r="E341" s="9"/>
      <c r="F341" s="9"/>
      <c r="G341" s="9"/>
      <c r="H341" s="9"/>
      <c r="I341" s="9"/>
      <c r="J341" s="9"/>
      <c r="K341" s="6"/>
      <c r="L341" s="8"/>
      <c r="M341" s="6"/>
      <c r="N341" s="6"/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9"/>
      <c r="C342" s="9"/>
      <c r="D342" s="6"/>
      <c r="E342" s="9"/>
      <c r="F342" s="9"/>
      <c r="G342" s="9"/>
      <c r="H342" s="9"/>
      <c r="I342" s="9"/>
      <c r="J342" s="9"/>
      <c r="K342" s="6"/>
      <c r="L342" s="8"/>
      <c r="M342" s="6"/>
      <c r="N342" s="6"/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9"/>
      <c r="C343" s="9"/>
      <c r="D343" s="6"/>
      <c r="E343" s="9"/>
      <c r="F343" s="9"/>
      <c r="G343" s="9"/>
      <c r="H343" s="9"/>
      <c r="I343" s="9"/>
      <c r="J343" s="9"/>
      <c r="K343" s="6"/>
      <c r="L343" s="8"/>
      <c r="M343" s="6"/>
      <c r="N343" s="6"/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9"/>
      <c r="C344" s="9"/>
      <c r="D344" s="6"/>
      <c r="E344" s="9"/>
      <c r="F344" s="9"/>
      <c r="G344" s="9"/>
      <c r="H344" s="9"/>
      <c r="I344" s="9"/>
      <c r="J344" s="9"/>
      <c r="K344" s="6"/>
      <c r="L344" s="8"/>
      <c r="M344" s="6"/>
      <c r="N344" s="6"/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9"/>
      <c r="C345" s="9"/>
      <c r="D345" s="6"/>
      <c r="E345" s="9"/>
      <c r="F345" s="9"/>
      <c r="G345" s="9"/>
      <c r="H345" s="9"/>
      <c r="I345" s="9"/>
      <c r="J345" s="9"/>
      <c r="K345" s="6"/>
      <c r="L345" s="8"/>
      <c r="M345" s="6"/>
      <c r="N345" s="6"/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9"/>
      <c r="C346" s="9"/>
      <c r="D346" s="6"/>
      <c r="E346" s="9"/>
      <c r="F346" s="9"/>
      <c r="G346" s="9"/>
      <c r="H346" s="9"/>
      <c r="I346" s="9"/>
      <c r="J346" s="9"/>
      <c r="K346" s="6"/>
      <c r="L346" s="8"/>
      <c r="M346" s="6"/>
      <c r="N346" s="6"/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9"/>
      <c r="C347" s="9"/>
      <c r="D347" s="6"/>
      <c r="E347" s="9"/>
      <c r="F347" s="9"/>
      <c r="G347" s="9"/>
      <c r="H347" s="9"/>
      <c r="I347" s="9"/>
      <c r="J347" s="9"/>
      <c r="K347" s="6"/>
      <c r="L347" s="8"/>
      <c r="M347" s="6"/>
      <c r="N347" s="6"/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9"/>
      <c r="C348" s="9"/>
      <c r="D348" s="6"/>
      <c r="E348" s="9"/>
      <c r="F348" s="9"/>
      <c r="G348" s="9"/>
      <c r="H348" s="9"/>
      <c r="I348" s="9"/>
      <c r="J348" s="9"/>
      <c r="K348" s="6"/>
      <c r="L348" s="8"/>
      <c r="M348" s="6"/>
      <c r="N348" s="6"/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9"/>
      <c r="C349" s="9"/>
      <c r="D349" s="6"/>
      <c r="E349" s="9"/>
      <c r="F349" s="9"/>
      <c r="G349" s="9"/>
      <c r="H349" s="9"/>
      <c r="I349" s="9"/>
      <c r="J349" s="9"/>
      <c r="K349" s="6"/>
      <c r="L349" s="8"/>
      <c r="M349" s="6"/>
      <c r="N349" s="6"/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27.14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27.29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>
        <v>2.0</v>
      </c>
      <c r="B2" s="6">
        <f>IF(C2=0, Config!$B$15*Config!$B$20*Config!$B$50, 
IF(C2=1, Config!$B$15*Config!$B$21*Config!$B$51, 
IF(C2=2, Config!$B$15*Config!$B$22*Config!$B$52, 
IF(C2=3, Config!$B$15*Config!$B$23*Config!$B$53, 
IF(C2=4, Config!$B$15*Config!$B$24*Config!$B$54, 
IF(C2=5, Config!$B$15*Config!$B$25*Config!$B$55, 
IF(C2=6, Config!$B$15*Config!$B$26*Config!$B$56, 
IF(C2=7, Config!$B$15*Config!$B$27*Config!$B$57, ""))))))))</f>
        <v>0.8</v>
      </c>
      <c r="C2" s="10">
        <v>1.0</v>
      </c>
      <c r="D2" s="7" t="s">
        <v>656</v>
      </c>
      <c r="E2" s="10">
        <v>3.0</v>
      </c>
      <c r="F2" s="10">
        <v>5.0</v>
      </c>
      <c r="G2" s="9">
        <f>IF(E2 &lt; Config!$B$4, Config!$B$4, E2)</f>
        <v>850</v>
      </c>
      <c r="H2" s="9">
        <f t="shared" ref="H2:H133" si="1"> G2 * B2 * (  (LN(1 + ($A$5 * F2))^ $A$8 )/(1 + $A$2 * LN(1 + ($A$5 * F2)))  + ($A$11 * LN(1 + ($A$5 * F2))^ $A$14)  - $A$17)</f>
        <v>400.895655</v>
      </c>
      <c r="I2" s="9">
        <f>H2 * (1 - Config!$B$9)</f>
        <v>340.7613067</v>
      </c>
      <c r="J2" s="9">
        <f>H2 * (1 + Config!$B$10)</f>
        <v>501.1195687</v>
      </c>
      <c r="K2" s="6" t="str">
        <f t="shared" ref="K2:K133" si="2">IF(I2&lt;0,"-","") &amp;
INT(ABS(I2)/10000) &amp; "g " &amp;
INT(MOD(ABS(I2),10000)/100) &amp; "s " &amp;
ROUND(MOD(ABS(I2),100),0) &amp; "c"
</f>
        <v>0g 3s 41c</v>
      </c>
      <c r="L2" s="8" t="str">
        <f t="shared" ref="L2:L133" si="3">IF(H2&lt;0,"-","") &amp;
INT(ABS(H2)/10000) &amp; "g " &amp;
INT(MOD(ABS(H2),10000)/100) &amp; "s " &amp;
ROUND(MOD(ABS(H2),100),0) &amp; "c"
</f>
        <v>0g 4s 1c</v>
      </c>
      <c r="M2" s="6" t="str">
        <f t="shared" ref="M2:M133" si="4">IF(J2&lt;0,"-","") &amp;
INT(ABS(J2)/10000) &amp; "g " &amp;
INT(MOD(ABS(J2),10000)/100) &amp; "s " &amp;
ROUND(MOD(ABS(J2),100),0) &amp; "c"
</f>
        <v>0g 5s 1c</v>
      </c>
      <c r="N2" s="6" t="str">
        <f t="shared" ref="N2:N133" si="5">D2</f>
        <v>Chunk of Boar Meat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Config!$B$15*Config!$B$20*Config!$B$50, 
IF(C3=1, Config!$B$15*Config!$B$21*Config!$B$51, 
IF(C3=2, Config!$B$15*Config!$B$22*Config!$B$52, 
IF(C3=3, Config!$B$15*Config!$B$23*Config!$B$53, 
IF(C3=4, Config!$B$15*Config!$B$24*Config!$B$54, 
IF(C3=5, Config!$B$15*Config!$B$25*Config!$B$55, 
IF(C3=6, Config!$B$15*Config!$B$26*Config!$B$56, 
IF(C3=7, Config!$B$15*Config!$B$27*Config!$B$57, ""))))))))</f>
        <v>0.8</v>
      </c>
      <c r="C3" s="10">
        <v>1.0</v>
      </c>
      <c r="D3" s="7" t="s">
        <v>657</v>
      </c>
      <c r="E3" s="10">
        <v>4.0</v>
      </c>
      <c r="F3" s="10">
        <v>5.0</v>
      </c>
      <c r="G3" s="9">
        <f>IF(E3 &lt; Config!$B$4, Config!$B$4, E3)</f>
        <v>850</v>
      </c>
      <c r="H3" s="9">
        <f t="shared" si="1"/>
        <v>400.895655</v>
      </c>
      <c r="I3" s="9">
        <f>H3 * (1 - Config!$B$9)</f>
        <v>340.7613067</v>
      </c>
      <c r="J3" s="9">
        <f>H3 * (1 + Config!$B$10)</f>
        <v>501.1195687</v>
      </c>
      <c r="K3" s="6" t="str">
        <f t="shared" si="2"/>
        <v>0g 3s 41c</v>
      </c>
      <c r="L3" s="8" t="str">
        <f t="shared" si="3"/>
        <v>0g 4s 1c</v>
      </c>
      <c r="M3" s="6" t="str">
        <f t="shared" si="4"/>
        <v>0g 5s 1c</v>
      </c>
      <c r="N3" s="6" t="str">
        <f t="shared" si="5"/>
        <v>Stringy Wolf Meat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Config!$B$15*Config!$B$20*Config!$B$50, 
IF(C4=1, Config!$B$15*Config!$B$21*Config!$B$51, 
IF(C4=2, Config!$B$15*Config!$B$22*Config!$B$52, 
IF(C4=3, Config!$B$15*Config!$B$23*Config!$B$53, 
IF(C4=4, Config!$B$15*Config!$B$24*Config!$B$54, 
IF(C4=5, Config!$B$15*Config!$B$25*Config!$B$55, 
IF(C4=6, Config!$B$15*Config!$B$26*Config!$B$56, 
IF(C4=7, Config!$B$15*Config!$B$27*Config!$B$57, ""))))))))</f>
        <v>0.8</v>
      </c>
      <c r="C4" s="10">
        <v>1.0</v>
      </c>
      <c r="D4" s="7" t="s">
        <v>658</v>
      </c>
      <c r="E4" s="10">
        <v>5.0</v>
      </c>
      <c r="F4" s="10">
        <v>5.0</v>
      </c>
      <c r="G4" s="9">
        <f>IF(E4 &lt; Config!$B$4, Config!$B$4, E4)</f>
        <v>850</v>
      </c>
      <c r="H4" s="9">
        <f t="shared" si="1"/>
        <v>400.895655</v>
      </c>
      <c r="I4" s="9">
        <f>H4 * (1 - Config!$B$9)</f>
        <v>340.7613067</v>
      </c>
      <c r="J4" s="9">
        <f>H4 * (1 + Config!$B$10)</f>
        <v>501.1195687</v>
      </c>
      <c r="K4" s="6" t="str">
        <f t="shared" si="2"/>
        <v>0g 3s 41c</v>
      </c>
      <c r="L4" s="8" t="str">
        <f t="shared" si="3"/>
        <v>0g 4s 1c</v>
      </c>
      <c r="M4" s="6" t="str">
        <f t="shared" si="4"/>
        <v>0g 5s 1c</v>
      </c>
      <c r="N4" s="6" t="str">
        <f t="shared" si="5"/>
        <v>Crag Boar Rib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11">
        <v>0.5</v>
      </c>
      <c r="B5" s="6">
        <f>IF(C5=0, Config!$B$15*Config!$B$20*Config!$B$50, 
IF(C5=1, Config!$B$15*Config!$B$21*Config!$B$51, 
IF(C5=2, Config!$B$15*Config!$B$22*Config!$B$52, 
IF(C5=3, Config!$B$15*Config!$B$23*Config!$B$53, 
IF(C5=4, Config!$B$15*Config!$B$24*Config!$B$54, 
IF(C5=5, Config!$B$15*Config!$B$25*Config!$B$55, 
IF(C5=6, Config!$B$15*Config!$B$26*Config!$B$56, 
IF(C5=7, Config!$B$15*Config!$B$27*Config!$B$57, ""))))))))</f>
        <v>0.8</v>
      </c>
      <c r="C5" s="10">
        <v>1.0</v>
      </c>
      <c r="D5" s="7" t="s">
        <v>659</v>
      </c>
      <c r="E5" s="10">
        <v>3.0</v>
      </c>
      <c r="F5" s="10">
        <v>5.0</v>
      </c>
      <c r="G5" s="9">
        <f>IF(E5 &lt; Config!$B$4, Config!$B$4, E5)</f>
        <v>850</v>
      </c>
      <c r="H5" s="9">
        <f t="shared" si="1"/>
        <v>400.895655</v>
      </c>
      <c r="I5" s="9">
        <f>H5 * (1 - Config!$B$9)</f>
        <v>340.7613067</v>
      </c>
      <c r="J5" s="9">
        <f>H5 * (1 + Config!$B$10)</f>
        <v>501.1195687</v>
      </c>
      <c r="K5" s="6" t="str">
        <f t="shared" si="2"/>
        <v>0g 3s 41c</v>
      </c>
      <c r="L5" s="8" t="str">
        <f t="shared" si="3"/>
        <v>0g 4s 1c</v>
      </c>
      <c r="M5" s="6" t="str">
        <f t="shared" si="4"/>
        <v>0g 5s 1c</v>
      </c>
      <c r="N5" s="6" t="str">
        <f t="shared" si="5"/>
        <v>Small Spider Leg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Config!$B$15*Config!$B$20*Config!$B$50, 
IF(C6=1, Config!$B$15*Config!$B$21*Config!$B$51, 
IF(C6=2, Config!$B$15*Config!$B$22*Config!$B$52, 
IF(C6=3, Config!$B$15*Config!$B$23*Config!$B$53, 
IF(C6=4, Config!$B$15*Config!$B$24*Config!$B$54, 
IF(C6=5, Config!$B$15*Config!$B$25*Config!$B$55, 
IF(C6=6, Config!$B$15*Config!$B$26*Config!$B$56, 
IF(C6=7, Config!$B$15*Config!$B$27*Config!$B$57, ""))))))))</f>
        <v>0.8</v>
      </c>
      <c r="C6" s="10">
        <v>1.0</v>
      </c>
      <c r="D6" s="7" t="s">
        <v>660</v>
      </c>
      <c r="E6" s="10">
        <v>1.0</v>
      </c>
      <c r="F6" s="10">
        <v>5.0</v>
      </c>
      <c r="G6" s="9">
        <f>IF(E6 &lt; Config!$B$4, Config!$B$4, E6)</f>
        <v>850</v>
      </c>
      <c r="H6" s="9">
        <f t="shared" si="1"/>
        <v>400.895655</v>
      </c>
      <c r="I6" s="9">
        <f>H6 * (1 - Config!$B$9)</f>
        <v>340.7613067</v>
      </c>
      <c r="J6" s="9">
        <f>H6 * (1 + Config!$B$10)</f>
        <v>501.1195687</v>
      </c>
      <c r="K6" s="6" t="str">
        <f t="shared" si="2"/>
        <v>0g 3s 41c</v>
      </c>
      <c r="L6" s="8" t="str">
        <f t="shared" si="3"/>
        <v>0g 4s 1c</v>
      </c>
      <c r="M6" s="6" t="str">
        <f t="shared" si="4"/>
        <v>0g 5s 1c</v>
      </c>
      <c r="N6" s="6" t="str">
        <f t="shared" si="5"/>
        <v>Raw Brilliant Smallfish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Config!$B$15*Config!$B$20*Config!$B$50, 
IF(C7=1, Config!$B$15*Config!$B$21*Config!$B$51, 
IF(C7=2, Config!$B$15*Config!$B$22*Config!$B$52, 
IF(C7=3, Config!$B$15*Config!$B$23*Config!$B$53, 
IF(C7=4, Config!$B$15*Config!$B$24*Config!$B$54, 
IF(C7=5, Config!$B$15*Config!$B$25*Config!$B$55, 
IF(C7=6, Config!$B$15*Config!$B$26*Config!$B$56, 
IF(C7=7, Config!$B$15*Config!$B$27*Config!$B$57, ""))))))))</f>
        <v>0.8</v>
      </c>
      <c r="C7" s="10">
        <v>1.0</v>
      </c>
      <c r="D7" s="7" t="s">
        <v>661</v>
      </c>
      <c r="E7" s="10">
        <v>1.0</v>
      </c>
      <c r="F7" s="10">
        <v>5.0</v>
      </c>
      <c r="G7" s="9">
        <f>IF(E7 &lt; Config!$B$4, Config!$B$4, E7)</f>
        <v>850</v>
      </c>
      <c r="H7" s="9">
        <f t="shared" si="1"/>
        <v>400.895655</v>
      </c>
      <c r="I7" s="9">
        <f>H7 * (1 - Config!$B$9)</f>
        <v>340.7613067</v>
      </c>
      <c r="J7" s="9">
        <f>H7 * (1 + Config!$B$10)</f>
        <v>501.1195687</v>
      </c>
      <c r="K7" s="6" t="str">
        <f t="shared" si="2"/>
        <v>0g 3s 41c</v>
      </c>
      <c r="L7" s="8" t="str">
        <f t="shared" si="3"/>
        <v>0g 4s 1c</v>
      </c>
      <c r="M7" s="6" t="str">
        <f t="shared" si="4"/>
        <v>0g 5s 1c</v>
      </c>
      <c r="N7" s="6" t="str">
        <f t="shared" si="5"/>
        <v>Raw Slitherskin Mackerel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>
        <v>3.2</v>
      </c>
      <c r="B8" s="6">
        <f>IF(C8=0, Config!$B$15*Config!$B$20*Config!$B$50, 
IF(C8=1, Config!$B$15*Config!$B$21*Config!$B$51, 
IF(C8=2, Config!$B$15*Config!$B$22*Config!$B$52, 
IF(C8=3, Config!$B$15*Config!$B$23*Config!$B$53, 
IF(C8=4, Config!$B$15*Config!$B$24*Config!$B$54, 
IF(C8=5, Config!$B$15*Config!$B$25*Config!$B$55, 
IF(C8=6, Config!$B$15*Config!$B$26*Config!$B$56, 
IF(C8=7, Config!$B$15*Config!$B$27*Config!$B$57, ""))))))))</f>
        <v>0.8</v>
      </c>
      <c r="C8" s="10">
        <v>1.0</v>
      </c>
      <c r="D8" s="7" t="s">
        <v>662</v>
      </c>
      <c r="E8" s="10">
        <v>4.0</v>
      </c>
      <c r="F8" s="10">
        <v>5.0</v>
      </c>
      <c r="G8" s="9">
        <f>IF(E8 &lt; Config!$B$4, Config!$B$4, E8)</f>
        <v>850</v>
      </c>
      <c r="H8" s="9">
        <f t="shared" si="1"/>
        <v>400.895655</v>
      </c>
      <c r="I8" s="9">
        <f>H8 * (1 - Config!$B$9)</f>
        <v>340.7613067</v>
      </c>
      <c r="J8" s="9">
        <f>H8 * (1 + Config!$B$10)</f>
        <v>501.1195687</v>
      </c>
      <c r="K8" s="6" t="str">
        <f t="shared" si="2"/>
        <v>0g 3s 41c</v>
      </c>
      <c r="L8" s="8" t="str">
        <f t="shared" si="3"/>
        <v>0g 4s 1c</v>
      </c>
      <c r="M8" s="6" t="str">
        <f t="shared" si="4"/>
        <v>0g 5s 1c</v>
      </c>
      <c r="N8" s="6" t="str">
        <f t="shared" si="5"/>
        <v>Small Egg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Config!$B$15*Config!$B$20*Config!$B$50, 
IF(C9=1, Config!$B$15*Config!$B$21*Config!$B$51, 
IF(C9=2, Config!$B$15*Config!$B$22*Config!$B$52, 
IF(C9=3, Config!$B$15*Config!$B$23*Config!$B$53, 
IF(C9=4, Config!$B$15*Config!$B$24*Config!$B$54, 
IF(C9=5, Config!$B$15*Config!$B$25*Config!$B$55, 
IF(C9=6, Config!$B$15*Config!$B$26*Config!$B$56, 
IF(C9=7, Config!$B$15*Config!$B$27*Config!$B$57, ""))))))))</f>
        <v>0.8</v>
      </c>
      <c r="C9" s="10">
        <v>1.0</v>
      </c>
      <c r="D9" s="7" t="s">
        <v>663</v>
      </c>
      <c r="E9" s="10">
        <v>4.0</v>
      </c>
      <c r="F9" s="10">
        <v>5.0</v>
      </c>
      <c r="G9" s="9">
        <f>IF(E9 &lt; Config!$B$4, Config!$B$4, E9)</f>
        <v>850</v>
      </c>
      <c r="H9" s="9">
        <f t="shared" si="1"/>
        <v>400.895655</v>
      </c>
      <c r="I9" s="9">
        <f>H9 * (1 - Config!$B$9)</f>
        <v>340.7613067</v>
      </c>
      <c r="J9" s="9">
        <f>H9 * (1 + Config!$B$10)</f>
        <v>501.1195687</v>
      </c>
      <c r="K9" s="6" t="str">
        <f t="shared" si="2"/>
        <v>0g 3s 41c</v>
      </c>
      <c r="L9" s="8" t="str">
        <f t="shared" si="3"/>
        <v>0g 4s 1c</v>
      </c>
      <c r="M9" s="6" t="str">
        <f t="shared" si="4"/>
        <v>0g 5s 1c</v>
      </c>
      <c r="N9" s="6" t="str">
        <f t="shared" si="5"/>
        <v>Meaty Bat Wing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 t="s">
        <v>101</v>
      </c>
      <c r="B10" s="6">
        <f>IF(C10=0, Config!$B$15*Config!$B$20*Config!$B$50, 
IF(C10=1, Config!$B$15*Config!$B$21*Config!$B$51, 
IF(C10=2, Config!$B$15*Config!$B$22*Config!$B$52, 
IF(C10=3, Config!$B$15*Config!$B$23*Config!$B$53, 
IF(C10=4, Config!$B$15*Config!$B$24*Config!$B$54, 
IF(C10=5, Config!$B$15*Config!$B$25*Config!$B$55, 
IF(C10=6, Config!$B$15*Config!$B$26*Config!$B$56, 
IF(C10=7, Config!$B$15*Config!$B$27*Config!$B$57, ""))))))))</f>
        <v>0.8</v>
      </c>
      <c r="C10" s="10">
        <v>1.0</v>
      </c>
      <c r="D10" s="7" t="s">
        <v>664</v>
      </c>
      <c r="E10" s="10">
        <v>5.0</v>
      </c>
      <c r="F10" s="10">
        <v>5.0</v>
      </c>
      <c r="G10" s="9">
        <f>IF(E10 &lt; Config!$B$4, Config!$B$4, E10)</f>
        <v>850</v>
      </c>
      <c r="H10" s="9">
        <f t="shared" si="1"/>
        <v>400.895655</v>
      </c>
      <c r="I10" s="9">
        <f>H10 * (1 - Config!$B$9)</f>
        <v>340.7613067</v>
      </c>
      <c r="J10" s="9">
        <f>H10 * (1 + Config!$B$10)</f>
        <v>501.1195687</v>
      </c>
      <c r="K10" s="6" t="str">
        <f t="shared" si="2"/>
        <v>0g 3s 41c</v>
      </c>
      <c r="L10" s="8" t="str">
        <f t="shared" si="3"/>
        <v>0g 4s 1c</v>
      </c>
      <c r="M10" s="6" t="str">
        <f t="shared" si="4"/>
        <v>0g 5s 1c</v>
      </c>
      <c r="N10" s="6" t="str">
        <f t="shared" si="5"/>
        <v>Lynx Meat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>
        <v>0.05</v>
      </c>
      <c r="B11" s="6">
        <f>IF(C11=0, Config!$B$15*Config!$B$20*Config!$B$50, 
IF(C11=1, Config!$B$15*Config!$B$21*Config!$B$51, 
IF(C11=2, Config!$B$15*Config!$B$22*Config!$B$52, 
IF(C11=3, Config!$B$15*Config!$B$23*Config!$B$53, 
IF(C11=4, Config!$B$15*Config!$B$24*Config!$B$54, 
IF(C11=5, Config!$B$15*Config!$B$25*Config!$B$55, 
IF(C11=6, Config!$B$15*Config!$B$26*Config!$B$56, 
IF(C11=7, Config!$B$15*Config!$B$27*Config!$B$57, ""))))))))</f>
        <v>0.8</v>
      </c>
      <c r="C11" s="10">
        <v>1.0</v>
      </c>
      <c r="D11" s="7" t="s">
        <v>665</v>
      </c>
      <c r="E11" s="10">
        <v>5.0</v>
      </c>
      <c r="F11" s="10">
        <v>5.0</v>
      </c>
      <c r="G11" s="9">
        <f>IF(E11 &lt; Config!$B$4, Config!$B$4, E11)</f>
        <v>850</v>
      </c>
      <c r="H11" s="9">
        <f t="shared" si="1"/>
        <v>400.895655</v>
      </c>
      <c r="I11" s="9">
        <f>H11 * (1 - Config!$B$9)</f>
        <v>340.7613067</v>
      </c>
      <c r="J11" s="9">
        <f>H11 * (1 + Config!$B$10)</f>
        <v>501.1195687</v>
      </c>
      <c r="K11" s="6" t="str">
        <f t="shared" si="2"/>
        <v>0g 3s 41c</v>
      </c>
      <c r="L11" s="8" t="str">
        <f t="shared" si="3"/>
        <v>0g 4s 1c</v>
      </c>
      <c r="M11" s="6" t="str">
        <f t="shared" si="4"/>
        <v>0g 5s 1c</v>
      </c>
      <c r="N11" s="6" t="str">
        <f t="shared" si="5"/>
        <v>Bat Flesh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Config!$B$15*Config!$B$20*Config!$B$50, 
IF(C12=1, Config!$B$15*Config!$B$21*Config!$B$51, 
IF(C12=2, Config!$B$15*Config!$B$22*Config!$B$52, 
IF(C12=3, Config!$B$15*Config!$B$23*Config!$B$53, 
IF(C12=4, Config!$B$15*Config!$B$24*Config!$B$54, 
IF(C12=5, Config!$B$15*Config!$B$25*Config!$B$55, 
IF(C12=6, Config!$B$15*Config!$B$26*Config!$B$56, 
IF(C12=7, Config!$B$15*Config!$B$27*Config!$B$57, ""))))))))</f>
        <v>0.8</v>
      </c>
      <c r="C12" s="10">
        <v>1.0</v>
      </c>
      <c r="D12" s="7" t="s">
        <v>666</v>
      </c>
      <c r="E12" s="10">
        <v>8.0</v>
      </c>
      <c r="F12" s="10">
        <v>8.0</v>
      </c>
      <c r="G12" s="9">
        <f>IF(E12 &lt; Config!$B$4, Config!$B$4, E12)</f>
        <v>850</v>
      </c>
      <c r="H12" s="9">
        <f t="shared" si="1"/>
        <v>826.9395116</v>
      </c>
      <c r="I12" s="9">
        <f>H12 * (1 - Config!$B$9)</f>
        <v>702.8985849</v>
      </c>
      <c r="J12" s="9">
        <f>H12 * (1 + Config!$B$10)</f>
        <v>1033.67439</v>
      </c>
      <c r="K12" s="6" t="str">
        <f t="shared" si="2"/>
        <v>0g 7s 3c</v>
      </c>
      <c r="L12" s="8" t="str">
        <f t="shared" si="3"/>
        <v>0g 8s 27c</v>
      </c>
      <c r="M12" s="6" t="str">
        <f t="shared" si="4"/>
        <v>0g 10s 34c</v>
      </c>
      <c r="N12" s="6" t="str">
        <f t="shared" si="5"/>
        <v>Scorpid Stinger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 t="s">
        <v>105</v>
      </c>
      <c r="B13" s="6">
        <f>IF(C13=0, Config!$B$15*Config!$B$20*Config!$B$50, 
IF(C13=1, Config!$B$15*Config!$B$21*Config!$B$51, 
IF(C13=2, Config!$B$15*Config!$B$22*Config!$B$52, 
IF(C13=3, Config!$B$15*Config!$B$23*Config!$B$53, 
IF(C13=4, Config!$B$15*Config!$B$24*Config!$B$54, 
IF(C13=5, Config!$B$15*Config!$B$25*Config!$B$55, 
IF(C13=6, Config!$B$15*Config!$B$26*Config!$B$56, 
IF(C13=7, Config!$B$15*Config!$B$27*Config!$B$57, ""))))))))</f>
        <v>0.8</v>
      </c>
      <c r="C13" s="10">
        <v>1.0</v>
      </c>
      <c r="D13" s="7" t="s">
        <v>667</v>
      </c>
      <c r="E13" s="10">
        <v>17.0</v>
      </c>
      <c r="F13" s="10">
        <v>10.0</v>
      </c>
      <c r="G13" s="9">
        <f>IF(E13 &lt; Config!$B$4, Config!$B$4, E13)</f>
        <v>850</v>
      </c>
      <c r="H13" s="9">
        <f t="shared" si="1"/>
        <v>1110.742663</v>
      </c>
      <c r="I13" s="9">
        <f>H13 * (1 - Config!$B$9)</f>
        <v>944.1312634</v>
      </c>
      <c r="J13" s="9">
        <f>H13 * (1 + Config!$B$10)</f>
        <v>1388.428329</v>
      </c>
      <c r="K13" s="6" t="str">
        <f t="shared" si="2"/>
        <v>0g 9s 44c</v>
      </c>
      <c r="L13" s="8" t="str">
        <f t="shared" si="3"/>
        <v>0g 11s 11c</v>
      </c>
      <c r="M13" s="6" t="str">
        <f t="shared" si="4"/>
        <v>0g 13s 88c</v>
      </c>
      <c r="N13" s="6" t="str">
        <f t="shared" si="5"/>
        <v>Stringy Vulture Meat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>
        <v>3.2</v>
      </c>
      <c r="B14" s="6">
        <f>IF(C14=0, Config!$B$15*Config!$B$20*Config!$B$50, 
IF(C14=1, Config!$B$15*Config!$B$21*Config!$B$51, 
IF(C14=2, Config!$B$15*Config!$B$22*Config!$B$52, 
IF(C14=3, Config!$B$15*Config!$B$23*Config!$B$53, 
IF(C14=4, Config!$B$15*Config!$B$24*Config!$B$54, 
IF(C14=5, Config!$B$15*Config!$B$25*Config!$B$55, 
IF(C14=6, Config!$B$15*Config!$B$26*Config!$B$56, 
IF(C14=7, Config!$B$15*Config!$B$27*Config!$B$57, ""))))))))</f>
        <v>0.8</v>
      </c>
      <c r="C14" s="10">
        <v>1.0</v>
      </c>
      <c r="D14" s="7" t="s">
        <v>668</v>
      </c>
      <c r="E14" s="10">
        <v>10.0</v>
      </c>
      <c r="F14" s="10">
        <v>10.0</v>
      </c>
      <c r="G14" s="9">
        <f>IF(E14 &lt; Config!$B$4, Config!$B$4, E14)</f>
        <v>850</v>
      </c>
      <c r="H14" s="9">
        <f t="shared" si="1"/>
        <v>1110.742663</v>
      </c>
      <c r="I14" s="9">
        <f>H14 * (1 - Config!$B$9)</f>
        <v>944.1312634</v>
      </c>
      <c r="J14" s="9">
        <f>H14 * (1 + Config!$B$10)</f>
        <v>1388.428329</v>
      </c>
      <c r="K14" s="6" t="str">
        <f t="shared" si="2"/>
        <v>0g 9s 44c</v>
      </c>
      <c r="L14" s="8" t="str">
        <f t="shared" si="3"/>
        <v>0g 11s 11c</v>
      </c>
      <c r="M14" s="6" t="str">
        <f t="shared" si="4"/>
        <v>0g 13s 88c</v>
      </c>
      <c r="N14" s="6" t="str">
        <f t="shared" si="5"/>
        <v>Coyote Meat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Config!$B$15*Config!$B$20*Config!$B$50, 
IF(C15=1, Config!$B$15*Config!$B$21*Config!$B$51, 
IF(C15=2, Config!$B$15*Config!$B$22*Config!$B$52, 
IF(C15=3, Config!$B$15*Config!$B$23*Config!$B$53, 
IF(C15=4, Config!$B$15*Config!$B$24*Config!$B$54, 
IF(C15=5, Config!$B$15*Config!$B$25*Config!$B$55, 
IF(C15=6, Config!$B$15*Config!$B$26*Config!$B$56, 
IF(C15=7, Config!$B$15*Config!$B$27*Config!$B$57, ""))))))))</f>
        <v>0.8</v>
      </c>
      <c r="C15" s="10">
        <v>1.0</v>
      </c>
      <c r="D15" s="7" t="s">
        <v>669</v>
      </c>
      <c r="E15" s="10">
        <v>18.0</v>
      </c>
      <c r="F15" s="10">
        <v>10.0</v>
      </c>
      <c r="G15" s="9">
        <f>IF(E15 &lt; Config!$B$4, Config!$B$4, E15)</f>
        <v>850</v>
      </c>
      <c r="H15" s="9">
        <f t="shared" si="1"/>
        <v>1110.742663</v>
      </c>
      <c r="I15" s="9">
        <f>H15 * (1 - Config!$B$9)</f>
        <v>944.1312634</v>
      </c>
      <c r="J15" s="9">
        <f>H15 * (1 + Config!$B$10)</f>
        <v>1388.428329</v>
      </c>
      <c r="K15" s="6" t="str">
        <f t="shared" si="2"/>
        <v>0g 9s 44c</v>
      </c>
      <c r="L15" s="8" t="str">
        <f t="shared" si="3"/>
        <v>0g 11s 11c</v>
      </c>
      <c r="M15" s="6" t="str">
        <f t="shared" si="4"/>
        <v>0g 13s 88c</v>
      </c>
      <c r="N15" s="6" t="str">
        <f t="shared" si="5"/>
        <v>Boar Intestines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Config!$B$15*Config!$B$20*Config!$B$50, 
IF(C16=1, Config!$B$15*Config!$B$21*Config!$B$51, 
IF(C16=2, Config!$B$15*Config!$B$22*Config!$B$52, 
IF(C16=3, Config!$B$15*Config!$B$23*Config!$B$53, 
IF(C16=4, Config!$B$15*Config!$B$24*Config!$B$54, 
IF(C16=5, Config!$B$15*Config!$B$25*Config!$B$55, 
IF(C16=6, Config!$B$15*Config!$B$26*Config!$B$56, 
IF(C16=7, Config!$B$15*Config!$B$27*Config!$B$57, ""))))))))</f>
        <v>0.8</v>
      </c>
      <c r="C16" s="10">
        <v>1.0</v>
      </c>
      <c r="D16" s="7" t="s">
        <v>670</v>
      </c>
      <c r="E16" s="10">
        <v>16.0</v>
      </c>
      <c r="F16" s="10">
        <v>10.0</v>
      </c>
      <c r="G16" s="9">
        <f>IF(E16 &lt; Config!$B$4, Config!$B$4, E16)</f>
        <v>850</v>
      </c>
      <c r="H16" s="9">
        <f t="shared" si="1"/>
        <v>1110.742663</v>
      </c>
      <c r="I16" s="9">
        <f>H16 * (1 - Config!$B$9)</f>
        <v>944.1312634</v>
      </c>
      <c r="J16" s="9">
        <f>H16 * (1 + Config!$B$10)</f>
        <v>1388.428329</v>
      </c>
      <c r="K16" s="6" t="str">
        <f t="shared" si="2"/>
        <v>0g 9s 44c</v>
      </c>
      <c r="L16" s="8" t="str">
        <f t="shared" si="3"/>
        <v>0g 11s 11c</v>
      </c>
      <c r="M16" s="6" t="str">
        <f t="shared" si="4"/>
        <v>0g 13s 88c</v>
      </c>
      <c r="N16" s="6" t="str">
        <f t="shared" si="5"/>
        <v>Spider Ichor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6">
        <v>0.1</v>
      </c>
      <c r="B17" s="6">
        <f>IF(C17=0, Config!$B$15*Config!$B$20*Config!$B$50, 
IF(C17=1, Config!$B$15*Config!$B$21*Config!$B$51, 
IF(C17=2, Config!$B$15*Config!$B$22*Config!$B$52, 
IF(C17=3, Config!$B$15*Config!$B$23*Config!$B$53, 
IF(C17=4, Config!$B$15*Config!$B$24*Config!$B$54, 
IF(C17=5, Config!$B$15*Config!$B$25*Config!$B$55, 
IF(C17=6, Config!$B$15*Config!$B$26*Config!$B$56, 
IF(C17=7, Config!$B$15*Config!$B$27*Config!$B$57, ""))))))))</f>
        <v>0.8</v>
      </c>
      <c r="C17" s="10">
        <v>1.0</v>
      </c>
      <c r="D17" s="7" t="s">
        <v>671</v>
      </c>
      <c r="E17" s="10">
        <v>7.0</v>
      </c>
      <c r="F17" s="10">
        <v>10.0</v>
      </c>
      <c r="G17" s="9">
        <f>IF(E17 &lt; Config!$B$4, Config!$B$4, E17)</f>
        <v>850</v>
      </c>
      <c r="H17" s="9">
        <f t="shared" si="1"/>
        <v>1110.742663</v>
      </c>
      <c r="I17" s="9">
        <f>H17 * (1 - Config!$B$9)</f>
        <v>944.1312634</v>
      </c>
      <c r="J17" s="9">
        <f>H17 * (1 + Config!$B$10)</f>
        <v>1388.428329</v>
      </c>
      <c r="K17" s="6" t="str">
        <f t="shared" si="2"/>
        <v>0g 9s 44c</v>
      </c>
      <c r="L17" s="8" t="str">
        <f t="shared" si="3"/>
        <v>0g 11s 11c</v>
      </c>
      <c r="M17" s="6" t="str">
        <f t="shared" si="4"/>
        <v>0g 13s 88c</v>
      </c>
      <c r="N17" s="6" t="str">
        <f t="shared" si="5"/>
        <v>Kodo Meat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Config!$B$15*Config!$B$20*Config!$B$50, 
IF(C18=1, Config!$B$15*Config!$B$21*Config!$B$51, 
IF(C18=2, Config!$B$15*Config!$B$22*Config!$B$52, 
IF(C18=3, Config!$B$15*Config!$B$23*Config!$B$53, 
IF(C18=4, Config!$B$15*Config!$B$24*Config!$B$54, 
IF(C18=5, Config!$B$15*Config!$B$25*Config!$B$55, 
IF(C18=6, Config!$B$15*Config!$B$26*Config!$B$56, 
IF(C18=7, Config!$B$15*Config!$B$27*Config!$B$57, ""))))))))</f>
        <v>0.8</v>
      </c>
      <c r="C18" s="10">
        <v>1.0</v>
      </c>
      <c r="D18" s="7" t="s">
        <v>672</v>
      </c>
      <c r="E18" s="10">
        <v>9.0</v>
      </c>
      <c r="F18" s="10">
        <v>10.0</v>
      </c>
      <c r="G18" s="9">
        <f>IF(E18 &lt; Config!$B$4, Config!$B$4, E18)</f>
        <v>850</v>
      </c>
      <c r="H18" s="9">
        <f t="shared" si="1"/>
        <v>1110.742663</v>
      </c>
      <c r="I18" s="9">
        <f>H18 * (1 - Config!$B$9)</f>
        <v>944.1312634</v>
      </c>
      <c r="J18" s="9">
        <f>H18 * (1 + Config!$B$10)</f>
        <v>1388.428329</v>
      </c>
      <c r="K18" s="6" t="str">
        <f t="shared" si="2"/>
        <v>0g 9s 44c</v>
      </c>
      <c r="L18" s="8" t="str">
        <f t="shared" si="3"/>
        <v>0g 11s 11c</v>
      </c>
      <c r="M18" s="6" t="str">
        <f t="shared" si="4"/>
        <v>0g 13s 88c</v>
      </c>
      <c r="N18" s="6" t="str">
        <f t="shared" si="5"/>
        <v>Strider Meat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Config!$B$15*Config!$B$20*Config!$B$50, 
IF(C19=1, Config!$B$15*Config!$B$21*Config!$B$51, 
IF(C19=2, Config!$B$15*Config!$B$22*Config!$B$52, 
IF(C19=3, Config!$B$15*Config!$B$23*Config!$B$53, 
IF(C19=4, Config!$B$15*Config!$B$24*Config!$B$54, 
IF(C19=5, Config!$B$15*Config!$B$25*Config!$B$55, 
IF(C19=6, Config!$B$15*Config!$B$26*Config!$B$56, 
IF(C19=7, Config!$B$15*Config!$B$27*Config!$B$57, ""))))))))</f>
        <v>0.8</v>
      </c>
      <c r="C19" s="10">
        <v>1.0</v>
      </c>
      <c r="D19" s="7" t="s">
        <v>673</v>
      </c>
      <c r="E19" s="10">
        <v>16.0</v>
      </c>
      <c r="F19" s="10">
        <v>11.0</v>
      </c>
      <c r="G19" s="9">
        <f>IF(E19 &lt; Config!$B$4, Config!$B$4, E19)</f>
        <v>850</v>
      </c>
      <c r="H19" s="9">
        <f t="shared" si="1"/>
        <v>1250.454827</v>
      </c>
      <c r="I19" s="9">
        <f>H19 * (1 - Config!$B$9)</f>
        <v>1062.886603</v>
      </c>
      <c r="J19" s="9">
        <f>H19 * (1 + Config!$B$10)</f>
        <v>1563.068533</v>
      </c>
      <c r="K19" s="6" t="str">
        <f t="shared" si="2"/>
        <v>0g 10s 63c</v>
      </c>
      <c r="L19" s="8" t="str">
        <f t="shared" si="3"/>
        <v>0g 12s 50c</v>
      </c>
      <c r="M19" s="6" t="str">
        <f t="shared" si="4"/>
        <v>0g 15s 63c</v>
      </c>
      <c r="N19" s="6" t="str">
        <f t="shared" si="5"/>
        <v>Murloc Eye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Config!$B$15*Config!$B$20*Config!$B$50, 
IF(C20=1, Config!$B$15*Config!$B$21*Config!$B$51, 
IF(C20=2, Config!$B$15*Config!$B$22*Config!$B$52, 
IF(C20=3, Config!$B$15*Config!$B$23*Config!$B$53, 
IF(C20=4, Config!$B$15*Config!$B$24*Config!$B$54, 
IF(C20=5, Config!$B$15*Config!$B$25*Config!$B$55, 
IF(C20=6, Config!$B$15*Config!$B$26*Config!$B$56, 
IF(C20=7, Config!$B$15*Config!$B$27*Config!$B$57, ""))))))))</f>
        <v>0.8</v>
      </c>
      <c r="C20" s="10">
        <v>1.0</v>
      </c>
      <c r="D20" s="7" t="s">
        <v>674</v>
      </c>
      <c r="E20" s="10">
        <v>15.0</v>
      </c>
      <c r="F20" s="10">
        <v>11.0</v>
      </c>
      <c r="G20" s="9">
        <f>IF(E20 &lt; Config!$B$4, Config!$B$4, E20)</f>
        <v>850</v>
      </c>
      <c r="H20" s="9">
        <f t="shared" si="1"/>
        <v>1250.454827</v>
      </c>
      <c r="I20" s="9">
        <f>H20 * (1 - Config!$B$9)</f>
        <v>1062.886603</v>
      </c>
      <c r="J20" s="9">
        <f>H20 * (1 + Config!$B$10)</f>
        <v>1563.068533</v>
      </c>
      <c r="K20" s="6" t="str">
        <f t="shared" si="2"/>
        <v>0g 10s 63c</v>
      </c>
      <c r="L20" s="8" t="str">
        <f t="shared" si="3"/>
        <v>0g 12s 50c</v>
      </c>
      <c r="M20" s="6" t="str">
        <f t="shared" si="4"/>
        <v>0g 15s 63c</v>
      </c>
      <c r="N20" s="6" t="str">
        <f t="shared" si="5"/>
        <v>Bear Meat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Config!$B$15*Config!$B$20*Config!$B$50, 
IF(C21=1, Config!$B$15*Config!$B$21*Config!$B$51, 
IF(C21=2, Config!$B$15*Config!$B$22*Config!$B$52, 
IF(C21=3, Config!$B$15*Config!$B$23*Config!$B$53, 
IF(C21=4, Config!$B$15*Config!$B$24*Config!$B$54, 
IF(C21=5, Config!$B$15*Config!$B$25*Config!$B$55, 
IF(C21=6, Config!$B$15*Config!$B$26*Config!$B$56, 
IF(C21=7, Config!$B$15*Config!$B$27*Config!$B$57, ""))))))))</f>
        <v>0.8</v>
      </c>
      <c r="C21" s="10">
        <v>1.0</v>
      </c>
      <c r="D21" s="7" t="s">
        <v>675</v>
      </c>
      <c r="E21" s="10">
        <v>15.0</v>
      </c>
      <c r="F21" s="10">
        <v>12.0</v>
      </c>
      <c r="G21" s="9">
        <f>IF(E21 &lt; Config!$B$4, Config!$B$4, E21)</f>
        <v>850</v>
      </c>
      <c r="H21" s="9">
        <f t="shared" si="1"/>
        <v>1388.323929</v>
      </c>
      <c r="I21" s="9">
        <f>H21 * (1 - Config!$B$9)</f>
        <v>1180.075339</v>
      </c>
      <c r="J21" s="9">
        <f>H21 * (1 + Config!$B$10)</f>
        <v>1735.404911</v>
      </c>
      <c r="K21" s="6" t="str">
        <f t="shared" si="2"/>
        <v>0g 11s 80c</v>
      </c>
      <c r="L21" s="8" t="str">
        <f t="shared" si="3"/>
        <v>0g 13s 88c</v>
      </c>
      <c r="M21" s="6" t="str">
        <f t="shared" si="4"/>
        <v>0g 17s 35c</v>
      </c>
      <c r="N21" s="6" t="str">
        <f t="shared" si="5"/>
        <v>Goretusk Liver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Config!$B$15*Config!$B$20*Config!$B$50, 
IF(C22=1, Config!$B$15*Config!$B$21*Config!$B$51, 
IF(C22=2, Config!$B$15*Config!$B$22*Config!$B$52, 
IF(C22=3, Config!$B$15*Config!$B$23*Config!$B$53, 
IF(C22=4, Config!$B$15*Config!$B$24*Config!$B$54, 
IF(C22=5, Config!$B$15*Config!$B$25*Config!$B$55, 
IF(C22=6, Config!$B$15*Config!$B$26*Config!$B$56, 
IF(C22=7, Config!$B$15*Config!$B$27*Config!$B$57, ""))))))))</f>
        <v>0.8</v>
      </c>
      <c r="C22" s="10">
        <v>1.0</v>
      </c>
      <c r="D22" s="7" t="s">
        <v>676</v>
      </c>
      <c r="E22" s="10">
        <v>27.0</v>
      </c>
      <c r="F22" s="10">
        <v>12.0</v>
      </c>
      <c r="G22" s="9">
        <f>IF(E22 &lt; Config!$B$4, Config!$B$4, E22)</f>
        <v>850</v>
      </c>
      <c r="H22" s="9">
        <f t="shared" si="1"/>
        <v>1388.323929</v>
      </c>
      <c r="I22" s="9">
        <f>H22 * (1 - Config!$B$9)</f>
        <v>1180.075339</v>
      </c>
      <c r="J22" s="9">
        <f>H22 * (1 + Config!$B$10)</f>
        <v>1735.404911</v>
      </c>
      <c r="K22" s="6" t="str">
        <f t="shared" si="2"/>
        <v>0g 11s 80c</v>
      </c>
      <c r="L22" s="8" t="str">
        <f t="shared" si="3"/>
        <v>0g 13s 88c</v>
      </c>
      <c r="M22" s="6" t="str">
        <f t="shared" si="4"/>
        <v>0g 17s 35c</v>
      </c>
      <c r="N22" s="6" t="str">
        <f t="shared" si="5"/>
        <v>Goretusk Snout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Config!$B$15*Config!$B$20*Config!$B$50, 
IF(C23=1, Config!$B$15*Config!$B$21*Config!$B$51, 
IF(C23=2, Config!$B$15*Config!$B$22*Config!$B$52, 
IF(C23=3, Config!$B$15*Config!$B$23*Config!$B$53, 
IF(C23=4, Config!$B$15*Config!$B$24*Config!$B$54, 
IF(C23=5, Config!$B$15*Config!$B$25*Config!$B$55, 
IF(C23=6, Config!$B$15*Config!$B$26*Config!$B$56, 
IF(C23=7, Config!$B$15*Config!$B$27*Config!$B$57, ""))))))))</f>
        <v>0.8</v>
      </c>
      <c r="C23" s="10">
        <v>1.0</v>
      </c>
      <c r="D23" s="7" t="s">
        <v>677</v>
      </c>
      <c r="E23" s="10">
        <v>12.0</v>
      </c>
      <c r="F23" s="10">
        <v>13.0</v>
      </c>
      <c r="G23" s="9">
        <f>IF(E23 &lt; Config!$B$4, Config!$B$4, E23)</f>
        <v>850</v>
      </c>
      <c r="H23" s="9">
        <f t="shared" si="1"/>
        <v>1524.202995</v>
      </c>
      <c r="I23" s="9">
        <f>H23 * (1 - Config!$B$9)</f>
        <v>1295.572546</v>
      </c>
      <c r="J23" s="9">
        <f>H23 * (1 + Config!$B$10)</f>
        <v>1905.253743</v>
      </c>
      <c r="K23" s="6" t="str">
        <f t="shared" si="2"/>
        <v>0g 12s 96c</v>
      </c>
      <c r="L23" s="8" t="str">
        <f t="shared" si="3"/>
        <v>0g 15s 24c</v>
      </c>
      <c r="M23" s="6" t="str">
        <f t="shared" si="4"/>
        <v>0g 19s 5c</v>
      </c>
      <c r="N23" s="6" t="str">
        <f t="shared" si="5"/>
        <v>Crawler Meat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Config!$B$15*Config!$B$20*Config!$B$50, 
IF(C24=1, Config!$B$15*Config!$B$21*Config!$B$51, 
IF(C24=2, Config!$B$15*Config!$B$22*Config!$B$52, 
IF(C24=3, Config!$B$15*Config!$B$23*Config!$B$53, 
IF(C24=4, Config!$B$15*Config!$B$24*Config!$B$54, 
IF(C24=5, Config!$B$15*Config!$B$25*Config!$B$55, 
IF(C24=6, Config!$B$15*Config!$B$26*Config!$B$56, 
IF(C24=7, Config!$B$15*Config!$B$27*Config!$B$57, ""))))))))</f>
        <v>0.8</v>
      </c>
      <c r="C24" s="10">
        <v>1.0</v>
      </c>
      <c r="D24" s="7" t="s">
        <v>678</v>
      </c>
      <c r="E24" s="10">
        <v>11.0</v>
      </c>
      <c r="F24" s="10">
        <v>13.0</v>
      </c>
      <c r="G24" s="9">
        <f>IF(E24 &lt; Config!$B$4, Config!$B$4, E24)</f>
        <v>850</v>
      </c>
      <c r="H24" s="9">
        <f t="shared" si="1"/>
        <v>1524.202995</v>
      </c>
      <c r="I24" s="9">
        <f>H24 * (1 - Config!$B$9)</f>
        <v>1295.572546</v>
      </c>
      <c r="J24" s="9">
        <f>H24 * (1 + Config!$B$10)</f>
        <v>1905.253743</v>
      </c>
      <c r="K24" s="6" t="str">
        <f t="shared" si="2"/>
        <v>0g 12s 96c</v>
      </c>
      <c r="L24" s="8" t="str">
        <f t="shared" si="3"/>
        <v>0g 15s 24c</v>
      </c>
      <c r="M24" s="6" t="str">
        <f t="shared" si="4"/>
        <v>0g 19s 5c</v>
      </c>
      <c r="N24" s="6" t="str">
        <f t="shared" si="5"/>
        <v>Crawler Claw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Config!$B$15*Config!$B$20*Config!$B$50, 
IF(C25=1, Config!$B$15*Config!$B$21*Config!$B$51, 
IF(C25=2, Config!$B$15*Config!$B$22*Config!$B$52, 
IF(C25=3, Config!$B$15*Config!$B$23*Config!$B$53, 
IF(C25=4, Config!$B$15*Config!$B$24*Config!$B$54, 
IF(C25=5, Config!$B$15*Config!$B$25*Config!$B$55, 
IF(C25=6, Config!$B$15*Config!$B$26*Config!$B$56, 
IF(C25=7, Config!$B$15*Config!$B$27*Config!$B$57, ""))))))))</f>
        <v>0.8</v>
      </c>
      <c r="C25" s="10">
        <v>1.0</v>
      </c>
      <c r="D25" s="7" t="s">
        <v>679</v>
      </c>
      <c r="E25" s="10">
        <v>15.0</v>
      </c>
      <c r="F25" s="10">
        <v>14.0</v>
      </c>
      <c r="G25" s="9">
        <f>IF(E25 &lt; Config!$B$4, Config!$B$4, E25)</f>
        <v>850</v>
      </c>
      <c r="H25" s="9">
        <f t="shared" si="1"/>
        <v>1658.013066</v>
      </c>
      <c r="I25" s="9">
        <f>H25 * (1 - Config!$B$9)</f>
        <v>1409.311106</v>
      </c>
      <c r="J25" s="9">
        <f>H25 * (1 + Config!$B$10)</f>
        <v>2072.516332</v>
      </c>
      <c r="K25" s="6" t="str">
        <f t="shared" si="2"/>
        <v>0g 14s 9c</v>
      </c>
      <c r="L25" s="8" t="str">
        <f t="shared" si="3"/>
        <v>0g 16s 58c</v>
      </c>
      <c r="M25" s="6" t="str">
        <f t="shared" si="4"/>
        <v>0g 20s 73c</v>
      </c>
      <c r="N25" s="6" t="str">
        <f t="shared" si="5"/>
        <v>Boar Ribs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Config!$B$15*Config!$B$20*Config!$B$50, 
IF(C26=1, Config!$B$15*Config!$B$21*Config!$B$51, 
IF(C26=2, Config!$B$15*Config!$B$22*Config!$B$52, 
IF(C26=3, Config!$B$15*Config!$B$23*Config!$B$53, 
IF(C26=4, Config!$B$15*Config!$B$24*Config!$B$54, 
IF(C26=5, Config!$B$15*Config!$B$25*Config!$B$55, 
IF(C26=6, Config!$B$15*Config!$B$26*Config!$B$56, 
IF(C26=7, Config!$B$15*Config!$B$27*Config!$B$57, ""))))))))</f>
        <v>0.8</v>
      </c>
      <c r="C26" s="10">
        <v>1.0</v>
      </c>
      <c r="D26" s="7" t="s">
        <v>680</v>
      </c>
      <c r="E26" s="10">
        <v>16.0</v>
      </c>
      <c r="F26" s="10">
        <v>14.0</v>
      </c>
      <c r="G26" s="9">
        <f>IF(E26 &lt; Config!$B$4, Config!$B$4, E26)</f>
        <v>850</v>
      </c>
      <c r="H26" s="9">
        <f t="shared" si="1"/>
        <v>1658.013066</v>
      </c>
      <c r="I26" s="9">
        <f>H26 * (1 - Config!$B$9)</f>
        <v>1409.311106</v>
      </c>
      <c r="J26" s="9">
        <f>H26 * (1 + Config!$B$10)</f>
        <v>2072.516332</v>
      </c>
      <c r="K26" s="6" t="str">
        <f t="shared" si="2"/>
        <v>0g 14s 9c</v>
      </c>
      <c r="L26" s="8" t="str">
        <f t="shared" si="3"/>
        <v>0g 16s 58c</v>
      </c>
      <c r="M26" s="6" t="str">
        <f t="shared" si="4"/>
        <v>0g 20s 73c</v>
      </c>
      <c r="N26" s="6" t="str">
        <f t="shared" si="5"/>
        <v>Crocolisk Meat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Config!$B$15*Config!$B$20*Config!$B$50, 
IF(C27=1, Config!$B$15*Config!$B$21*Config!$B$51, 
IF(C27=2, Config!$B$15*Config!$B$22*Config!$B$52, 
IF(C27=3, Config!$B$15*Config!$B$23*Config!$B$53, 
IF(C27=4, Config!$B$15*Config!$B$24*Config!$B$54, 
IF(C27=5, Config!$B$15*Config!$B$25*Config!$B$55, 
IF(C27=6, Config!$B$15*Config!$B$26*Config!$B$56, 
IF(C27=7, Config!$B$15*Config!$B$27*Config!$B$57, ""))))))))</f>
        <v>0.8</v>
      </c>
      <c r="C27" s="10">
        <v>1.0</v>
      </c>
      <c r="D27" s="7" t="s">
        <v>681</v>
      </c>
      <c r="E27" s="10">
        <v>16.0</v>
      </c>
      <c r="F27" s="10">
        <v>14.0</v>
      </c>
      <c r="G27" s="9">
        <f>IF(E27 &lt; Config!$B$4, Config!$B$4, E27)</f>
        <v>850</v>
      </c>
      <c r="H27" s="9">
        <f t="shared" si="1"/>
        <v>1658.013066</v>
      </c>
      <c r="I27" s="9">
        <f>H27 * (1 - Config!$B$9)</f>
        <v>1409.311106</v>
      </c>
      <c r="J27" s="9">
        <f>H27 * (1 + Config!$B$10)</f>
        <v>2072.516332</v>
      </c>
      <c r="K27" s="6" t="str">
        <f t="shared" si="2"/>
        <v>0g 14s 9c</v>
      </c>
      <c r="L27" s="8" t="str">
        <f t="shared" si="3"/>
        <v>0g 16s 58c</v>
      </c>
      <c r="M27" s="6" t="str">
        <f t="shared" si="4"/>
        <v>0g 20s 73c</v>
      </c>
      <c r="N27" s="6" t="str">
        <f t="shared" si="5"/>
        <v>Clam Meat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Config!$B$15*Config!$B$20*Config!$B$50, 
IF(C28=1, Config!$B$15*Config!$B$21*Config!$B$51, 
IF(C28=2, Config!$B$15*Config!$B$22*Config!$B$52, 
IF(C28=3, Config!$B$15*Config!$B$23*Config!$B$53, 
IF(C28=4, Config!$B$15*Config!$B$24*Config!$B$54, 
IF(C28=5, Config!$B$15*Config!$B$25*Config!$B$55, 
IF(C28=6, Config!$B$15*Config!$B$26*Config!$B$56, 
IF(C28=7, Config!$B$15*Config!$B$27*Config!$B$57, ""))))))))</f>
        <v>0.8</v>
      </c>
      <c r="C28" s="10">
        <v>1.0</v>
      </c>
      <c r="D28" s="7" t="s">
        <v>682</v>
      </c>
      <c r="E28" s="10">
        <v>78.0</v>
      </c>
      <c r="F28" s="10">
        <v>15.0</v>
      </c>
      <c r="G28" s="9">
        <f>IF(E28 &lt; Config!$B$4, Config!$B$4, E28)</f>
        <v>850</v>
      </c>
      <c r="H28" s="9">
        <f t="shared" si="1"/>
        <v>1789.721018</v>
      </c>
      <c r="I28" s="9">
        <f>H28 * (1 - Config!$B$9)</f>
        <v>1521.262865</v>
      </c>
      <c r="J28" s="9">
        <f>H28 * (1 + Config!$B$10)</f>
        <v>2237.151273</v>
      </c>
      <c r="K28" s="6" t="str">
        <f t="shared" si="2"/>
        <v>0g 15s 21c</v>
      </c>
      <c r="L28" s="8" t="str">
        <f t="shared" si="3"/>
        <v>0g 17s 90c</v>
      </c>
      <c r="M28" s="6" t="str">
        <f t="shared" si="4"/>
        <v>0g 22s 37c</v>
      </c>
      <c r="N28" s="6" t="str">
        <f t="shared" si="5"/>
        <v>Tough Condor Meat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Config!$B$15*Config!$B$20*Config!$B$50, 
IF(C29=1, Config!$B$15*Config!$B$21*Config!$B$51, 
IF(C29=2, Config!$B$15*Config!$B$22*Config!$B$52, 
IF(C29=3, Config!$B$15*Config!$B$23*Config!$B$53, 
IF(C29=4, Config!$B$15*Config!$B$24*Config!$B$54, 
IF(C29=5, Config!$B$15*Config!$B$25*Config!$B$55, 
IF(C29=6, Config!$B$15*Config!$B$26*Config!$B$56, 
IF(C29=7, Config!$B$15*Config!$B$27*Config!$B$57, ""))))))))</f>
        <v>0.8</v>
      </c>
      <c r="C29" s="10">
        <v>1.0</v>
      </c>
      <c r="D29" s="7" t="s">
        <v>683</v>
      </c>
      <c r="E29" s="10">
        <v>50.0</v>
      </c>
      <c r="F29" s="10">
        <v>15.0</v>
      </c>
      <c r="G29" s="9">
        <f>IF(E29 &lt; Config!$B$4, Config!$B$4, E29)</f>
        <v>850</v>
      </c>
      <c r="H29" s="9">
        <f t="shared" si="1"/>
        <v>1789.721018</v>
      </c>
      <c r="I29" s="9">
        <f>H29 * (1 - Config!$B$9)</f>
        <v>1521.262865</v>
      </c>
      <c r="J29" s="9">
        <f>H29 * (1 + Config!$B$10)</f>
        <v>2237.151273</v>
      </c>
      <c r="K29" s="6" t="str">
        <f t="shared" si="2"/>
        <v>0g 15s 21c</v>
      </c>
      <c r="L29" s="8" t="str">
        <f t="shared" si="3"/>
        <v>0g 17s 90c</v>
      </c>
      <c r="M29" s="6" t="str">
        <f t="shared" si="4"/>
        <v>0g 22s 37c</v>
      </c>
      <c r="N29" s="6" t="str">
        <f t="shared" si="5"/>
        <v>Crisp Spider Meat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Config!$B$15*Config!$B$20*Config!$B$50, 
IF(C30=1, Config!$B$15*Config!$B$21*Config!$B$51, 
IF(C30=2, Config!$B$15*Config!$B$22*Config!$B$52, 
IF(C30=3, Config!$B$15*Config!$B$23*Config!$B$53, 
IF(C30=4, Config!$B$15*Config!$B$24*Config!$B$54, 
IF(C30=5, Config!$B$15*Config!$B$25*Config!$B$55, 
IF(C30=6, Config!$B$15*Config!$B$26*Config!$B$56, 
IF(C30=7, Config!$B$15*Config!$B$27*Config!$B$57, ""))))))))</f>
        <v>0.8</v>
      </c>
      <c r="C30" s="10">
        <v>1.0</v>
      </c>
      <c r="D30" s="7" t="s">
        <v>684</v>
      </c>
      <c r="E30" s="10">
        <v>12.0</v>
      </c>
      <c r="F30" s="10">
        <v>15.0</v>
      </c>
      <c r="G30" s="9">
        <f>IF(E30 &lt; Config!$B$4, Config!$B$4, E30)</f>
        <v>850</v>
      </c>
      <c r="H30" s="9">
        <f t="shared" si="1"/>
        <v>1789.721018</v>
      </c>
      <c r="I30" s="9">
        <f>H30 * (1 - Config!$B$9)</f>
        <v>1521.262865</v>
      </c>
      <c r="J30" s="9">
        <f>H30 * (1 + Config!$B$10)</f>
        <v>2237.151273</v>
      </c>
      <c r="K30" s="6" t="str">
        <f t="shared" si="2"/>
        <v>0g 15s 21c</v>
      </c>
      <c r="L30" s="8" t="str">
        <f t="shared" si="3"/>
        <v>0g 17s 90c</v>
      </c>
      <c r="M30" s="6" t="str">
        <f t="shared" si="4"/>
        <v>0g 22s 37c</v>
      </c>
      <c r="N30" s="6" t="str">
        <f t="shared" si="5"/>
        <v>Soft Frenzy Flesh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Config!$B$15*Config!$B$20*Config!$B$50, 
IF(C31=1, Config!$B$15*Config!$B$21*Config!$B$51, 
IF(C31=2, Config!$B$15*Config!$B$22*Config!$B$52, 
IF(C31=3, Config!$B$15*Config!$B$23*Config!$B$53, 
IF(C31=4, Config!$B$15*Config!$B$24*Config!$B$54, 
IF(C31=5, Config!$B$15*Config!$B$25*Config!$B$55, 
IF(C31=6, Config!$B$15*Config!$B$26*Config!$B$56, 
IF(C31=7, Config!$B$15*Config!$B$27*Config!$B$57, ""))))))))</f>
        <v>0.8</v>
      </c>
      <c r="C31" s="10">
        <v>1.0</v>
      </c>
      <c r="D31" s="7" t="s">
        <v>685</v>
      </c>
      <c r="E31" s="10">
        <v>1.0</v>
      </c>
      <c r="F31" s="10">
        <v>15.0</v>
      </c>
      <c r="G31" s="9">
        <f>IF(E31 &lt; Config!$B$4, Config!$B$4, E31)</f>
        <v>850</v>
      </c>
      <c r="H31" s="9">
        <f t="shared" si="1"/>
        <v>1789.721018</v>
      </c>
      <c r="I31" s="9">
        <f>H31 * (1 - Config!$B$9)</f>
        <v>1521.262865</v>
      </c>
      <c r="J31" s="9">
        <f>H31 * (1 + Config!$B$10)</f>
        <v>2237.151273</v>
      </c>
      <c r="K31" s="6" t="str">
        <f t="shared" si="2"/>
        <v>0g 15s 21c</v>
      </c>
      <c r="L31" s="8" t="str">
        <f t="shared" si="3"/>
        <v>0g 17s 90c</v>
      </c>
      <c r="M31" s="6" t="str">
        <f t="shared" si="4"/>
        <v>0g 22s 37c</v>
      </c>
      <c r="N31" s="6" t="str">
        <f t="shared" si="5"/>
        <v>Raw Longjaw Mud Snapper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>
        <f>IF(C32=0, Config!$B$15*Config!$B$20*Config!$B$50, 
IF(C32=1, Config!$B$15*Config!$B$21*Config!$B$51, 
IF(C32=2, Config!$B$15*Config!$B$22*Config!$B$52, 
IF(C32=3, Config!$B$15*Config!$B$23*Config!$B$53, 
IF(C32=4, Config!$B$15*Config!$B$24*Config!$B$54, 
IF(C32=5, Config!$B$15*Config!$B$25*Config!$B$55, 
IF(C32=6, Config!$B$15*Config!$B$26*Config!$B$56, 
IF(C32=7, Config!$B$15*Config!$B$27*Config!$B$57, ""))))))))</f>
        <v>0.8</v>
      </c>
      <c r="C32" s="10">
        <v>1.0</v>
      </c>
      <c r="D32" s="7" t="s">
        <v>686</v>
      </c>
      <c r="E32" s="10">
        <v>2.0</v>
      </c>
      <c r="F32" s="10">
        <v>15.0</v>
      </c>
      <c r="G32" s="9">
        <f>IF(E32 &lt; Config!$B$4, Config!$B$4, E32)</f>
        <v>850</v>
      </c>
      <c r="H32" s="9">
        <f t="shared" si="1"/>
        <v>1789.721018</v>
      </c>
      <c r="I32" s="9">
        <f>H32 * (1 - Config!$B$9)</f>
        <v>1521.262865</v>
      </c>
      <c r="J32" s="9">
        <f>H32 * (1 + Config!$B$10)</f>
        <v>2237.151273</v>
      </c>
      <c r="K32" s="6" t="str">
        <f t="shared" si="2"/>
        <v>0g 15s 21c</v>
      </c>
      <c r="L32" s="8" t="str">
        <f t="shared" si="3"/>
        <v>0g 17s 90c</v>
      </c>
      <c r="M32" s="6" t="str">
        <f t="shared" si="4"/>
        <v>0g 22s 37c</v>
      </c>
      <c r="N32" s="6" t="str">
        <f t="shared" si="5"/>
        <v>Raw Loch Frenzy</v>
      </c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>
        <f>IF(C33=0, Config!$B$15*Config!$B$20*Config!$B$50, 
IF(C33=1, Config!$B$15*Config!$B$21*Config!$B$51, 
IF(C33=2, Config!$B$15*Config!$B$22*Config!$B$52, 
IF(C33=3, Config!$B$15*Config!$B$23*Config!$B$53, 
IF(C33=4, Config!$B$15*Config!$B$24*Config!$B$54, 
IF(C33=5, Config!$B$15*Config!$B$25*Config!$B$55, 
IF(C33=6, Config!$B$15*Config!$B$26*Config!$B$56, 
IF(C33=7, Config!$B$15*Config!$B$27*Config!$B$57, ""))))))))</f>
        <v>0.8</v>
      </c>
      <c r="C33" s="10">
        <v>1.0</v>
      </c>
      <c r="D33" s="7" t="s">
        <v>687</v>
      </c>
      <c r="E33" s="10">
        <v>2.0</v>
      </c>
      <c r="F33" s="10">
        <v>15.0</v>
      </c>
      <c r="G33" s="9">
        <f>IF(E33 &lt; Config!$B$4, Config!$B$4, E33)</f>
        <v>850</v>
      </c>
      <c r="H33" s="9">
        <f t="shared" si="1"/>
        <v>1789.721018</v>
      </c>
      <c r="I33" s="9">
        <f>H33 * (1 - Config!$B$9)</f>
        <v>1521.262865</v>
      </c>
      <c r="J33" s="9">
        <f>H33 * (1 + Config!$B$10)</f>
        <v>2237.151273</v>
      </c>
      <c r="K33" s="6" t="str">
        <f t="shared" si="2"/>
        <v>0g 15s 21c</v>
      </c>
      <c r="L33" s="8" t="str">
        <f t="shared" si="3"/>
        <v>0g 17s 90c</v>
      </c>
      <c r="M33" s="6" t="str">
        <f t="shared" si="4"/>
        <v>0g 22s 37c</v>
      </c>
      <c r="N33" s="6" t="str">
        <f t="shared" si="5"/>
        <v>Raw Rainbow Fin Albacore</v>
      </c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>
        <f>IF(C34=0, Config!$B$15*Config!$B$20*Config!$B$50, 
IF(C34=1, Config!$B$15*Config!$B$21*Config!$B$51, 
IF(C34=2, Config!$B$15*Config!$B$22*Config!$B$52, 
IF(C34=3, Config!$B$15*Config!$B$23*Config!$B$53, 
IF(C34=4, Config!$B$15*Config!$B$24*Config!$B$54, 
IF(C34=5, Config!$B$15*Config!$B$25*Config!$B$55, 
IF(C34=6, Config!$B$15*Config!$B$26*Config!$B$56, 
IF(C34=7, Config!$B$15*Config!$B$27*Config!$B$57, ""))))))))</f>
        <v>0.8</v>
      </c>
      <c r="C34" s="10">
        <v>1.0</v>
      </c>
      <c r="D34" s="7" t="s">
        <v>688</v>
      </c>
      <c r="E34" s="10">
        <v>12.0</v>
      </c>
      <c r="F34" s="10">
        <v>15.0</v>
      </c>
      <c r="G34" s="9">
        <f>IF(E34 &lt; Config!$B$4, Config!$B$4, E34)</f>
        <v>850</v>
      </c>
      <c r="H34" s="9">
        <f t="shared" si="1"/>
        <v>1789.721018</v>
      </c>
      <c r="I34" s="9">
        <f>H34 * (1 - Config!$B$9)</f>
        <v>1521.262865</v>
      </c>
      <c r="J34" s="9">
        <f>H34 * (1 + Config!$B$10)</f>
        <v>2237.151273</v>
      </c>
      <c r="K34" s="6" t="str">
        <f t="shared" si="2"/>
        <v>0g 15s 21c</v>
      </c>
      <c r="L34" s="8" t="str">
        <f t="shared" si="3"/>
        <v>0g 17s 90c</v>
      </c>
      <c r="M34" s="6" t="str">
        <f t="shared" si="4"/>
        <v>0g 22s 37c</v>
      </c>
      <c r="N34" s="6" t="str">
        <f t="shared" si="5"/>
        <v>Crunchy Spider Leg</v>
      </c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>
        <f>IF(C35=0, Config!$B$15*Config!$B$20*Config!$B$50, 
IF(C35=1, Config!$B$15*Config!$B$21*Config!$B$51, 
IF(C35=2, Config!$B$15*Config!$B$22*Config!$B$52, 
IF(C35=3, Config!$B$15*Config!$B$23*Config!$B$53, 
IF(C35=4, Config!$B$15*Config!$B$24*Config!$B$54, 
IF(C35=5, Config!$B$15*Config!$B$25*Config!$B$55, 
IF(C35=6, Config!$B$15*Config!$B$26*Config!$B$56, 
IF(C35=7, Config!$B$15*Config!$B$27*Config!$B$57, ""))))))))</f>
        <v>0.8</v>
      </c>
      <c r="C35" s="10">
        <v>1.0</v>
      </c>
      <c r="D35" s="7" t="s">
        <v>689</v>
      </c>
      <c r="E35" s="10">
        <v>28.0</v>
      </c>
      <c r="F35" s="10">
        <v>16.0</v>
      </c>
      <c r="G35" s="9">
        <f>IF(E35 &lt; Config!$B$4, Config!$B$4, E35)</f>
        <v>850</v>
      </c>
      <c r="H35" s="9">
        <f t="shared" si="1"/>
        <v>1919.324763</v>
      </c>
      <c r="I35" s="9">
        <f>H35 * (1 - Config!$B$9)</f>
        <v>1631.426049</v>
      </c>
      <c r="J35" s="9">
        <f>H35 * (1 + Config!$B$10)</f>
        <v>2399.155954</v>
      </c>
      <c r="K35" s="6" t="str">
        <f t="shared" si="2"/>
        <v>0g 16s 31c</v>
      </c>
      <c r="L35" s="8" t="str">
        <f t="shared" si="3"/>
        <v>0g 19s 19c</v>
      </c>
      <c r="M35" s="6" t="str">
        <f t="shared" si="4"/>
        <v>0g 23s 99c</v>
      </c>
      <c r="N35" s="6" t="str">
        <f t="shared" si="5"/>
        <v>Murloc Fin</v>
      </c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>
        <f>IF(C36=0, Config!$B$15*Config!$B$20*Config!$B$50, 
IF(C36=1, Config!$B$15*Config!$B$21*Config!$B$51, 
IF(C36=2, Config!$B$15*Config!$B$22*Config!$B$52, 
IF(C36=3, Config!$B$15*Config!$B$23*Config!$B$53, 
IF(C36=4, Config!$B$15*Config!$B$24*Config!$B$54, 
IF(C36=5, Config!$B$15*Config!$B$25*Config!$B$55, 
IF(C36=6, Config!$B$15*Config!$B$26*Config!$B$56, 
IF(C36=7, Config!$B$15*Config!$B$27*Config!$B$57, ""))))))))</f>
        <v>0.8</v>
      </c>
      <c r="C36" s="10">
        <v>1.0</v>
      </c>
      <c r="D36" s="7" t="s">
        <v>690</v>
      </c>
      <c r="E36" s="10">
        <v>50.0</v>
      </c>
      <c r="F36" s="10">
        <v>16.0</v>
      </c>
      <c r="G36" s="9">
        <f>IF(E36 &lt; Config!$B$4, Config!$B$4, E36)</f>
        <v>850</v>
      </c>
      <c r="H36" s="9">
        <f t="shared" si="1"/>
        <v>1919.324763</v>
      </c>
      <c r="I36" s="9">
        <f>H36 * (1 - Config!$B$9)</f>
        <v>1631.426049</v>
      </c>
      <c r="J36" s="9">
        <f>H36 * (1 + Config!$B$10)</f>
        <v>2399.155954</v>
      </c>
      <c r="K36" s="6" t="str">
        <f t="shared" si="2"/>
        <v>0g 16s 31c</v>
      </c>
      <c r="L36" s="8" t="str">
        <f t="shared" si="3"/>
        <v>0g 19s 19c</v>
      </c>
      <c r="M36" s="6" t="str">
        <f t="shared" si="4"/>
        <v>0g 23s 99c</v>
      </c>
      <c r="N36" s="6" t="str">
        <f t="shared" si="5"/>
        <v>Great Goretusk Snout</v>
      </c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>
        <f>IF(C37=0, Config!$B$15*Config!$B$20*Config!$B$50, 
IF(C37=1, Config!$B$15*Config!$B$21*Config!$B$51, 
IF(C37=2, Config!$B$15*Config!$B$22*Config!$B$52, 
IF(C37=3, Config!$B$15*Config!$B$23*Config!$B$53, 
IF(C37=4, Config!$B$15*Config!$B$24*Config!$B$54, 
IF(C37=5, Config!$B$15*Config!$B$25*Config!$B$55, 
IF(C37=6, Config!$B$15*Config!$B$26*Config!$B$56, 
IF(C37=7, Config!$B$15*Config!$B$27*Config!$B$57, ""))))))))</f>
        <v>0.8</v>
      </c>
      <c r="C37" s="10">
        <v>1.0</v>
      </c>
      <c r="D37" s="7" t="s">
        <v>691</v>
      </c>
      <c r="E37" s="10">
        <v>24.0</v>
      </c>
      <c r="F37" s="10">
        <v>19.0</v>
      </c>
      <c r="G37" s="9">
        <f>IF(E37 &lt; Config!$B$4, Config!$B$4, E37)</f>
        <v>850</v>
      </c>
      <c r="H37" s="9">
        <f t="shared" si="1"/>
        <v>2295.765371</v>
      </c>
      <c r="I37" s="9">
        <f>H37 * (1 - Config!$B$9)</f>
        <v>1951.400565</v>
      </c>
      <c r="J37" s="9">
        <f>H37 * (1 + Config!$B$10)</f>
        <v>2869.706714</v>
      </c>
      <c r="K37" s="6" t="str">
        <f t="shared" si="2"/>
        <v>0g 19s 51c</v>
      </c>
      <c r="L37" s="8" t="str">
        <f t="shared" si="3"/>
        <v>0g 22s 96c</v>
      </c>
      <c r="M37" s="6" t="str">
        <f t="shared" si="4"/>
        <v>0g 28s 70c</v>
      </c>
      <c r="N37" s="6" t="str">
        <f t="shared" si="5"/>
        <v>Lean Wolf Flank</v>
      </c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>
        <f>IF(C38=0, Config!$B$15*Config!$B$20*Config!$B$50, 
IF(C38=1, Config!$B$15*Config!$B$21*Config!$B$51, 
IF(C38=2, Config!$B$15*Config!$B$22*Config!$B$52, 
IF(C38=3, Config!$B$15*Config!$B$23*Config!$B$53, 
IF(C38=4, Config!$B$15*Config!$B$24*Config!$B$54, 
IF(C38=5, Config!$B$15*Config!$B$25*Config!$B$55, 
IF(C38=6, Config!$B$15*Config!$B$26*Config!$B$56, 
IF(C38=7, Config!$B$15*Config!$B$27*Config!$B$57, ""))))))))</f>
        <v>0.8</v>
      </c>
      <c r="C38" s="10">
        <v>1.0</v>
      </c>
      <c r="D38" s="7" t="s">
        <v>692</v>
      </c>
      <c r="E38" s="10">
        <v>25.0</v>
      </c>
      <c r="F38" s="10">
        <v>20.0</v>
      </c>
      <c r="G38" s="9">
        <f>IF(E38 &lt; Config!$B$4, Config!$B$4, E38)</f>
        <v>850</v>
      </c>
      <c r="H38" s="9">
        <f t="shared" si="1"/>
        <v>2417.259564</v>
      </c>
      <c r="I38" s="9">
        <f>H38 * (1 - Config!$B$9)</f>
        <v>2054.670629</v>
      </c>
      <c r="J38" s="9">
        <f>H38 * (1 + Config!$B$10)</f>
        <v>3021.574455</v>
      </c>
      <c r="K38" s="6" t="str">
        <f t="shared" si="2"/>
        <v>0g 20s 55c</v>
      </c>
      <c r="L38" s="8" t="str">
        <f t="shared" si="3"/>
        <v>0g 24s 17c</v>
      </c>
      <c r="M38" s="6" t="str">
        <f t="shared" si="4"/>
        <v>0g 30s 22c</v>
      </c>
      <c r="N38" s="6" t="str">
        <f t="shared" si="5"/>
        <v>Raw Sagefish</v>
      </c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>
        <f>IF(C39=0, Config!$B$15*Config!$B$20*Config!$B$50, 
IF(C39=1, Config!$B$15*Config!$B$21*Config!$B$51, 
IF(C39=2, Config!$B$15*Config!$B$22*Config!$B$52, 
IF(C39=3, Config!$B$15*Config!$B$23*Config!$B$53, 
IF(C39=4, Config!$B$15*Config!$B$24*Config!$B$54, 
IF(C39=5, Config!$B$15*Config!$B$25*Config!$B$55, 
IF(C39=6, Config!$B$15*Config!$B$26*Config!$B$56, 
IF(C39=7, Config!$B$15*Config!$B$27*Config!$B$57, ""))))))))</f>
        <v>0.8</v>
      </c>
      <c r="C39" s="10">
        <v>1.0</v>
      </c>
      <c r="D39" s="7" t="s">
        <v>693</v>
      </c>
      <c r="E39" s="10">
        <v>45.0</v>
      </c>
      <c r="F39" s="10">
        <v>21.0</v>
      </c>
      <c r="G39" s="9">
        <f>IF(E39 &lt; Config!$B$4, Config!$B$4, E39)</f>
        <v>850</v>
      </c>
      <c r="H39" s="9">
        <f t="shared" si="1"/>
        <v>2536.843633</v>
      </c>
      <c r="I39" s="9">
        <f>H39 * (1 - Config!$B$9)</f>
        <v>2156.317088</v>
      </c>
      <c r="J39" s="9">
        <f>H39 * (1 + Config!$B$10)</f>
        <v>3171.054542</v>
      </c>
      <c r="K39" s="6" t="str">
        <f t="shared" si="2"/>
        <v>0g 21s 56c</v>
      </c>
      <c r="L39" s="8" t="str">
        <f t="shared" si="3"/>
        <v>0g 25s 37c</v>
      </c>
      <c r="M39" s="6" t="str">
        <f t="shared" si="4"/>
        <v>0g 31s 71c</v>
      </c>
      <c r="N39" s="6" t="str">
        <f t="shared" si="5"/>
        <v>Big Bear Meat</v>
      </c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>
        <f>IF(C40=0, Config!$B$15*Config!$B$20*Config!$B$50, 
IF(C40=1, Config!$B$15*Config!$B$21*Config!$B$51, 
IF(C40=2, Config!$B$15*Config!$B$22*Config!$B$52, 
IF(C40=3, Config!$B$15*Config!$B$23*Config!$B$53, 
IF(C40=4, Config!$B$15*Config!$B$24*Config!$B$54, 
IF(C40=5, Config!$B$15*Config!$B$25*Config!$B$55, 
IF(C40=6, Config!$B$15*Config!$B$26*Config!$B$56, 
IF(C40=7, Config!$B$15*Config!$B$27*Config!$B$57, ""))))))))</f>
        <v>0.8</v>
      </c>
      <c r="C40" s="10">
        <v>1.0</v>
      </c>
      <c r="D40" s="7" t="s">
        <v>694</v>
      </c>
      <c r="E40" s="10">
        <v>71.0</v>
      </c>
      <c r="F40" s="10">
        <v>22.0</v>
      </c>
      <c r="G40" s="9">
        <f>IF(E40 &lt; Config!$B$4, Config!$B$4, E40)</f>
        <v>850</v>
      </c>
      <c r="H40" s="9">
        <f t="shared" si="1"/>
        <v>2654.571198</v>
      </c>
      <c r="I40" s="9">
        <f>H40 * (1 - Config!$B$9)</f>
        <v>2256.385518</v>
      </c>
      <c r="J40" s="9">
        <f>H40 * (1 + Config!$B$10)</f>
        <v>3318.213997</v>
      </c>
      <c r="K40" s="6" t="str">
        <f t="shared" si="2"/>
        <v>0g 22s 56c</v>
      </c>
      <c r="L40" s="8" t="str">
        <f t="shared" si="3"/>
        <v>0g 26s 55c</v>
      </c>
      <c r="M40" s="6" t="str">
        <f t="shared" si="4"/>
        <v>0g 33s 18c</v>
      </c>
      <c r="N40" s="6" t="str">
        <f t="shared" si="5"/>
        <v>Raptor Egg</v>
      </c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>
        <f>IF(C41=0, Config!$B$15*Config!$B$20*Config!$B$50, 
IF(C41=1, Config!$B$15*Config!$B$21*Config!$B$51, 
IF(C41=2, Config!$B$15*Config!$B$22*Config!$B$52, 
IF(C41=3, Config!$B$15*Config!$B$23*Config!$B$53, 
IF(C41=4, Config!$B$15*Config!$B$24*Config!$B$54, 
IF(C41=5, Config!$B$15*Config!$B$25*Config!$B$55, 
IF(C41=6, Config!$B$15*Config!$B$26*Config!$B$56, 
IF(C41=7, Config!$B$15*Config!$B$27*Config!$B$57, ""))))))))</f>
        <v>0.8</v>
      </c>
      <c r="C41" s="10">
        <v>1.0</v>
      </c>
      <c r="D41" s="7" t="s">
        <v>695</v>
      </c>
      <c r="E41" s="10">
        <v>28.0</v>
      </c>
      <c r="F41" s="10">
        <v>22.0</v>
      </c>
      <c r="G41" s="9">
        <f>IF(E41 &lt; Config!$B$4, Config!$B$4, E41)</f>
        <v>850</v>
      </c>
      <c r="H41" s="9">
        <f t="shared" si="1"/>
        <v>2654.571198</v>
      </c>
      <c r="I41" s="9">
        <f>H41 * (1 - Config!$B$9)</f>
        <v>2256.385518</v>
      </c>
      <c r="J41" s="9">
        <f>H41 * (1 + Config!$B$10)</f>
        <v>3318.213997</v>
      </c>
      <c r="K41" s="6" t="str">
        <f t="shared" si="2"/>
        <v>0g 22s 56c</v>
      </c>
      <c r="L41" s="8" t="str">
        <f t="shared" si="3"/>
        <v>0g 26s 55c</v>
      </c>
      <c r="M41" s="6" t="str">
        <f t="shared" si="4"/>
        <v>0g 33s 18c</v>
      </c>
      <c r="N41" s="6" t="str">
        <f t="shared" si="5"/>
        <v>Thunder Lizard Tail</v>
      </c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>
        <f>IF(C42=0, Config!$B$15*Config!$B$20*Config!$B$50, 
IF(C42=1, Config!$B$15*Config!$B$21*Config!$B$51, 
IF(C42=2, Config!$B$15*Config!$B$22*Config!$B$52, 
IF(C42=3, Config!$B$15*Config!$B$23*Config!$B$53, 
IF(C42=4, Config!$B$15*Config!$B$24*Config!$B$54, 
IF(C42=5, Config!$B$15*Config!$B$25*Config!$B$55, 
IF(C42=6, Config!$B$15*Config!$B$26*Config!$B$56, 
IF(C42=7, Config!$B$15*Config!$B$27*Config!$B$57, ""))))))))</f>
        <v>0.8</v>
      </c>
      <c r="C42" s="10">
        <v>1.0</v>
      </c>
      <c r="D42" s="7" t="s">
        <v>696</v>
      </c>
      <c r="E42" s="10">
        <v>25.0</v>
      </c>
      <c r="F42" s="10">
        <v>23.0</v>
      </c>
      <c r="G42" s="9">
        <f>IF(E42 &lt; Config!$B$4, Config!$B$4, E42)</f>
        <v>850</v>
      </c>
      <c r="H42" s="9">
        <f t="shared" si="1"/>
        <v>2770.496569</v>
      </c>
      <c r="I42" s="9">
        <f>H42 * (1 - Config!$B$9)</f>
        <v>2354.922084</v>
      </c>
      <c r="J42" s="9">
        <f>H42 * (1 + Config!$B$10)</f>
        <v>3463.120712</v>
      </c>
      <c r="K42" s="6" t="str">
        <f t="shared" si="2"/>
        <v>0g 23s 55c</v>
      </c>
      <c r="L42" s="8" t="str">
        <f t="shared" si="3"/>
        <v>0g 27s 70c</v>
      </c>
      <c r="M42" s="6" t="str">
        <f t="shared" si="4"/>
        <v>0g 34s 63c</v>
      </c>
      <c r="N42" s="6" t="str">
        <f t="shared" si="5"/>
        <v>Tender Crocolisk Meat</v>
      </c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>
        <f>IF(C43=0, Config!$B$15*Config!$B$20*Config!$B$50, 
IF(C43=1, Config!$B$15*Config!$B$21*Config!$B$51, 
IF(C43=2, Config!$B$15*Config!$B$22*Config!$B$52, 
IF(C43=3, Config!$B$15*Config!$B$23*Config!$B$53, 
IF(C43=4, Config!$B$15*Config!$B$24*Config!$B$54, 
IF(C43=5, Config!$B$15*Config!$B$25*Config!$B$55, 
IF(C43=6, Config!$B$15*Config!$B$26*Config!$B$56, 
IF(C43=7, Config!$B$15*Config!$B$27*Config!$B$57, ""))))))))</f>
        <v>0.8</v>
      </c>
      <c r="C43" s="10">
        <v>1.0</v>
      </c>
      <c r="D43" s="7" t="s">
        <v>697</v>
      </c>
      <c r="E43" s="10">
        <v>55.0</v>
      </c>
      <c r="F43" s="10">
        <v>23.0</v>
      </c>
      <c r="G43" s="9">
        <f>IF(E43 &lt; Config!$B$4, Config!$B$4, E43)</f>
        <v>850</v>
      </c>
      <c r="H43" s="9">
        <f t="shared" si="1"/>
        <v>2770.496569</v>
      </c>
      <c r="I43" s="9">
        <f>H43 * (1 - Config!$B$9)</f>
        <v>2354.922084</v>
      </c>
      <c r="J43" s="9">
        <f>H43 * (1 + Config!$B$10)</f>
        <v>3463.120712</v>
      </c>
      <c r="K43" s="6" t="str">
        <f t="shared" si="2"/>
        <v>0g 23s 55c</v>
      </c>
      <c r="L43" s="8" t="str">
        <f t="shared" si="3"/>
        <v>0g 27s 70c</v>
      </c>
      <c r="M43" s="6" t="str">
        <f t="shared" si="4"/>
        <v>0g 34s 63c</v>
      </c>
      <c r="N43" s="6" t="str">
        <f t="shared" si="5"/>
        <v>Lion Meat</v>
      </c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>
        <f>IF(C44=0, Config!$B$15*Config!$B$20*Config!$B$50, 
IF(C44=1, Config!$B$15*Config!$B$21*Config!$B$51, 
IF(C44=2, Config!$B$15*Config!$B$22*Config!$B$52, 
IF(C44=3, Config!$B$15*Config!$B$23*Config!$B$53, 
IF(C44=4, Config!$B$15*Config!$B$24*Config!$B$54, 
IF(C44=5, Config!$B$15*Config!$B$25*Config!$B$55, 
IF(C44=6, Config!$B$15*Config!$B$26*Config!$B$56, 
IF(C44=7, Config!$B$15*Config!$B$27*Config!$B$57, ""))))))))</f>
        <v>0.8</v>
      </c>
      <c r="C44" s="10">
        <v>1.0</v>
      </c>
      <c r="D44" s="7" t="s">
        <v>698</v>
      </c>
      <c r="E44" s="10">
        <v>30.0</v>
      </c>
      <c r="F44" s="10">
        <v>23.0</v>
      </c>
      <c r="G44" s="9">
        <f>IF(E44 &lt; Config!$B$4, Config!$B$4, E44)</f>
        <v>850</v>
      </c>
      <c r="H44" s="9">
        <f t="shared" si="1"/>
        <v>2770.496569</v>
      </c>
      <c r="I44" s="9">
        <f>H44 * (1 - Config!$B$9)</f>
        <v>2354.922084</v>
      </c>
      <c r="J44" s="9">
        <f>H44 * (1 + Config!$B$10)</f>
        <v>3463.120712</v>
      </c>
      <c r="K44" s="6" t="str">
        <f t="shared" si="2"/>
        <v>0g 23s 55c</v>
      </c>
      <c r="L44" s="8" t="str">
        <f t="shared" si="3"/>
        <v>0g 27s 70c</v>
      </c>
      <c r="M44" s="6" t="str">
        <f t="shared" si="4"/>
        <v>0g 34s 63c</v>
      </c>
      <c r="N44" s="6" t="str">
        <f t="shared" si="5"/>
        <v>Stag Meat</v>
      </c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>
        <f>IF(C45=0, Config!$B$15*Config!$B$20*Config!$B$50, 
IF(C45=1, Config!$B$15*Config!$B$21*Config!$B$51, 
IF(C45=2, Config!$B$15*Config!$B$22*Config!$B$52, 
IF(C45=3, Config!$B$15*Config!$B$23*Config!$B$53, 
IF(C45=4, Config!$B$15*Config!$B$24*Config!$B$54, 
IF(C45=5, Config!$B$15*Config!$B$25*Config!$B$55, 
IF(C45=6, Config!$B$15*Config!$B$26*Config!$B$56, 
IF(C45=7, Config!$B$15*Config!$B$27*Config!$B$57, ""))))))))</f>
        <v>0.8</v>
      </c>
      <c r="C45" s="10">
        <v>1.0</v>
      </c>
      <c r="D45" s="7" t="s">
        <v>699</v>
      </c>
      <c r="E45" s="10">
        <v>22.0</v>
      </c>
      <c r="F45" s="10">
        <v>23.0</v>
      </c>
      <c r="G45" s="9">
        <f>IF(E45 &lt; Config!$B$4, Config!$B$4, E45)</f>
        <v>850</v>
      </c>
      <c r="H45" s="9">
        <f t="shared" si="1"/>
        <v>2770.496569</v>
      </c>
      <c r="I45" s="9">
        <f>H45 * (1 - Config!$B$9)</f>
        <v>2354.922084</v>
      </c>
      <c r="J45" s="9">
        <f>H45 * (1 + Config!$B$10)</f>
        <v>3463.120712</v>
      </c>
      <c r="K45" s="6" t="str">
        <f t="shared" si="2"/>
        <v>0g 23s 55c</v>
      </c>
      <c r="L45" s="8" t="str">
        <f t="shared" si="3"/>
        <v>0g 27s 70c</v>
      </c>
      <c r="M45" s="6" t="str">
        <f t="shared" si="4"/>
        <v>0g 34s 63c</v>
      </c>
      <c r="N45" s="6" t="str">
        <f t="shared" si="5"/>
        <v>Tangy Clam Meat</v>
      </c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>
        <f>IF(C46=0, Config!$B$15*Config!$B$20*Config!$B$50, 
IF(C46=1, Config!$B$15*Config!$B$21*Config!$B$51, 
IF(C46=2, Config!$B$15*Config!$B$22*Config!$B$52, 
IF(C46=3, Config!$B$15*Config!$B$23*Config!$B$53, 
IF(C46=4, Config!$B$15*Config!$B$24*Config!$B$54, 
IF(C46=5, Config!$B$15*Config!$B$25*Config!$B$55, 
IF(C46=6, Config!$B$15*Config!$B$26*Config!$B$56, 
IF(C46=7, Config!$B$15*Config!$B$27*Config!$B$57, ""))))))))</f>
        <v>0.8</v>
      </c>
      <c r="C46" s="10">
        <v>1.0</v>
      </c>
      <c r="D46" s="7" t="s">
        <v>700</v>
      </c>
      <c r="E46" s="10">
        <v>12.0</v>
      </c>
      <c r="F46" s="10">
        <v>25.0</v>
      </c>
      <c r="G46" s="9">
        <f>IF(E46 &lt; Config!$B$4, Config!$B$4, E46)</f>
        <v>850</v>
      </c>
      <c r="H46" s="9">
        <f t="shared" si="1"/>
        <v>2997.1567</v>
      </c>
      <c r="I46" s="9">
        <f>H46 * (1 - Config!$B$9)</f>
        <v>2547.583195</v>
      </c>
      <c r="J46" s="9">
        <f>H46 * (1 + Config!$B$10)</f>
        <v>3746.445874</v>
      </c>
      <c r="K46" s="6" t="str">
        <f t="shared" si="2"/>
        <v>0g 25s 48c</v>
      </c>
      <c r="L46" s="8" t="str">
        <f t="shared" si="3"/>
        <v>0g 29s 97c</v>
      </c>
      <c r="M46" s="6" t="str">
        <f t="shared" si="4"/>
        <v>0g 37s 46c</v>
      </c>
      <c r="N46" s="6" t="str">
        <f t="shared" si="5"/>
        <v>Gooey Spider Leg</v>
      </c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>
        <f>IF(C47=0, Config!$B$15*Config!$B$20*Config!$B$50, 
IF(C47=1, Config!$B$15*Config!$B$21*Config!$B$51, 
IF(C47=2, Config!$B$15*Config!$B$22*Config!$B$52, 
IF(C47=3, Config!$B$15*Config!$B$23*Config!$B$53, 
IF(C47=4, Config!$B$15*Config!$B$24*Config!$B$54, 
IF(C47=5, Config!$B$15*Config!$B$25*Config!$B$55, 
IF(C47=6, Config!$B$15*Config!$B$26*Config!$B$56, 
IF(C47=7, Config!$B$15*Config!$B$27*Config!$B$57, ""))))))))</f>
        <v>0.8</v>
      </c>
      <c r="C47" s="10">
        <v>1.0</v>
      </c>
      <c r="D47" s="7" t="s">
        <v>701</v>
      </c>
      <c r="E47" s="10">
        <v>2.0</v>
      </c>
      <c r="F47" s="10">
        <v>25.0</v>
      </c>
      <c r="G47" s="9">
        <f>IF(E47 &lt; Config!$B$4, Config!$B$4, E47)</f>
        <v>850</v>
      </c>
      <c r="H47" s="9">
        <f t="shared" si="1"/>
        <v>2997.1567</v>
      </c>
      <c r="I47" s="9">
        <f>H47 * (1 - Config!$B$9)</f>
        <v>2547.583195</v>
      </c>
      <c r="J47" s="9">
        <f>H47 * (1 + Config!$B$10)</f>
        <v>3746.445874</v>
      </c>
      <c r="K47" s="6" t="str">
        <f t="shared" si="2"/>
        <v>0g 25s 48c</v>
      </c>
      <c r="L47" s="8" t="str">
        <f t="shared" si="3"/>
        <v>0g 29s 97c</v>
      </c>
      <c r="M47" s="6" t="str">
        <f t="shared" si="4"/>
        <v>0g 37s 46c</v>
      </c>
      <c r="N47" s="6" t="str">
        <f t="shared" si="5"/>
        <v>Raw Bristle Whisker Catfish</v>
      </c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>
        <f>IF(C48=0, Config!$B$15*Config!$B$20*Config!$B$50, 
IF(C48=1, Config!$B$15*Config!$B$21*Config!$B$51, 
IF(C48=2, Config!$B$15*Config!$B$22*Config!$B$52, 
IF(C48=3, Config!$B$15*Config!$B$23*Config!$B$53, 
IF(C48=4, Config!$B$15*Config!$B$24*Config!$B$54, 
IF(C48=5, Config!$B$15*Config!$B$25*Config!$B$55, 
IF(C48=6, Config!$B$15*Config!$B$26*Config!$B$56, 
IF(C48=7, Config!$B$15*Config!$B$27*Config!$B$57, ""))))))))</f>
        <v>0.8</v>
      </c>
      <c r="C48" s="10">
        <v>1.0</v>
      </c>
      <c r="D48" s="7" t="s">
        <v>702</v>
      </c>
      <c r="E48" s="10">
        <v>87.0</v>
      </c>
      <c r="F48" s="10">
        <v>30.0</v>
      </c>
      <c r="G48" s="9">
        <f>IF(E48 &lt; Config!$B$4, Config!$B$4, E48)</f>
        <v>850</v>
      </c>
      <c r="H48" s="9">
        <f t="shared" si="1"/>
        <v>3535.93187</v>
      </c>
      <c r="I48" s="9">
        <f>H48 * (1 - Config!$B$9)</f>
        <v>3005.54209</v>
      </c>
      <c r="J48" s="9">
        <f>H48 * (1 + Config!$B$10)</f>
        <v>4419.914838</v>
      </c>
      <c r="K48" s="6" t="str">
        <f t="shared" si="2"/>
        <v>0g 30s 6c</v>
      </c>
      <c r="L48" s="8" t="str">
        <f t="shared" si="3"/>
        <v>0g 35s 36c</v>
      </c>
      <c r="M48" s="6" t="str">
        <f t="shared" si="4"/>
        <v>0g 44s 20c</v>
      </c>
      <c r="N48" s="6" t="str">
        <f t="shared" si="5"/>
        <v>Turtle Meat</v>
      </c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>
        <f>IF(C49=0, Config!$B$15*Config!$B$20*Config!$B$50, 
IF(C49=1, Config!$B$15*Config!$B$21*Config!$B$51, 
IF(C49=2, Config!$B$15*Config!$B$22*Config!$B$52, 
IF(C49=3, Config!$B$15*Config!$B$23*Config!$B$53, 
IF(C49=4, Config!$B$15*Config!$B$24*Config!$B$54, 
IF(C49=5, Config!$B$15*Config!$B$25*Config!$B$55, 
IF(C49=6, Config!$B$15*Config!$B$26*Config!$B$56, 
IF(C49=7, Config!$B$15*Config!$B$27*Config!$B$57, ""))))))))</f>
        <v>0.8</v>
      </c>
      <c r="C49" s="10">
        <v>1.0</v>
      </c>
      <c r="D49" s="7" t="s">
        <v>703</v>
      </c>
      <c r="E49" s="10">
        <v>87.0</v>
      </c>
      <c r="F49" s="10">
        <v>30.0</v>
      </c>
      <c r="G49" s="9">
        <f>IF(E49 &lt; Config!$B$4, Config!$B$4, E49)</f>
        <v>850</v>
      </c>
      <c r="H49" s="9">
        <f t="shared" si="1"/>
        <v>3535.93187</v>
      </c>
      <c r="I49" s="9">
        <f>H49 * (1 - Config!$B$9)</f>
        <v>3005.54209</v>
      </c>
      <c r="J49" s="9">
        <f>H49 * (1 + Config!$B$10)</f>
        <v>4419.914838</v>
      </c>
      <c r="K49" s="6" t="str">
        <f t="shared" si="2"/>
        <v>0g 30s 6c</v>
      </c>
      <c r="L49" s="8" t="str">
        <f t="shared" si="3"/>
        <v>0g 35s 36c</v>
      </c>
      <c r="M49" s="6" t="str">
        <f t="shared" si="4"/>
        <v>0g 44s 20c</v>
      </c>
      <c r="N49" s="6" t="str">
        <f t="shared" si="5"/>
        <v>Mystery Meat</v>
      </c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>
        <f>IF(C50=0, Config!$B$15*Config!$B$20*Config!$B$50, 
IF(C50=1, Config!$B$15*Config!$B$21*Config!$B$51, 
IF(C50=2, Config!$B$15*Config!$B$22*Config!$B$52, 
IF(C50=3, Config!$B$15*Config!$B$23*Config!$B$53, 
IF(C50=4, Config!$B$15*Config!$B$24*Config!$B$54, 
IF(C50=5, Config!$B$15*Config!$B$25*Config!$B$55, 
IF(C50=6, Config!$B$15*Config!$B$26*Config!$B$56, 
IF(C50=7, Config!$B$15*Config!$B$27*Config!$B$57, ""))))))))</f>
        <v>0.8</v>
      </c>
      <c r="C50" s="10">
        <v>1.0</v>
      </c>
      <c r="D50" s="7" t="s">
        <v>704</v>
      </c>
      <c r="E50" s="10">
        <v>87.0</v>
      </c>
      <c r="F50" s="10">
        <v>30.0</v>
      </c>
      <c r="G50" s="9">
        <f>IF(E50 &lt; Config!$B$4, Config!$B$4, E50)</f>
        <v>850</v>
      </c>
      <c r="H50" s="9">
        <f t="shared" si="1"/>
        <v>3535.93187</v>
      </c>
      <c r="I50" s="9">
        <f>H50 * (1 - Config!$B$9)</f>
        <v>3005.54209</v>
      </c>
      <c r="J50" s="9">
        <f>H50 * (1 + Config!$B$10)</f>
        <v>4419.914838</v>
      </c>
      <c r="K50" s="6" t="str">
        <f t="shared" si="2"/>
        <v>0g 30s 6c</v>
      </c>
      <c r="L50" s="8" t="str">
        <f t="shared" si="3"/>
        <v>0g 35s 36c</v>
      </c>
      <c r="M50" s="6" t="str">
        <f t="shared" si="4"/>
        <v>0g 44s 20c</v>
      </c>
      <c r="N50" s="6" t="str">
        <f t="shared" si="5"/>
        <v>Raptor Flesh</v>
      </c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>
        <f>IF(C51=0, Config!$B$15*Config!$B$20*Config!$B$50, 
IF(C51=1, Config!$B$15*Config!$B$21*Config!$B$51, 
IF(C51=2, Config!$B$15*Config!$B$22*Config!$B$52, 
IF(C51=3, Config!$B$15*Config!$B$23*Config!$B$53, 
IF(C51=4, Config!$B$15*Config!$B$24*Config!$B$54, 
IF(C51=5, Config!$B$15*Config!$B$25*Config!$B$55, 
IF(C51=6, Config!$B$15*Config!$B$26*Config!$B$56, 
IF(C51=7, Config!$B$15*Config!$B$27*Config!$B$57, ""))))))))</f>
        <v>0.8</v>
      </c>
      <c r="C51" s="10">
        <v>1.0</v>
      </c>
      <c r="D51" s="7" t="s">
        <v>705</v>
      </c>
      <c r="E51" s="10">
        <v>87.0</v>
      </c>
      <c r="F51" s="10">
        <v>30.0</v>
      </c>
      <c r="G51" s="9">
        <f>IF(E51 &lt; Config!$B$4, Config!$B$4, E51)</f>
        <v>850</v>
      </c>
      <c r="H51" s="9">
        <f t="shared" si="1"/>
        <v>3535.93187</v>
      </c>
      <c r="I51" s="9">
        <f>H51 * (1 - Config!$B$9)</f>
        <v>3005.54209</v>
      </c>
      <c r="J51" s="9">
        <f>H51 * (1 + Config!$B$10)</f>
        <v>4419.914838</v>
      </c>
      <c r="K51" s="6" t="str">
        <f t="shared" si="2"/>
        <v>0g 30s 6c</v>
      </c>
      <c r="L51" s="8" t="str">
        <f t="shared" si="3"/>
        <v>0g 35s 36c</v>
      </c>
      <c r="M51" s="6" t="str">
        <f t="shared" si="4"/>
        <v>0g 44s 20c</v>
      </c>
      <c r="N51" s="6" t="str">
        <f t="shared" si="5"/>
        <v>Tiger Meat</v>
      </c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>
        <f>IF(C52=0, Config!$B$15*Config!$B$20*Config!$B$50, 
IF(C52=1, Config!$B$15*Config!$B$21*Config!$B$51, 
IF(C52=2, Config!$B$15*Config!$B$22*Config!$B$52, 
IF(C52=3, Config!$B$15*Config!$B$23*Config!$B$53, 
IF(C52=4, Config!$B$15*Config!$B$24*Config!$B$54, 
IF(C52=5, Config!$B$15*Config!$B$25*Config!$B$55, 
IF(C52=6, Config!$B$15*Config!$B$26*Config!$B$56, 
IF(C52=7, Config!$B$15*Config!$B$27*Config!$B$57, ""))))))))</f>
        <v>0.8</v>
      </c>
      <c r="C52" s="10">
        <v>1.0</v>
      </c>
      <c r="D52" s="7" t="s">
        <v>706</v>
      </c>
      <c r="E52" s="10">
        <v>87.0</v>
      </c>
      <c r="F52" s="10">
        <v>30.0</v>
      </c>
      <c r="G52" s="9">
        <f>IF(E52 &lt; Config!$B$4, Config!$B$4, E52)</f>
        <v>850</v>
      </c>
      <c r="H52" s="9">
        <f t="shared" si="1"/>
        <v>3535.93187</v>
      </c>
      <c r="I52" s="9">
        <f>H52 * (1 - Config!$B$9)</f>
        <v>3005.54209</v>
      </c>
      <c r="J52" s="9">
        <f>H52 * (1 + Config!$B$10)</f>
        <v>4419.914838</v>
      </c>
      <c r="K52" s="6" t="str">
        <f t="shared" si="2"/>
        <v>0g 30s 6c</v>
      </c>
      <c r="L52" s="8" t="str">
        <f t="shared" si="3"/>
        <v>0g 35s 36c</v>
      </c>
      <c r="M52" s="6" t="str">
        <f t="shared" si="4"/>
        <v>0g 44s 20c</v>
      </c>
      <c r="N52" s="6" t="str">
        <f t="shared" si="5"/>
        <v>Red Wolf Meat</v>
      </c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>
        <f>IF(C53=0, Config!$B$15*Config!$B$20*Config!$B$50, 
IF(C53=1, Config!$B$15*Config!$B$21*Config!$B$51, 
IF(C53=2, Config!$B$15*Config!$B$22*Config!$B$52, 
IF(C53=3, Config!$B$15*Config!$B$23*Config!$B$53, 
IF(C53=4, Config!$B$15*Config!$B$24*Config!$B$54, 
IF(C53=5, Config!$B$15*Config!$B$25*Config!$B$55, 
IF(C53=6, Config!$B$15*Config!$B$26*Config!$B$56, 
IF(C53=7, Config!$B$15*Config!$B$27*Config!$B$57, ""))))))))</f>
        <v>0.8</v>
      </c>
      <c r="C53" s="10">
        <v>1.0</v>
      </c>
      <c r="D53" s="7" t="s">
        <v>707</v>
      </c>
      <c r="E53" s="10">
        <v>181.0</v>
      </c>
      <c r="F53" s="10">
        <v>35.0</v>
      </c>
      <c r="G53" s="9">
        <f>IF(E53 &lt; Config!$B$4, Config!$B$4, E53)</f>
        <v>850</v>
      </c>
      <c r="H53" s="9">
        <f t="shared" si="1"/>
        <v>4039.523729</v>
      </c>
      <c r="I53" s="9">
        <f>H53 * (1 - Config!$B$9)</f>
        <v>3433.59517</v>
      </c>
      <c r="J53" s="9">
        <f>H53 * (1 + Config!$B$10)</f>
        <v>5049.404661</v>
      </c>
      <c r="K53" s="6" t="str">
        <f t="shared" si="2"/>
        <v>0g 34s 34c</v>
      </c>
      <c r="L53" s="8" t="str">
        <f t="shared" si="3"/>
        <v>0g 40s 40c</v>
      </c>
      <c r="M53" s="6" t="str">
        <f t="shared" si="4"/>
        <v>0g 50s 49c</v>
      </c>
      <c r="N53" s="6" t="str">
        <f t="shared" si="5"/>
        <v>Buzzard Wing</v>
      </c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>
        <f>IF(C54=0, Config!$B$15*Config!$B$20*Config!$B$50, 
IF(C54=1, Config!$B$15*Config!$B$21*Config!$B$51, 
IF(C54=2, Config!$B$15*Config!$B$22*Config!$B$52, 
IF(C54=3, Config!$B$15*Config!$B$23*Config!$B$53, 
IF(C54=4, Config!$B$15*Config!$B$24*Config!$B$54, 
IF(C54=5, Config!$B$15*Config!$B$25*Config!$B$55, 
IF(C54=6, Config!$B$15*Config!$B$26*Config!$B$56, 
IF(C54=7, Config!$B$15*Config!$B$27*Config!$B$57, ""))))))))</f>
        <v>0.8</v>
      </c>
      <c r="C54" s="10">
        <v>1.0</v>
      </c>
      <c r="D54" s="7" t="s">
        <v>708</v>
      </c>
      <c r="E54" s="10">
        <v>71.0</v>
      </c>
      <c r="F54" s="10">
        <v>35.0</v>
      </c>
      <c r="G54" s="9">
        <f>IF(E54 &lt; Config!$B$4, Config!$B$4, E54)</f>
        <v>850</v>
      </c>
      <c r="H54" s="9">
        <f t="shared" si="1"/>
        <v>4039.523729</v>
      </c>
      <c r="I54" s="9">
        <f>H54 * (1 - Config!$B$9)</f>
        <v>3433.59517</v>
      </c>
      <c r="J54" s="9">
        <f>H54 * (1 + Config!$B$10)</f>
        <v>5049.404661</v>
      </c>
      <c r="K54" s="6" t="str">
        <f t="shared" si="2"/>
        <v>0g 34s 34c</v>
      </c>
      <c r="L54" s="8" t="str">
        <f t="shared" si="3"/>
        <v>0g 40s 40c</v>
      </c>
      <c r="M54" s="6" t="str">
        <f t="shared" si="4"/>
        <v>0g 50s 49c</v>
      </c>
      <c r="N54" s="6" t="str">
        <f t="shared" si="5"/>
        <v>Giant Clam Meat</v>
      </c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>
        <f>IF(C55=0, Config!$B$15*Config!$B$20*Config!$B$50, 
IF(C55=1, Config!$B$15*Config!$B$21*Config!$B$51, 
IF(C55=2, Config!$B$15*Config!$B$22*Config!$B$52, 
IF(C55=3, Config!$B$15*Config!$B$23*Config!$B$53, 
IF(C55=4, Config!$B$15*Config!$B$24*Config!$B$54, 
IF(C55=5, Config!$B$15*Config!$B$25*Config!$B$55, 
IF(C55=6, Config!$B$15*Config!$B$26*Config!$B$56, 
IF(C55=7, Config!$B$15*Config!$B$27*Config!$B$57, ""))))))))</f>
        <v>0.8</v>
      </c>
      <c r="C55" s="10">
        <v>1.0</v>
      </c>
      <c r="D55" s="7" t="s">
        <v>709</v>
      </c>
      <c r="E55" s="10">
        <v>4.0</v>
      </c>
      <c r="F55" s="10">
        <v>35.0</v>
      </c>
      <c r="G55" s="9">
        <f>IF(E55 &lt; Config!$B$4, Config!$B$4, E55)</f>
        <v>850</v>
      </c>
      <c r="H55" s="9">
        <f t="shared" si="1"/>
        <v>4039.523729</v>
      </c>
      <c r="I55" s="9">
        <f>H55 * (1 - Config!$B$9)</f>
        <v>3433.59517</v>
      </c>
      <c r="J55" s="9">
        <f>H55 * (1 + Config!$B$10)</f>
        <v>5049.404661</v>
      </c>
      <c r="K55" s="6" t="str">
        <f t="shared" si="2"/>
        <v>0g 34s 34c</v>
      </c>
      <c r="L55" s="8" t="str">
        <f t="shared" si="3"/>
        <v>0g 40s 40c</v>
      </c>
      <c r="M55" s="6" t="str">
        <f t="shared" si="4"/>
        <v>0g 50s 49c</v>
      </c>
      <c r="N55" s="6" t="str">
        <f t="shared" si="5"/>
        <v>Raw Rockscale Cod</v>
      </c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>
        <f>IF(C56=0, Config!$B$15*Config!$B$20*Config!$B$50, 
IF(C56=1, Config!$B$15*Config!$B$21*Config!$B$51, 
IF(C56=2, Config!$B$15*Config!$B$22*Config!$B$52, 
IF(C56=3, Config!$B$15*Config!$B$23*Config!$B$53, 
IF(C56=4, Config!$B$15*Config!$B$24*Config!$B$54, 
IF(C56=5, Config!$B$15*Config!$B$25*Config!$B$55, 
IF(C56=6, Config!$B$15*Config!$B$26*Config!$B$56, 
IF(C56=7, Config!$B$15*Config!$B$27*Config!$B$57, ""))))))))</f>
        <v>0.8</v>
      </c>
      <c r="C56" s="10">
        <v>1.0</v>
      </c>
      <c r="D56" s="7" t="s">
        <v>710</v>
      </c>
      <c r="E56" s="10">
        <v>4.0</v>
      </c>
      <c r="F56" s="10">
        <v>35.0</v>
      </c>
      <c r="G56" s="9">
        <f>IF(E56 &lt; Config!$B$4, Config!$B$4, E56)</f>
        <v>850</v>
      </c>
      <c r="H56" s="9">
        <f t="shared" si="1"/>
        <v>4039.523729</v>
      </c>
      <c r="I56" s="9">
        <f>H56 * (1 - Config!$B$9)</f>
        <v>3433.59517</v>
      </c>
      <c r="J56" s="9">
        <f>H56 * (1 + Config!$B$10)</f>
        <v>5049.404661</v>
      </c>
      <c r="K56" s="6" t="str">
        <f t="shared" si="2"/>
        <v>0g 34s 34c</v>
      </c>
      <c r="L56" s="8" t="str">
        <f t="shared" si="3"/>
        <v>0g 40s 40c</v>
      </c>
      <c r="M56" s="6" t="str">
        <f t="shared" si="4"/>
        <v>0g 50s 49c</v>
      </c>
      <c r="N56" s="6" t="str">
        <f t="shared" si="5"/>
        <v>Raw Mithril Head Trout</v>
      </c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>
        <f>IF(C57=0, Config!$B$15*Config!$B$20*Config!$B$50, 
IF(C57=1, Config!$B$15*Config!$B$21*Config!$B$51, 
IF(C57=2, Config!$B$15*Config!$B$22*Config!$B$52, 
IF(C57=3, Config!$B$15*Config!$B$23*Config!$B$53, 
IF(C57=4, Config!$B$15*Config!$B$24*Config!$B$54, 
IF(C57=5, Config!$B$15*Config!$B$25*Config!$B$55, 
IF(C57=6, Config!$B$15*Config!$B$26*Config!$B$56, 
IF(C57=7, Config!$B$15*Config!$B$27*Config!$B$57, ""))))))))</f>
        <v>0.8</v>
      </c>
      <c r="C57" s="10">
        <v>1.0</v>
      </c>
      <c r="D57" s="7" t="s">
        <v>711</v>
      </c>
      <c r="E57" s="10">
        <v>112.0</v>
      </c>
      <c r="F57" s="10">
        <v>35.0</v>
      </c>
      <c r="G57" s="9">
        <f>IF(E57 &lt; Config!$B$4, Config!$B$4, E57)</f>
        <v>850</v>
      </c>
      <c r="H57" s="9">
        <f t="shared" si="1"/>
        <v>4039.523729</v>
      </c>
      <c r="I57" s="9">
        <f>H57 * (1 - Config!$B$9)</f>
        <v>3433.59517</v>
      </c>
      <c r="J57" s="9">
        <f>H57 * (1 + Config!$B$10)</f>
        <v>5049.404661</v>
      </c>
      <c r="K57" s="6" t="str">
        <f t="shared" si="2"/>
        <v>0g 34s 34c</v>
      </c>
      <c r="L57" s="8" t="str">
        <f t="shared" si="3"/>
        <v>0g 40s 40c</v>
      </c>
      <c r="M57" s="6" t="str">
        <f t="shared" si="4"/>
        <v>0g 50s 49c</v>
      </c>
      <c r="N57" s="6" t="str">
        <f t="shared" si="5"/>
        <v>Heavy Kodo Meat</v>
      </c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>
        <f>IF(C58=0, Config!$B$15*Config!$B$20*Config!$B$50, 
IF(C58=1, Config!$B$15*Config!$B$21*Config!$B$51, 
IF(C58=2, Config!$B$15*Config!$B$22*Config!$B$52, 
IF(C58=3, Config!$B$15*Config!$B$23*Config!$B$53, 
IF(C58=4, Config!$B$15*Config!$B$24*Config!$B$54, 
IF(C58=5, Config!$B$15*Config!$B$25*Config!$B$55, 
IF(C58=6, Config!$B$15*Config!$B$26*Config!$B$56, 
IF(C58=7, Config!$B$15*Config!$B$27*Config!$B$57, ""))))))))</f>
        <v>1</v>
      </c>
      <c r="C58" s="10">
        <v>0.0</v>
      </c>
      <c r="D58" s="7" t="s">
        <v>712</v>
      </c>
      <c r="E58" s="10">
        <v>275.0</v>
      </c>
      <c r="F58" s="10">
        <v>35.0</v>
      </c>
      <c r="G58" s="9">
        <f>IF(E58 &lt; Config!$B$4, Config!$B$4, E58)</f>
        <v>850</v>
      </c>
      <c r="H58" s="9">
        <f t="shared" si="1"/>
        <v>5049.404661</v>
      </c>
      <c r="I58" s="9">
        <f>H58 * (1 - Config!$B$9)</f>
        <v>4291.993962</v>
      </c>
      <c r="J58" s="9">
        <f>H58 * (1 + Config!$B$10)</f>
        <v>6311.755827</v>
      </c>
      <c r="K58" s="6" t="str">
        <f t="shared" si="2"/>
        <v>0g 42s 92c</v>
      </c>
      <c r="L58" s="8" t="str">
        <f t="shared" si="3"/>
        <v>0g 50s 49c</v>
      </c>
      <c r="M58" s="6" t="str">
        <f t="shared" si="4"/>
        <v>0g 63s 12c</v>
      </c>
      <c r="N58" s="6" t="str">
        <f t="shared" si="5"/>
        <v>Mostly Digested Fish</v>
      </c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>
        <f>IF(C59=0, Config!$B$15*Config!$B$20*Config!$B$50, 
IF(C59=1, Config!$B$15*Config!$B$21*Config!$B$51, 
IF(C59=2, Config!$B$15*Config!$B$22*Config!$B$52, 
IF(C59=3, Config!$B$15*Config!$B$23*Config!$B$53, 
IF(C59=4, Config!$B$15*Config!$B$24*Config!$B$54, 
IF(C59=5, Config!$B$15*Config!$B$25*Config!$B$55, 
IF(C59=6, Config!$B$15*Config!$B$26*Config!$B$56, 
IF(C59=7, Config!$B$15*Config!$B$27*Config!$B$57, ""))))))))</f>
        <v>0.8</v>
      </c>
      <c r="C59" s="10">
        <v>1.0</v>
      </c>
      <c r="D59" s="7" t="s">
        <v>713</v>
      </c>
      <c r="E59" s="10">
        <v>112.0</v>
      </c>
      <c r="F59" s="10">
        <v>40.0</v>
      </c>
      <c r="G59" s="9">
        <f>IF(E59 &lt; Config!$B$4, Config!$B$4, E59)</f>
        <v>850</v>
      </c>
      <c r="H59" s="9">
        <f t="shared" si="1"/>
        <v>4512.851964</v>
      </c>
      <c r="I59" s="9">
        <f>H59 * (1 - Config!$B$9)</f>
        <v>3835.924169</v>
      </c>
      <c r="J59" s="9">
        <f>H59 * (1 + Config!$B$10)</f>
        <v>5641.064955</v>
      </c>
      <c r="K59" s="6" t="str">
        <f t="shared" si="2"/>
        <v>0g 38s 36c</v>
      </c>
      <c r="L59" s="8" t="str">
        <f t="shared" si="3"/>
        <v>0g 45s 13c</v>
      </c>
      <c r="M59" s="6" t="str">
        <f t="shared" si="4"/>
        <v>0g 56s 41c</v>
      </c>
      <c r="N59" s="6" t="str">
        <f t="shared" si="5"/>
        <v>White Spider Meat</v>
      </c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>
        <f>IF(C60=0, Config!$B$15*Config!$B$20*Config!$B$50, 
IF(C60=1, Config!$B$15*Config!$B$21*Config!$B$51, 
IF(C60=2, Config!$B$15*Config!$B$22*Config!$B$52, 
IF(C60=3, Config!$B$15*Config!$B$23*Config!$B$53, 
IF(C60=4, Config!$B$15*Config!$B$24*Config!$B$54, 
IF(C60=5, Config!$B$15*Config!$B$25*Config!$B$55, 
IF(C60=6, Config!$B$15*Config!$B$26*Config!$B$56, 
IF(C60=7, Config!$B$15*Config!$B$27*Config!$B$57, ""))))))))</f>
        <v>0.8</v>
      </c>
      <c r="C60" s="10">
        <v>1.0</v>
      </c>
      <c r="D60" s="7" t="s">
        <v>714</v>
      </c>
      <c r="E60" s="10">
        <v>112.0</v>
      </c>
      <c r="F60" s="10">
        <v>40.0</v>
      </c>
      <c r="G60" s="9">
        <f>IF(E60 &lt; Config!$B$4, Config!$B$4, E60)</f>
        <v>850</v>
      </c>
      <c r="H60" s="9">
        <f t="shared" si="1"/>
        <v>4512.851964</v>
      </c>
      <c r="I60" s="9">
        <f>H60 * (1 - Config!$B$9)</f>
        <v>3835.924169</v>
      </c>
      <c r="J60" s="9">
        <f>H60 * (1 + Config!$B$10)</f>
        <v>5641.064955</v>
      </c>
      <c r="K60" s="6" t="str">
        <f t="shared" si="2"/>
        <v>0g 38s 36c</v>
      </c>
      <c r="L60" s="8" t="str">
        <f t="shared" si="3"/>
        <v>0g 45s 13c</v>
      </c>
      <c r="M60" s="6" t="str">
        <f t="shared" si="4"/>
        <v>0g 56s 41c</v>
      </c>
      <c r="N60" s="6" t="str">
        <f t="shared" si="5"/>
        <v>Tender Crab Meat</v>
      </c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>
        <f>IF(C61=0, Config!$B$15*Config!$B$20*Config!$B$50, 
IF(C61=1, Config!$B$15*Config!$B$21*Config!$B$51, 
IF(C61=2, Config!$B$15*Config!$B$22*Config!$B$52, 
IF(C61=3, Config!$B$15*Config!$B$23*Config!$B$53, 
IF(C61=4, Config!$B$15*Config!$B$24*Config!$B$54, 
IF(C61=5, Config!$B$15*Config!$B$25*Config!$B$55, 
IF(C61=6, Config!$B$15*Config!$B$26*Config!$B$56, 
IF(C61=7, Config!$B$15*Config!$B$27*Config!$B$57, ""))))))))</f>
        <v>0.8</v>
      </c>
      <c r="C61" s="10">
        <v>1.0</v>
      </c>
      <c r="D61" s="7" t="s">
        <v>715</v>
      </c>
      <c r="E61" s="10">
        <v>150.0</v>
      </c>
      <c r="F61" s="10">
        <v>40.0</v>
      </c>
      <c r="G61" s="9">
        <f>IF(E61 &lt; Config!$B$4, Config!$B$4, E61)</f>
        <v>850</v>
      </c>
      <c r="H61" s="9">
        <f t="shared" si="1"/>
        <v>4512.851964</v>
      </c>
      <c r="I61" s="9">
        <f>H61 * (1 - Config!$B$9)</f>
        <v>3835.924169</v>
      </c>
      <c r="J61" s="9">
        <f>H61 * (1 + Config!$B$10)</f>
        <v>5641.064955</v>
      </c>
      <c r="K61" s="6" t="str">
        <f t="shared" si="2"/>
        <v>0g 38s 36c</v>
      </c>
      <c r="L61" s="8" t="str">
        <f t="shared" si="3"/>
        <v>0g 45s 13c</v>
      </c>
      <c r="M61" s="6" t="str">
        <f t="shared" si="4"/>
        <v>0g 56s 41c</v>
      </c>
      <c r="N61" s="6" t="str">
        <f t="shared" si="5"/>
        <v>Tender Wolf Meat</v>
      </c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6">
        <f>IF(C62=0, Config!$B$15*Config!$B$20*Config!$B$50, 
IF(C62=1, Config!$B$15*Config!$B$21*Config!$B$51, 
IF(C62=2, Config!$B$15*Config!$B$22*Config!$B$52, 
IF(C62=3, Config!$B$15*Config!$B$23*Config!$B$53, 
IF(C62=4, Config!$B$15*Config!$B$24*Config!$B$54, 
IF(C62=5, Config!$B$15*Config!$B$25*Config!$B$55, 
IF(C62=6, Config!$B$15*Config!$B$26*Config!$B$56, 
IF(C62=7, Config!$B$15*Config!$B$27*Config!$B$57, ""))))))))</f>
        <v>0.8</v>
      </c>
      <c r="C62" s="10">
        <v>1.0</v>
      </c>
      <c r="D62" s="7" t="s">
        <v>716</v>
      </c>
      <c r="E62" s="10">
        <v>125.0</v>
      </c>
      <c r="F62" s="10">
        <v>40.0</v>
      </c>
      <c r="G62" s="9">
        <f>IF(E62 &lt; Config!$B$4, Config!$B$4, E62)</f>
        <v>850</v>
      </c>
      <c r="H62" s="9">
        <f t="shared" si="1"/>
        <v>4512.851964</v>
      </c>
      <c r="I62" s="9">
        <f>H62 * (1 - Config!$B$9)</f>
        <v>3835.924169</v>
      </c>
      <c r="J62" s="9">
        <f>H62 * (1 + Config!$B$10)</f>
        <v>5641.064955</v>
      </c>
      <c r="K62" s="6" t="str">
        <f t="shared" si="2"/>
        <v>0g 38s 36c</v>
      </c>
      <c r="L62" s="8" t="str">
        <f t="shared" si="3"/>
        <v>0g 45s 13c</v>
      </c>
      <c r="M62" s="6" t="str">
        <f t="shared" si="4"/>
        <v>0g 56s 41c</v>
      </c>
      <c r="N62" s="6" t="str">
        <f t="shared" si="5"/>
        <v>Raw Greater Sagefish</v>
      </c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6">
        <f>IF(C63=0, Config!$B$15*Config!$B$20*Config!$B$50, 
IF(C63=1, Config!$B$15*Config!$B$21*Config!$B$51, 
IF(C63=2, Config!$B$15*Config!$B$22*Config!$B$52, 
IF(C63=3, Config!$B$15*Config!$B$23*Config!$B$53, 
IF(C63=4, Config!$B$15*Config!$B$24*Config!$B$54, 
IF(C63=5, Config!$B$15*Config!$B$25*Config!$B$55, 
IF(C63=6, Config!$B$15*Config!$B$26*Config!$B$56, 
IF(C63=7, Config!$B$15*Config!$B$27*Config!$B$57, ""))))))))</f>
        <v>0.8</v>
      </c>
      <c r="C63" s="10">
        <v>1.0</v>
      </c>
      <c r="D63" s="7" t="s">
        <v>717</v>
      </c>
      <c r="E63" s="10">
        <v>4.0</v>
      </c>
      <c r="F63" s="10">
        <v>45.0</v>
      </c>
      <c r="G63" s="9">
        <f>IF(E63 &lt; Config!$B$4, Config!$B$4, E63)</f>
        <v>850</v>
      </c>
      <c r="H63" s="9">
        <f t="shared" si="1"/>
        <v>4959.916735</v>
      </c>
      <c r="I63" s="9">
        <f>H63 * (1 - Config!$B$9)</f>
        <v>4215.929225</v>
      </c>
      <c r="J63" s="9">
        <f>H63 * (1 + Config!$B$10)</f>
        <v>6199.895919</v>
      </c>
      <c r="K63" s="6" t="str">
        <f t="shared" si="2"/>
        <v>0g 42s 16c</v>
      </c>
      <c r="L63" s="8" t="str">
        <f t="shared" si="3"/>
        <v>0g 49s 60c</v>
      </c>
      <c r="M63" s="6" t="str">
        <f t="shared" si="4"/>
        <v>0g 61s 100c</v>
      </c>
      <c r="N63" s="6" t="str">
        <f t="shared" si="5"/>
        <v>Raw Spotted Yellowtail</v>
      </c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6">
        <f>IF(C64=0, Config!$B$15*Config!$B$20*Config!$B$50, 
IF(C64=1, Config!$B$15*Config!$B$21*Config!$B$51, 
IF(C64=2, Config!$B$15*Config!$B$22*Config!$B$52, 
IF(C64=3, Config!$B$15*Config!$B$23*Config!$B$53, 
IF(C64=4, Config!$B$15*Config!$B$24*Config!$B$54, 
IF(C64=5, Config!$B$15*Config!$B$25*Config!$B$55, 
IF(C64=6, Config!$B$15*Config!$B$26*Config!$B$56, 
IF(C64=7, Config!$B$15*Config!$B$27*Config!$B$57, ""))))))))</f>
        <v>0.8</v>
      </c>
      <c r="C64" s="10">
        <v>1.0</v>
      </c>
      <c r="D64" s="7" t="s">
        <v>718</v>
      </c>
      <c r="E64" s="10">
        <v>50.0</v>
      </c>
      <c r="F64" s="10">
        <v>45.0</v>
      </c>
      <c r="G64" s="9">
        <f>IF(E64 &lt; Config!$B$4, Config!$B$4, E64)</f>
        <v>850</v>
      </c>
      <c r="H64" s="9">
        <f t="shared" si="1"/>
        <v>4959.916735</v>
      </c>
      <c r="I64" s="9">
        <f>H64 * (1 - Config!$B$9)</f>
        <v>4215.929225</v>
      </c>
      <c r="J64" s="9">
        <f>H64 * (1 + Config!$B$10)</f>
        <v>6199.895919</v>
      </c>
      <c r="K64" s="6" t="str">
        <f t="shared" si="2"/>
        <v>0g 42s 16c</v>
      </c>
      <c r="L64" s="8" t="str">
        <f t="shared" si="3"/>
        <v>0g 49s 60c</v>
      </c>
      <c r="M64" s="6" t="str">
        <f t="shared" si="4"/>
        <v>0g 61s 100c</v>
      </c>
      <c r="N64" s="6" t="str">
        <f t="shared" si="5"/>
        <v>Zesty Clam Meat</v>
      </c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6">
        <f>IF(C65=0, Config!$B$15*Config!$B$20*Config!$B$50, 
IF(C65=1, Config!$B$15*Config!$B$21*Config!$B$51, 
IF(C65=2, Config!$B$15*Config!$B$22*Config!$B$52, 
IF(C65=3, Config!$B$15*Config!$B$23*Config!$B$53, 
IF(C65=4, Config!$B$15*Config!$B$24*Config!$B$54, 
IF(C65=5, Config!$B$15*Config!$B$25*Config!$B$55, 
IF(C65=6, Config!$B$15*Config!$B$26*Config!$B$56, 
IF(C65=7, Config!$B$15*Config!$B$27*Config!$B$57, ""))))))))</f>
        <v>0.8</v>
      </c>
      <c r="C65" s="10">
        <v>1.0</v>
      </c>
      <c r="D65" s="7" t="s">
        <v>719</v>
      </c>
      <c r="E65" s="10">
        <v>150.0</v>
      </c>
      <c r="F65" s="10">
        <v>45.0</v>
      </c>
      <c r="G65" s="9">
        <f>IF(E65 &lt; Config!$B$4, Config!$B$4, E65)</f>
        <v>850</v>
      </c>
      <c r="H65" s="9">
        <f t="shared" si="1"/>
        <v>4959.916735</v>
      </c>
      <c r="I65" s="9">
        <f>H65 * (1 - Config!$B$9)</f>
        <v>4215.929225</v>
      </c>
      <c r="J65" s="9">
        <f>H65 * (1 + Config!$B$10)</f>
        <v>6199.895919</v>
      </c>
      <c r="K65" s="6" t="str">
        <f t="shared" si="2"/>
        <v>0g 42s 16c</v>
      </c>
      <c r="L65" s="8" t="str">
        <f t="shared" si="3"/>
        <v>0g 49s 60c</v>
      </c>
      <c r="M65" s="6" t="str">
        <f t="shared" si="4"/>
        <v>0g 61s 100c</v>
      </c>
      <c r="N65" s="6" t="str">
        <f t="shared" si="5"/>
        <v>Giant Egg</v>
      </c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6">
        <f>IF(C66=0, Config!$B$15*Config!$B$20*Config!$B$50, 
IF(C66=1, Config!$B$15*Config!$B$21*Config!$B$51, 
IF(C66=2, Config!$B$15*Config!$B$22*Config!$B$52, 
IF(C66=3, Config!$B$15*Config!$B$23*Config!$B$53, 
IF(C66=4, Config!$B$15*Config!$B$24*Config!$B$54, 
IF(C66=5, Config!$B$15*Config!$B$25*Config!$B$55, 
IF(C66=6, Config!$B$15*Config!$B$26*Config!$B$56, 
IF(C66=7, Config!$B$15*Config!$B$27*Config!$B$57, ""))))))))</f>
        <v>0.8</v>
      </c>
      <c r="C66" s="10">
        <v>1.0</v>
      </c>
      <c r="D66" s="7" t="s">
        <v>720</v>
      </c>
      <c r="E66" s="10">
        <v>6.0</v>
      </c>
      <c r="F66" s="10">
        <v>45.0</v>
      </c>
      <c r="G66" s="9">
        <f>IF(E66 &lt; Config!$B$4, Config!$B$4, E66)</f>
        <v>850</v>
      </c>
      <c r="H66" s="9">
        <f t="shared" si="1"/>
        <v>4959.916735</v>
      </c>
      <c r="I66" s="9">
        <f>H66 * (1 - Config!$B$9)</f>
        <v>4215.929225</v>
      </c>
      <c r="J66" s="9">
        <f>H66 * (1 + Config!$B$10)</f>
        <v>6199.895919</v>
      </c>
      <c r="K66" s="6" t="str">
        <f t="shared" si="2"/>
        <v>0g 42s 16c</v>
      </c>
      <c r="L66" s="8" t="str">
        <f t="shared" si="3"/>
        <v>0g 49s 60c</v>
      </c>
      <c r="M66" s="6" t="str">
        <f t="shared" si="4"/>
        <v>0g 61s 100c</v>
      </c>
      <c r="N66" s="6" t="str">
        <f t="shared" si="5"/>
        <v>Raw Glossy Mightfish</v>
      </c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6">
        <f>IF(C67=0, Config!$B$15*Config!$B$20*Config!$B$50, 
IF(C67=1, Config!$B$15*Config!$B$21*Config!$B$51, 
IF(C67=2, Config!$B$15*Config!$B$22*Config!$B$52, 
IF(C67=3, Config!$B$15*Config!$B$23*Config!$B$53, 
IF(C67=4, Config!$B$15*Config!$B$24*Config!$B$54, 
IF(C67=5, Config!$B$15*Config!$B$25*Config!$B$55, 
IF(C67=6, Config!$B$15*Config!$B$26*Config!$B$56, 
IF(C67=7, Config!$B$15*Config!$B$27*Config!$B$57, ""))))))))</f>
        <v>0.8</v>
      </c>
      <c r="C67" s="10">
        <v>1.0</v>
      </c>
      <c r="D67" s="7" t="s">
        <v>721</v>
      </c>
      <c r="E67" s="10">
        <v>9.0</v>
      </c>
      <c r="F67" s="10">
        <v>45.0</v>
      </c>
      <c r="G67" s="9">
        <f>IF(E67 &lt; Config!$B$4, Config!$B$4, E67)</f>
        <v>850</v>
      </c>
      <c r="H67" s="9">
        <f t="shared" si="1"/>
        <v>4959.916735</v>
      </c>
      <c r="I67" s="9">
        <f>H67 * (1 - Config!$B$9)</f>
        <v>4215.929225</v>
      </c>
      <c r="J67" s="9">
        <f>H67 * (1 + Config!$B$10)</f>
        <v>6199.895919</v>
      </c>
      <c r="K67" s="6" t="str">
        <f t="shared" si="2"/>
        <v>0g 42s 16c</v>
      </c>
      <c r="L67" s="8" t="str">
        <f t="shared" si="3"/>
        <v>0g 49s 60c</v>
      </c>
      <c r="M67" s="6" t="str">
        <f t="shared" si="4"/>
        <v>0g 61s 100c</v>
      </c>
      <c r="N67" s="6" t="str">
        <f t="shared" si="5"/>
        <v>Raw Summer Bass</v>
      </c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6">
        <f>IF(C68=0, Config!$B$15*Config!$B$20*Config!$B$50, 
IF(C68=1, Config!$B$15*Config!$B$21*Config!$B$51, 
IF(C68=2, Config!$B$15*Config!$B$22*Config!$B$52, 
IF(C68=3, Config!$B$15*Config!$B$23*Config!$B$53, 
IF(C68=4, Config!$B$15*Config!$B$24*Config!$B$54, 
IF(C68=5, Config!$B$15*Config!$B$25*Config!$B$55, 
IF(C68=6, Config!$B$15*Config!$B$26*Config!$B$56, 
IF(C68=7, Config!$B$15*Config!$B$27*Config!$B$57, ""))))))))</f>
        <v>0.8</v>
      </c>
      <c r="C68" s="10">
        <v>1.0</v>
      </c>
      <c r="D68" s="7" t="s">
        <v>722</v>
      </c>
      <c r="E68" s="10">
        <v>4.0</v>
      </c>
      <c r="F68" s="10">
        <v>45.0</v>
      </c>
      <c r="G68" s="9">
        <f>IF(E68 &lt; Config!$B$4, Config!$B$4, E68)</f>
        <v>850</v>
      </c>
      <c r="H68" s="9">
        <f t="shared" si="1"/>
        <v>4959.916735</v>
      </c>
      <c r="I68" s="9">
        <f>H68 * (1 - Config!$B$9)</f>
        <v>4215.929225</v>
      </c>
      <c r="J68" s="9">
        <f>H68 * (1 + Config!$B$10)</f>
        <v>6199.895919</v>
      </c>
      <c r="K68" s="6" t="str">
        <f t="shared" si="2"/>
        <v>0g 42s 16c</v>
      </c>
      <c r="L68" s="8" t="str">
        <f t="shared" si="3"/>
        <v>0g 49s 60c</v>
      </c>
      <c r="M68" s="6" t="str">
        <f t="shared" si="4"/>
        <v>0g 61s 100c</v>
      </c>
      <c r="N68" s="6" t="str">
        <f t="shared" si="5"/>
        <v>Raw Redgill</v>
      </c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6">
        <f>IF(C69=0, Config!$B$15*Config!$B$20*Config!$B$50, 
IF(C69=1, Config!$B$15*Config!$B$21*Config!$B$51, 
IF(C69=2, Config!$B$15*Config!$B$22*Config!$B$52, 
IF(C69=3, Config!$B$15*Config!$B$23*Config!$B$53, 
IF(C69=4, Config!$B$15*Config!$B$24*Config!$B$54, 
IF(C69=5, Config!$B$15*Config!$B$25*Config!$B$55, 
IF(C69=6, Config!$B$15*Config!$B$26*Config!$B$56, 
IF(C69=7, Config!$B$15*Config!$B$27*Config!$B$57, ""))))))))</f>
        <v>0.8</v>
      </c>
      <c r="C69" s="10">
        <v>1.0</v>
      </c>
      <c r="D69" s="7" t="s">
        <v>723</v>
      </c>
      <c r="E69" s="10">
        <v>10.0</v>
      </c>
      <c r="F69" s="10">
        <v>45.0</v>
      </c>
      <c r="G69" s="9">
        <f>IF(E69 &lt; Config!$B$4, Config!$B$4, E69)</f>
        <v>850</v>
      </c>
      <c r="H69" s="9">
        <f t="shared" si="1"/>
        <v>4959.916735</v>
      </c>
      <c r="I69" s="9">
        <f>H69 * (1 - Config!$B$9)</f>
        <v>4215.929225</v>
      </c>
      <c r="J69" s="9">
        <f>H69 * (1 + Config!$B$10)</f>
        <v>6199.895919</v>
      </c>
      <c r="K69" s="6" t="str">
        <f t="shared" si="2"/>
        <v>0g 42s 16c</v>
      </c>
      <c r="L69" s="8" t="str">
        <f t="shared" si="3"/>
        <v>0g 49s 60c</v>
      </c>
      <c r="M69" s="6" t="str">
        <f t="shared" si="4"/>
        <v>0g 61s 100c</v>
      </c>
      <c r="N69" s="6" t="str">
        <f t="shared" si="5"/>
        <v>Raw Nightfin Snapper</v>
      </c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6">
        <f>IF(C70=0, Config!$B$15*Config!$B$20*Config!$B$50, 
IF(C70=1, Config!$B$15*Config!$B$21*Config!$B$51, 
IF(C70=2, Config!$B$15*Config!$B$22*Config!$B$52, 
IF(C70=3, Config!$B$15*Config!$B$23*Config!$B$53, 
IF(C70=4, Config!$B$15*Config!$B$24*Config!$B$54, 
IF(C70=5, Config!$B$15*Config!$B$25*Config!$B$55, 
IF(C70=6, Config!$B$15*Config!$B$26*Config!$B$56, 
IF(C70=7, Config!$B$15*Config!$B$27*Config!$B$57, ""))))))))</f>
        <v>0.8</v>
      </c>
      <c r="C70" s="10">
        <v>1.0</v>
      </c>
      <c r="D70" s="7" t="s">
        <v>724</v>
      </c>
      <c r="E70" s="10">
        <v>10.0</v>
      </c>
      <c r="F70" s="10">
        <v>45.0</v>
      </c>
      <c r="G70" s="9">
        <f>IF(E70 &lt; Config!$B$4, Config!$B$4, E70)</f>
        <v>850</v>
      </c>
      <c r="H70" s="9">
        <f t="shared" si="1"/>
        <v>4959.916735</v>
      </c>
      <c r="I70" s="9">
        <f>H70 * (1 - Config!$B$9)</f>
        <v>4215.929225</v>
      </c>
      <c r="J70" s="9">
        <f>H70 * (1 + Config!$B$10)</f>
        <v>6199.895919</v>
      </c>
      <c r="K70" s="6" t="str">
        <f t="shared" si="2"/>
        <v>0g 42s 16c</v>
      </c>
      <c r="L70" s="8" t="str">
        <f t="shared" si="3"/>
        <v>0g 49s 60c</v>
      </c>
      <c r="M70" s="6" t="str">
        <f t="shared" si="4"/>
        <v>0g 61s 100c</v>
      </c>
      <c r="N70" s="6" t="str">
        <f t="shared" si="5"/>
        <v>Raw Sunscale Salmon</v>
      </c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6">
        <f>IF(C71=0, Config!$B$15*Config!$B$20*Config!$B$50, 
IF(C71=1, Config!$B$15*Config!$B$21*Config!$B$51, 
IF(C71=2, Config!$B$15*Config!$B$22*Config!$B$52, 
IF(C71=3, Config!$B$15*Config!$B$23*Config!$B$53, 
IF(C71=4, Config!$B$15*Config!$B$24*Config!$B$54, 
IF(C71=5, Config!$B$15*Config!$B$25*Config!$B$55, 
IF(C71=6, Config!$B$15*Config!$B$26*Config!$B$56, 
IF(C71=7, Config!$B$15*Config!$B$27*Config!$B$57, ""))))))))</f>
        <v>0.8</v>
      </c>
      <c r="C71" s="10">
        <v>1.0</v>
      </c>
      <c r="D71" s="7" t="s">
        <v>725</v>
      </c>
      <c r="E71" s="10">
        <v>37.0</v>
      </c>
      <c r="F71" s="10">
        <v>50.0</v>
      </c>
      <c r="G71" s="9">
        <f>IF(E71 &lt; Config!$B$4, Config!$B$4, E71)</f>
        <v>850</v>
      </c>
      <c r="H71" s="9">
        <f t="shared" si="1"/>
        <v>5383.976464</v>
      </c>
      <c r="I71" s="9">
        <f>H71 * (1 - Config!$B$9)</f>
        <v>4576.379994</v>
      </c>
      <c r="J71" s="9">
        <f>H71 * (1 + Config!$B$10)</f>
        <v>6729.97058</v>
      </c>
      <c r="K71" s="6" t="str">
        <f t="shared" si="2"/>
        <v>0g 45s 76c</v>
      </c>
      <c r="L71" s="8" t="str">
        <f t="shared" si="3"/>
        <v>0g 53s 84c</v>
      </c>
      <c r="M71" s="6" t="str">
        <f t="shared" si="4"/>
        <v>0g 67s 30c</v>
      </c>
      <c r="N71" s="6" t="str">
        <f t="shared" si="5"/>
        <v>Bear Flank</v>
      </c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6">
        <f>IF(C72=0, Config!$B$15*Config!$B$20*Config!$B$50, 
IF(C72=1, Config!$B$15*Config!$B$21*Config!$B$51, 
IF(C72=2, Config!$B$15*Config!$B$22*Config!$B$52, 
IF(C72=3, Config!$B$15*Config!$B$23*Config!$B$53, 
IF(C72=4, Config!$B$15*Config!$B$24*Config!$B$54, 
IF(C72=5, Config!$B$15*Config!$B$25*Config!$B$55, 
IF(C72=6, Config!$B$15*Config!$B$26*Config!$B$56, 
IF(C72=7, Config!$B$15*Config!$B$27*Config!$B$57, ""))))))))</f>
        <v>0.8</v>
      </c>
      <c r="C72" s="10">
        <v>1.0</v>
      </c>
      <c r="D72" s="7" t="s">
        <v>726</v>
      </c>
      <c r="E72" s="10">
        <v>160.0</v>
      </c>
      <c r="F72" s="10">
        <v>55.0</v>
      </c>
      <c r="G72" s="9">
        <f>IF(E72 &lt; Config!$B$4, Config!$B$4, E72)</f>
        <v>850</v>
      </c>
      <c r="H72" s="9">
        <f t="shared" si="1"/>
        <v>5787.707372</v>
      </c>
      <c r="I72" s="9">
        <f>H72 * (1 - Config!$B$9)</f>
        <v>4919.551266</v>
      </c>
      <c r="J72" s="9">
        <f>H72 * (1 + Config!$B$10)</f>
        <v>7234.634215</v>
      </c>
      <c r="K72" s="6" t="str">
        <f t="shared" si="2"/>
        <v>0g 49s 20c</v>
      </c>
      <c r="L72" s="8" t="str">
        <f t="shared" si="3"/>
        <v>0g 57s 88c</v>
      </c>
      <c r="M72" s="6" t="str">
        <f t="shared" si="4"/>
        <v>0g 72s 35c</v>
      </c>
      <c r="N72" s="6" t="str">
        <f t="shared" si="5"/>
        <v>Raw Spinefin Halibut</v>
      </c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6">
        <f>IF(C73=0, Config!$B$15*Config!$B$20*Config!$B$50, 
IF(C73=1, Config!$B$15*Config!$B$21*Config!$B$51, 
IF(C73=2, Config!$B$15*Config!$B$22*Config!$B$52, 
IF(C73=3, Config!$B$15*Config!$B$23*Config!$B$53, 
IF(C73=4, Config!$B$15*Config!$B$24*Config!$B$54, 
IF(C73=5, Config!$B$15*Config!$B$25*Config!$B$55, 
IF(C73=6, Config!$B$15*Config!$B$26*Config!$B$56, 
IF(C73=7, Config!$B$15*Config!$B$27*Config!$B$57, ""))))))))</f>
        <v>0.8</v>
      </c>
      <c r="C73" s="10">
        <v>1.0</v>
      </c>
      <c r="D73" s="7" t="s">
        <v>727</v>
      </c>
      <c r="E73" s="10">
        <v>12.0</v>
      </c>
      <c r="F73" s="10">
        <v>55.0</v>
      </c>
      <c r="G73" s="9">
        <f>IF(E73 &lt; Config!$B$4, Config!$B$4, E73)</f>
        <v>850</v>
      </c>
      <c r="H73" s="9">
        <f t="shared" si="1"/>
        <v>5787.707372</v>
      </c>
      <c r="I73" s="9">
        <f>H73 * (1 - Config!$B$9)</f>
        <v>4919.551266</v>
      </c>
      <c r="J73" s="9">
        <f>H73 * (1 + Config!$B$10)</f>
        <v>7234.634215</v>
      </c>
      <c r="K73" s="6" t="str">
        <f t="shared" si="2"/>
        <v>0g 49s 20c</v>
      </c>
      <c r="L73" s="8" t="str">
        <f t="shared" si="3"/>
        <v>0g 57s 88c</v>
      </c>
      <c r="M73" s="6" t="str">
        <f t="shared" si="4"/>
        <v>0g 72s 35c</v>
      </c>
      <c r="N73" s="6" t="str">
        <f t="shared" si="5"/>
        <v>Darkclaw Lobster</v>
      </c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6">
        <f>IF(C74=0, Config!$B$15*Config!$B$20*Config!$B$50, 
IF(C74=1, Config!$B$15*Config!$B$21*Config!$B$51, 
IF(C74=2, Config!$B$15*Config!$B$22*Config!$B$52, 
IF(C74=3, Config!$B$15*Config!$B$23*Config!$B$53, 
IF(C74=4, Config!$B$15*Config!$B$24*Config!$B$54, 
IF(C74=5, Config!$B$15*Config!$B$25*Config!$B$55, 
IF(C74=6, Config!$B$15*Config!$B$26*Config!$B$56, 
IF(C74=7, Config!$B$15*Config!$B$27*Config!$B$57, ""))))))))</f>
        <v>0.8</v>
      </c>
      <c r="C74" s="10">
        <v>1.0</v>
      </c>
      <c r="D74" s="7" t="s">
        <v>728</v>
      </c>
      <c r="E74" s="10">
        <v>5.0</v>
      </c>
      <c r="F74" s="10">
        <v>55.0</v>
      </c>
      <c r="G74" s="9">
        <f>IF(E74 &lt; Config!$B$4, Config!$B$4, E74)</f>
        <v>850</v>
      </c>
      <c r="H74" s="9">
        <f t="shared" si="1"/>
        <v>5787.707372</v>
      </c>
      <c r="I74" s="9">
        <f>H74 * (1 - Config!$B$9)</f>
        <v>4919.551266</v>
      </c>
      <c r="J74" s="9">
        <f>H74 * (1 + Config!$B$10)</f>
        <v>7234.634215</v>
      </c>
      <c r="K74" s="6" t="str">
        <f t="shared" si="2"/>
        <v>0g 49s 20c</v>
      </c>
      <c r="L74" s="8" t="str">
        <f t="shared" si="3"/>
        <v>0g 57s 88c</v>
      </c>
      <c r="M74" s="6" t="str">
        <f t="shared" si="4"/>
        <v>0g 72s 35c</v>
      </c>
      <c r="N74" s="6" t="str">
        <f t="shared" si="5"/>
        <v>Raw Whitescale Salmon</v>
      </c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6">
        <f>IF(C75=0, Config!$B$15*Config!$B$20*Config!$B$50, 
IF(C75=1, Config!$B$15*Config!$B$21*Config!$B$51, 
IF(C75=2, Config!$B$15*Config!$B$22*Config!$B$52, 
IF(C75=3, Config!$B$15*Config!$B$23*Config!$B$53, 
IF(C75=4, Config!$B$15*Config!$B$24*Config!$B$54, 
IF(C75=5, Config!$B$15*Config!$B$25*Config!$B$55, 
IF(C75=6, Config!$B$15*Config!$B$26*Config!$B$56, 
IF(C75=7, Config!$B$15*Config!$B$27*Config!$B$57, ""))))))))</f>
        <v>0.8</v>
      </c>
      <c r="C75" s="10">
        <v>1.0</v>
      </c>
      <c r="D75" s="7" t="s">
        <v>729</v>
      </c>
      <c r="E75" s="10">
        <v>70.0</v>
      </c>
      <c r="F75" s="10">
        <v>55.0</v>
      </c>
      <c r="G75" s="9">
        <f>IF(E75 &lt; Config!$B$4, Config!$B$4, E75)</f>
        <v>850</v>
      </c>
      <c r="H75" s="9">
        <f t="shared" si="1"/>
        <v>5787.707372</v>
      </c>
      <c r="I75" s="9">
        <f>H75 * (1 - Config!$B$9)</f>
        <v>4919.551266</v>
      </c>
      <c r="J75" s="9">
        <f>H75 * (1 + Config!$B$10)</f>
        <v>7234.634215</v>
      </c>
      <c r="K75" s="6" t="str">
        <f t="shared" si="2"/>
        <v>0g 49s 20c</v>
      </c>
      <c r="L75" s="8" t="str">
        <f t="shared" si="3"/>
        <v>0g 57s 88c</v>
      </c>
      <c r="M75" s="6" t="str">
        <f t="shared" si="4"/>
        <v>0g 72s 35c</v>
      </c>
      <c r="N75" s="6" t="str">
        <f t="shared" si="5"/>
        <v>Plated Armorfish</v>
      </c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6">
        <f>IF(C76=0, Config!$B$15*Config!$B$20*Config!$B$50, 
IF(C76=1, Config!$B$15*Config!$B$21*Config!$B$51, 
IF(C76=2, Config!$B$15*Config!$B$22*Config!$B$52, 
IF(C76=3, Config!$B$15*Config!$B$23*Config!$B$53, 
IF(C76=4, Config!$B$15*Config!$B$24*Config!$B$54, 
IF(C76=5, Config!$B$15*Config!$B$25*Config!$B$55, 
IF(C76=6, Config!$B$15*Config!$B$26*Config!$B$56, 
IF(C76=7, Config!$B$15*Config!$B$27*Config!$B$57, ""))))))))</f>
        <v>0.8</v>
      </c>
      <c r="C76" s="10">
        <v>1.0</v>
      </c>
      <c r="D76" s="7" t="s">
        <v>730</v>
      </c>
      <c r="E76" s="10">
        <v>175.0</v>
      </c>
      <c r="F76" s="10">
        <v>55.0</v>
      </c>
      <c r="G76" s="9">
        <f>IF(E76 &lt; Config!$B$4, Config!$B$4, E76)</f>
        <v>850</v>
      </c>
      <c r="H76" s="9">
        <f t="shared" si="1"/>
        <v>5787.707372</v>
      </c>
      <c r="I76" s="9">
        <f>H76 * (1 - Config!$B$9)</f>
        <v>4919.551266</v>
      </c>
      <c r="J76" s="9">
        <f>H76 * (1 + Config!$B$10)</f>
        <v>7234.634215</v>
      </c>
      <c r="K76" s="6" t="str">
        <f t="shared" si="2"/>
        <v>0g 49s 20c</v>
      </c>
      <c r="L76" s="8" t="str">
        <f t="shared" si="3"/>
        <v>0g 57s 88c</v>
      </c>
      <c r="M76" s="6" t="str">
        <f t="shared" si="4"/>
        <v>0g 72s 35c</v>
      </c>
      <c r="N76" s="6" t="str">
        <f t="shared" si="5"/>
        <v>Sandworm Meat</v>
      </c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6">
        <f>IF(C77=0, Config!$B$15*Config!$B$20*Config!$B$50, 
IF(C77=1, Config!$B$15*Config!$B$21*Config!$B$51, 
IF(C77=2, Config!$B$15*Config!$B$22*Config!$B$52, 
IF(C77=3, Config!$B$15*Config!$B$23*Config!$B$53, 
IF(C77=4, Config!$B$15*Config!$B$24*Config!$B$54, 
IF(C77=5, Config!$B$15*Config!$B$25*Config!$B$55, 
IF(C77=6, Config!$B$15*Config!$B$26*Config!$B$56, 
IF(C77=7, Config!$B$15*Config!$B$27*Config!$B$57, ""))))))))</f>
        <v>0.8</v>
      </c>
      <c r="C77" s="10">
        <v>1.0</v>
      </c>
      <c r="D77" s="7" t="s">
        <v>731</v>
      </c>
      <c r="E77" s="10">
        <v>0.0</v>
      </c>
      <c r="F77" s="10">
        <v>60.0</v>
      </c>
      <c r="G77" s="9">
        <f>IF(E77 &lt; Config!$B$4, Config!$B$4, E77)</f>
        <v>850</v>
      </c>
      <c r="H77" s="9">
        <f t="shared" si="1"/>
        <v>6173.329826</v>
      </c>
      <c r="I77" s="9">
        <f>H77 * (1 - Config!$B$9)</f>
        <v>5247.330352</v>
      </c>
      <c r="J77" s="9">
        <f>H77 * (1 + Config!$B$10)</f>
        <v>7716.662283</v>
      </c>
      <c r="K77" s="6" t="str">
        <f t="shared" si="2"/>
        <v>0g 52s 47c</v>
      </c>
      <c r="L77" s="8" t="str">
        <f t="shared" si="3"/>
        <v>0g 61s 73c</v>
      </c>
      <c r="M77" s="6" t="str">
        <f t="shared" si="4"/>
        <v>0g 77s 17c</v>
      </c>
      <c r="N77" s="6" t="str">
        <f t="shared" si="5"/>
        <v>Chimaerok Tenderloin</v>
      </c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6">
        <f>IF(C78=0, Config!$B$15*Config!$B$20*Config!$B$50, 
IF(C78=1, Config!$B$15*Config!$B$21*Config!$B$51, 
IF(C78=2, Config!$B$15*Config!$B$22*Config!$B$52, 
IF(C78=3, Config!$B$15*Config!$B$23*Config!$B$53, 
IF(C78=4, Config!$B$15*Config!$B$24*Config!$B$54, 
IF(C78=5, Config!$B$15*Config!$B$25*Config!$B$55, 
IF(C78=6, Config!$B$15*Config!$B$26*Config!$B$56, 
IF(C78=7, Config!$B$15*Config!$B$27*Config!$B$57, ""))))))))</f>
        <v>0.8</v>
      </c>
      <c r="C78" s="10">
        <v>1.0</v>
      </c>
      <c r="D78" s="7" t="s">
        <v>732</v>
      </c>
      <c r="E78" s="10">
        <v>8.0</v>
      </c>
      <c r="F78" s="10">
        <v>60.0</v>
      </c>
      <c r="G78" s="9">
        <f>IF(E78 &lt; Config!$B$4, Config!$B$4, E78)</f>
        <v>850</v>
      </c>
      <c r="H78" s="9">
        <f t="shared" si="1"/>
        <v>6173.329826</v>
      </c>
      <c r="I78" s="9">
        <f>H78 * (1 - Config!$B$9)</f>
        <v>5247.330352</v>
      </c>
      <c r="J78" s="9">
        <f>H78 * (1 + Config!$B$10)</f>
        <v>7716.662283</v>
      </c>
      <c r="K78" s="6" t="str">
        <f t="shared" si="2"/>
        <v>0g 52s 47c</v>
      </c>
      <c r="L78" s="8" t="str">
        <f t="shared" si="3"/>
        <v>0g 61s 73c</v>
      </c>
      <c r="M78" s="6" t="str">
        <f t="shared" si="4"/>
        <v>0g 77s 17c</v>
      </c>
      <c r="N78" s="6" t="str">
        <f t="shared" si="5"/>
        <v>Barbed Gill Trout</v>
      </c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6">
        <f>IF(C79=0, Config!$B$15*Config!$B$20*Config!$B$50, 
IF(C79=1, Config!$B$15*Config!$B$21*Config!$B$51, 
IF(C79=2, Config!$B$15*Config!$B$22*Config!$B$52, 
IF(C79=3, Config!$B$15*Config!$B$23*Config!$B$53, 
IF(C79=4, Config!$B$15*Config!$B$24*Config!$B$54, 
IF(C79=5, Config!$B$15*Config!$B$25*Config!$B$55, 
IF(C79=6, Config!$B$15*Config!$B$26*Config!$B$56, 
IF(C79=7, Config!$B$15*Config!$B$27*Config!$B$57, ""))))))))</f>
        <v>0.8</v>
      </c>
      <c r="C79" s="10">
        <v>1.0</v>
      </c>
      <c r="D79" s="7" t="s">
        <v>733</v>
      </c>
      <c r="E79" s="10">
        <v>8.0</v>
      </c>
      <c r="F79" s="10">
        <v>60.0</v>
      </c>
      <c r="G79" s="9">
        <f>IF(E79 &lt; Config!$B$4, Config!$B$4, E79)</f>
        <v>850</v>
      </c>
      <c r="H79" s="9">
        <f t="shared" si="1"/>
        <v>6173.329826</v>
      </c>
      <c r="I79" s="9">
        <f>H79 * (1 - Config!$B$9)</f>
        <v>5247.330352</v>
      </c>
      <c r="J79" s="9">
        <f>H79 * (1 + Config!$B$10)</f>
        <v>7716.662283</v>
      </c>
      <c r="K79" s="6" t="str">
        <f t="shared" si="2"/>
        <v>0g 52s 47c</v>
      </c>
      <c r="L79" s="8" t="str">
        <f t="shared" si="3"/>
        <v>0g 61s 73c</v>
      </c>
      <c r="M79" s="6" t="str">
        <f t="shared" si="4"/>
        <v>0g 77s 17c</v>
      </c>
      <c r="N79" s="6" t="str">
        <f t="shared" si="5"/>
        <v>Spotted Feltail</v>
      </c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6">
        <f>IF(C80=0, Config!$B$15*Config!$B$20*Config!$B$50, 
IF(C80=1, Config!$B$15*Config!$B$21*Config!$B$51, 
IF(C80=2, Config!$B$15*Config!$B$22*Config!$B$52, 
IF(C80=3, Config!$B$15*Config!$B$23*Config!$B$53, 
IF(C80=4, Config!$B$15*Config!$B$24*Config!$B$54, 
IF(C80=5, Config!$B$15*Config!$B$25*Config!$B$55, 
IF(C80=6, Config!$B$15*Config!$B$26*Config!$B$56, 
IF(C80=7, Config!$B$15*Config!$B$27*Config!$B$57, ""))))))))</f>
        <v>0.8</v>
      </c>
      <c r="C80" s="10">
        <v>1.0</v>
      </c>
      <c r="D80" s="7" t="s">
        <v>734</v>
      </c>
      <c r="E80" s="10">
        <v>8.0</v>
      </c>
      <c r="F80" s="10">
        <v>60.0</v>
      </c>
      <c r="G80" s="9">
        <f>IF(E80 &lt; Config!$B$4, Config!$B$4, E80)</f>
        <v>850</v>
      </c>
      <c r="H80" s="9">
        <f t="shared" si="1"/>
        <v>6173.329826</v>
      </c>
      <c r="I80" s="9">
        <f>H80 * (1 - Config!$B$9)</f>
        <v>5247.330352</v>
      </c>
      <c r="J80" s="9">
        <f>H80 * (1 + Config!$B$10)</f>
        <v>7716.662283</v>
      </c>
      <c r="K80" s="6" t="str">
        <f t="shared" si="2"/>
        <v>0g 52s 47c</v>
      </c>
      <c r="L80" s="8" t="str">
        <f t="shared" si="3"/>
        <v>0g 61s 73c</v>
      </c>
      <c r="M80" s="6" t="str">
        <f t="shared" si="4"/>
        <v>0g 77s 17c</v>
      </c>
      <c r="N80" s="6" t="str">
        <f t="shared" si="5"/>
        <v>Zangarian Sporefish</v>
      </c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6">
        <f>IF(C81=0, Config!$B$15*Config!$B$20*Config!$B$50, 
IF(C81=1, Config!$B$15*Config!$B$21*Config!$B$51, 
IF(C81=2, Config!$B$15*Config!$B$22*Config!$B$52, 
IF(C81=3, Config!$B$15*Config!$B$23*Config!$B$53, 
IF(C81=4, Config!$B$15*Config!$B$24*Config!$B$54, 
IF(C81=5, Config!$B$15*Config!$B$25*Config!$B$55, 
IF(C81=6, Config!$B$15*Config!$B$26*Config!$B$56, 
IF(C81=7, Config!$B$15*Config!$B$27*Config!$B$57, ""))))))))</f>
        <v>0.8</v>
      </c>
      <c r="C81" s="10">
        <v>1.0</v>
      </c>
      <c r="D81" s="7" t="s">
        <v>735</v>
      </c>
      <c r="E81" s="10">
        <v>8.0</v>
      </c>
      <c r="F81" s="10">
        <v>60.0</v>
      </c>
      <c r="G81" s="9">
        <f>IF(E81 &lt; Config!$B$4, Config!$B$4, E81)</f>
        <v>850</v>
      </c>
      <c r="H81" s="9">
        <f t="shared" si="1"/>
        <v>6173.329826</v>
      </c>
      <c r="I81" s="9">
        <f>H81 * (1 - Config!$B$9)</f>
        <v>5247.330352</v>
      </c>
      <c r="J81" s="9">
        <f>H81 * (1 + Config!$B$10)</f>
        <v>7716.662283</v>
      </c>
      <c r="K81" s="6" t="str">
        <f t="shared" si="2"/>
        <v>0g 52s 47c</v>
      </c>
      <c r="L81" s="8" t="str">
        <f t="shared" si="3"/>
        <v>0g 61s 73c</v>
      </c>
      <c r="M81" s="6" t="str">
        <f t="shared" si="4"/>
        <v>0g 77s 17c</v>
      </c>
      <c r="N81" s="6" t="str">
        <f t="shared" si="5"/>
        <v>Figluster's Mudfish</v>
      </c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6">
        <f>IF(C82=0, Config!$B$15*Config!$B$20*Config!$B$50, 
IF(C82=1, Config!$B$15*Config!$B$21*Config!$B$51, 
IF(C82=2, Config!$B$15*Config!$B$22*Config!$B$52, 
IF(C82=3, Config!$B$15*Config!$B$23*Config!$B$53, 
IF(C82=4, Config!$B$15*Config!$B$24*Config!$B$54, 
IF(C82=5, Config!$B$15*Config!$B$25*Config!$B$55, 
IF(C82=6, Config!$B$15*Config!$B$26*Config!$B$56, 
IF(C82=7, Config!$B$15*Config!$B$27*Config!$B$57, ""))))))))</f>
        <v>0.8</v>
      </c>
      <c r="C82" s="10">
        <v>1.0</v>
      </c>
      <c r="D82" s="7" t="s">
        <v>736</v>
      </c>
      <c r="E82" s="10">
        <v>8.0</v>
      </c>
      <c r="F82" s="10">
        <v>60.0</v>
      </c>
      <c r="G82" s="9">
        <f>IF(E82 &lt; Config!$B$4, Config!$B$4, E82)</f>
        <v>850</v>
      </c>
      <c r="H82" s="9">
        <f t="shared" si="1"/>
        <v>6173.329826</v>
      </c>
      <c r="I82" s="9">
        <f>H82 * (1 - Config!$B$9)</f>
        <v>5247.330352</v>
      </c>
      <c r="J82" s="9">
        <f>H82 * (1 + Config!$B$10)</f>
        <v>7716.662283</v>
      </c>
      <c r="K82" s="6" t="str">
        <f t="shared" si="2"/>
        <v>0g 52s 47c</v>
      </c>
      <c r="L82" s="8" t="str">
        <f t="shared" si="3"/>
        <v>0g 61s 73c</v>
      </c>
      <c r="M82" s="6" t="str">
        <f t="shared" si="4"/>
        <v>0g 77s 17c</v>
      </c>
      <c r="N82" s="6" t="str">
        <f t="shared" si="5"/>
        <v>Icefin Bluefish</v>
      </c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6">
        <f>IF(C83=0, Config!$B$15*Config!$B$20*Config!$B$50, 
IF(C83=1, Config!$B$15*Config!$B$21*Config!$B$51, 
IF(C83=2, Config!$B$15*Config!$B$22*Config!$B$52, 
IF(C83=3, Config!$B$15*Config!$B$23*Config!$B$53, 
IF(C83=4, Config!$B$15*Config!$B$24*Config!$B$54, 
IF(C83=5, Config!$B$15*Config!$B$25*Config!$B$55, 
IF(C83=6, Config!$B$15*Config!$B$26*Config!$B$56, 
IF(C83=7, Config!$B$15*Config!$B$27*Config!$B$57, ""))))))))</f>
        <v>0.8</v>
      </c>
      <c r="C83" s="10">
        <v>1.0</v>
      </c>
      <c r="D83" s="7" t="s">
        <v>737</v>
      </c>
      <c r="E83" s="10">
        <v>8.0</v>
      </c>
      <c r="F83" s="10">
        <v>60.0</v>
      </c>
      <c r="G83" s="9">
        <f>IF(E83 &lt; Config!$B$4, Config!$B$4, E83)</f>
        <v>850</v>
      </c>
      <c r="H83" s="9">
        <f t="shared" si="1"/>
        <v>6173.329826</v>
      </c>
      <c r="I83" s="9">
        <f>H83 * (1 - Config!$B$9)</f>
        <v>5247.330352</v>
      </c>
      <c r="J83" s="9">
        <f>H83 * (1 + Config!$B$10)</f>
        <v>7716.662283</v>
      </c>
      <c r="K83" s="6" t="str">
        <f t="shared" si="2"/>
        <v>0g 52s 47c</v>
      </c>
      <c r="L83" s="8" t="str">
        <f t="shared" si="3"/>
        <v>0g 61s 73c</v>
      </c>
      <c r="M83" s="6" t="str">
        <f t="shared" si="4"/>
        <v>0g 77s 17c</v>
      </c>
      <c r="N83" s="6" t="str">
        <f t="shared" si="5"/>
        <v>Golden Darter</v>
      </c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6">
        <f>IF(C84=0, Config!$B$15*Config!$B$20*Config!$B$50, 
IF(C84=1, Config!$B$15*Config!$B$21*Config!$B$51, 
IF(C84=2, Config!$B$15*Config!$B$22*Config!$B$52, 
IF(C84=3, Config!$B$15*Config!$B$23*Config!$B$53, 
IF(C84=4, Config!$B$15*Config!$B$24*Config!$B$54, 
IF(C84=5, Config!$B$15*Config!$B$25*Config!$B$55, 
IF(C84=6, Config!$B$15*Config!$B$26*Config!$B$56, 
IF(C84=7, Config!$B$15*Config!$B$27*Config!$B$57, ""))))))))</f>
        <v>0.8</v>
      </c>
      <c r="C84" s="10">
        <v>1.0</v>
      </c>
      <c r="D84" s="7" t="s">
        <v>738</v>
      </c>
      <c r="E84" s="10">
        <v>8.0</v>
      </c>
      <c r="F84" s="10">
        <v>60.0</v>
      </c>
      <c r="G84" s="9">
        <f>IF(E84 &lt; Config!$B$4, Config!$B$4, E84)</f>
        <v>850</v>
      </c>
      <c r="H84" s="9">
        <f t="shared" si="1"/>
        <v>6173.329826</v>
      </c>
      <c r="I84" s="9">
        <f>H84 * (1 - Config!$B$9)</f>
        <v>5247.330352</v>
      </c>
      <c r="J84" s="9">
        <f>H84 * (1 + Config!$B$10)</f>
        <v>7716.662283</v>
      </c>
      <c r="K84" s="6" t="str">
        <f t="shared" si="2"/>
        <v>0g 52s 47c</v>
      </c>
      <c r="L84" s="8" t="str">
        <f t="shared" si="3"/>
        <v>0g 61s 73c</v>
      </c>
      <c r="M84" s="6" t="str">
        <f t="shared" si="4"/>
        <v>0g 77s 17c</v>
      </c>
      <c r="N84" s="6" t="str">
        <f t="shared" si="5"/>
        <v>Furious Crawdad</v>
      </c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6">
        <f>IF(C85=0, Config!$B$15*Config!$B$20*Config!$B$50, 
IF(C85=1, Config!$B$15*Config!$B$21*Config!$B$51, 
IF(C85=2, Config!$B$15*Config!$B$22*Config!$B$52, 
IF(C85=3, Config!$B$15*Config!$B$23*Config!$B$53, 
IF(C85=4, Config!$B$15*Config!$B$24*Config!$B$54, 
IF(C85=5, Config!$B$15*Config!$B$25*Config!$B$55, 
IF(C85=6, Config!$B$15*Config!$B$26*Config!$B$56, 
IF(C85=7, Config!$B$15*Config!$B$27*Config!$B$57, ""))))))))</f>
        <v>0.8</v>
      </c>
      <c r="C85" s="10">
        <v>1.0</v>
      </c>
      <c r="D85" s="7" t="s">
        <v>739</v>
      </c>
      <c r="E85" s="10">
        <v>500.0</v>
      </c>
      <c r="F85" s="10">
        <v>60.0</v>
      </c>
      <c r="G85" s="9">
        <f>IF(E85 &lt; Config!$B$4, Config!$B$4, E85)</f>
        <v>850</v>
      </c>
      <c r="H85" s="9">
        <f t="shared" si="1"/>
        <v>6173.329826</v>
      </c>
      <c r="I85" s="9">
        <f>H85 * (1 - Config!$B$9)</f>
        <v>5247.330352</v>
      </c>
      <c r="J85" s="9">
        <f>H85 * (1 + Config!$B$10)</f>
        <v>7716.662283</v>
      </c>
      <c r="K85" s="6" t="str">
        <f t="shared" si="2"/>
        <v>0g 52s 47c</v>
      </c>
      <c r="L85" s="8" t="str">
        <f t="shared" si="3"/>
        <v>0g 61s 73c</v>
      </c>
      <c r="M85" s="6" t="str">
        <f t="shared" si="4"/>
        <v>0g 77s 17c</v>
      </c>
      <c r="N85" s="6" t="str">
        <f t="shared" si="5"/>
        <v>Huge Spotted Feltail</v>
      </c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6">
        <f>IF(C86=0, Config!$B$15*Config!$B$20*Config!$B$50, 
IF(C86=1, Config!$B$15*Config!$B$21*Config!$B$51, 
IF(C86=2, Config!$B$15*Config!$B$22*Config!$B$52, 
IF(C86=3, Config!$B$15*Config!$B$23*Config!$B$53, 
IF(C86=4, Config!$B$15*Config!$B$24*Config!$B$54, 
IF(C86=5, Config!$B$15*Config!$B$25*Config!$B$55, 
IF(C86=6, Config!$B$15*Config!$B$26*Config!$B$56, 
IF(C86=7, Config!$B$15*Config!$B$27*Config!$B$57, ""))))))))</f>
        <v>0.8</v>
      </c>
      <c r="C86" s="10">
        <v>1.0</v>
      </c>
      <c r="D86" s="7" t="s">
        <v>740</v>
      </c>
      <c r="E86" s="10">
        <v>500.0</v>
      </c>
      <c r="F86" s="10">
        <v>60.0</v>
      </c>
      <c r="G86" s="9">
        <f>IF(E86 &lt; Config!$B$4, Config!$B$4, E86)</f>
        <v>850</v>
      </c>
      <c r="H86" s="9">
        <f t="shared" si="1"/>
        <v>6173.329826</v>
      </c>
      <c r="I86" s="9">
        <f>H86 * (1 - Config!$B$9)</f>
        <v>5247.330352</v>
      </c>
      <c r="J86" s="9">
        <f>H86 * (1 + Config!$B$10)</f>
        <v>7716.662283</v>
      </c>
      <c r="K86" s="6" t="str">
        <f t="shared" si="2"/>
        <v>0g 52s 47c</v>
      </c>
      <c r="L86" s="8" t="str">
        <f t="shared" si="3"/>
        <v>0g 61s 73c</v>
      </c>
      <c r="M86" s="6" t="str">
        <f t="shared" si="4"/>
        <v>0g 77s 17c</v>
      </c>
      <c r="N86" s="6" t="str">
        <f t="shared" si="5"/>
        <v>Enormous Barbed Gill Trout</v>
      </c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6">
        <f>IF(C87=0, Config!$B$15*Config!$B$20*Config!$B$50, 
IF(C87=1, Config!$B$15*Config!$B$21*Config!$B$51, 
IF(C87=2, Config!$B$15*Config!$B$22*Config!$B$52, 
IF(C87=3, Config!$B$15*Config!$B$23*Config!$B$53, 
IF(C87=4, Config!$B$15*Config!$B$24*Config!$B$54, 
IF(C87=5, Config!$B$15*Config!$B$25*Config!$B$55, 
IF(C87=6, Config!$B$15*Config!$B$26*Config!$B$56, 
IF(C87=7, Config!$B$15*Config!$B$27*Config!$B$57, ""))))))))</f>
        <v>0.8</v>
      </c>
      <c r="C87" s="10">
        <v>1.0</v>
      </c>
      <c r="D87" s="7" t="s">
        <v>741</v>
      </c>
      <c r="E87" s="10">
        <v>200.0</v>
      </c>
      <c r="F87" s="10">
        <v>60.0</v>
      </c>
      <c r="G87" s="9">
        <f>IF(E87 &lt; Config!$B$4, Config!$B$4, E87)</f>
        <v>850</v>
      </c>
      <c r="H87" s="9">
        <f t="shared" si="1"/>
        <v>6173.329826</v>
      </c>
      <c r="I87" s="9">
        <f>H87 * (1 - Config!$B$9)</f>
        <v>5247.330352</v>
      </c>
      <c r="J87" s="9">
        <f>H87 * (1 + Config!$B$10)</f>
        <v>7716.662283</v>
      </c>
      <c r="K87" s="6" t="str">
        <f t="shared" si="2"/>
        <v>0g 52s 47c</v>
      </c>
      <c r="L87" s="8" t="str">
        <f t="shared" si="3"/>
        <v>0g 61s 73c</v>
      </c>
      <c r="M87" s="6" t="str">
        <f t="shared" si="4"/>
        <v>0g 77s 17c</v>
      </c>
      <c r="N87" s="6" t="str">
        <f t="shared" si="5"/>
        <v>Buzzard Meat</v>
      </c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6">
        <f>IF(C88=0, Config!$B$15*Config!$B$20*Config!$B$50, 
IF(C88=1, Config!$B$15*Config!$B$21*Config!$B$51, 
IF(C88=2, Config!$B$15*Config!$B$22*Config!$B$52, 
IF(C88=3, Config!$B$15*Config!$B$23*Config!$B$53, 
IF(C88=4, Config!$B$15*Config!$B$24*Config!$B$54, 
IF(C88=5, Config!$B$15*Config!$B$25*Config!$B$55, 
IF(C88=6, Config!$B$15*Config!$B$26*Config!$B$56, 
IF(C88=7, Config!$B$15*Config!$B$27*Config!$B$57, ""))))))))</f>
        <v>0.8</v>
      </c>
      <c r="C88" s="10">
        <v>1.0</v>
      </c>
      <c r="D88" s="7" t="s">
        <v>742</v>
      </c>
      <c r="E88" s="10">
        <v>200.0</v>
      </c>
      <c r="F88" s="10">
        <v>60.0</v>
      </c>
      <c r="G88" s="9">
        <f>IF(E88 &lt; Config!$B$4, Config!$B$4, E88)</f>
        <v>850</v>
      </c>
      <c r="H88" s="9">
        <f t="shared" si="1"/>
        <v>6173.329826</v>
      </c>
      <c r="I88" s="9">
        <f>H88 * (1 - Config!$B$9)</f>
        <v>5247.330352</v>
      </c>
      <c r="J88" s="9">
        <f>H88 * (1 + Config!$B$10)</f>
        <v>7716.662283</v>
      </c>
      <c r="K88" s="6" t="str">
        <f t="shared" si="2"/>
        <v>0g 52s 47c</v>
      </c>
      <c r="L88" s="8" t="str">
        <f t="shared" si="3"/>
        <v>0g 61s 73c</v>
      </c>
      <c r="M88" s="6" t="str">
        <f t="shared" si="4"/>
        <v>0g 77s 17c</v>
      </c>
      <c r="N88" s="6" t="str">
        <f t="shared" si="5"/>
        <v>Ravager Flesh</v>
      </c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6">
        <f>IF(C89=0, Config!$B$15*Config!$B$20*Config!$B$50, 
IF(C89=1, Config!$B$15*Config!$B$21*Config!$B$51, 
IF(C89=2, Config!$B$15*Config!$B$22*Config!$B$52, 
IF(C89=3, Config!$B$15*Config!$B$23*Config!$B$53, 
IF(C89=4, Config!$B$15*Config!$B$24*Config!$B$54, 
IF(C89=5, Config!$B$15*Config!$B$25*Config!$B$55, 
IF(C89=6, Config!$B$15*Config!$B$26*Config!$B$56, 
IF(C89=7, Config!$B$15*Config!$B$27*Config!$B$57, ""))))))))</f>
        <v>0.8</v>
      </c>
      <c r="C89" s="10">
        <v>1.0</v>
      </c>
      <c r="D89" s="7" t="s">
        <v>743</v>
      </c>
      <c r="E89" s="10">
        <v>200.0</v>
      </c>
      <c r="F89" s="10">
        <v>60.0</v>
      </c>
      <c r="G89" s="9">
        <f>IF(E89 &lt; Config!$B$4, Config!$B$4, E89)</f>
        <v>850</v>
      </c>
      <c r="H89" s="9">
        <f t="shared" si="1"/>
        <v>6173.329826</v>
      </c>
      <c r="I89" s="9">
        <f>H89 * (1 - Config!$B$9)</f>
        <v>5247.330352</v>
      </c>
      <c r="J89" s="9">
        <f>H89 * (1 + Config!$B$10)</f>
        <v>7716.662283</v>
      </c>
      <c r="K89" s="6" t="str">
        <f t="shared" si="2"/>
        <v>0g 52s 47c</v>
      </c>
      <c r="L89" s="8" t="str">
        <f t="shared" si="3"/>
        <v>0g 61s 73c</v>
      </c>
      <c r="M89" s="6" t="str">
        <f t="shared" si="4"/>
        <v>0g 77s 17c</v>
      </c>
      <c r="N89" s="6" t="str">
        <f t="shared" si="5"/>
        <v>Strange Spores</v>
      </c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6">
        <f>IF(C90=0, Config!$B$15*Config!$B$20*Config!$B$50, 
IF(C90=1, Config!$B$15*Config!$B$21*Config!$B$51, 
IF(C90=2, Config!$B$15*Config!$B$22*Config!$B$52, 
IF(C90=3, Config!$B$15*Config!$B$23*Config!$B$53, 
IF(C90=4, Config!$B$15*Config!$B$24*Config!$B$54, 
IF(C90=5, Config!$B$15*Config!$B$25*Config!$B$55, 
IF(C90=6, Config!$B$15*Config!$B$26*Config!$B$56, 
IF(C90=7, Config!$B$15*Config!$B$27*Config!$B$57, ""))))))))</f>
        <v>0.8</v>
      </c>
      <c r="C90" s="10">
        <v>1.0</v>
      </c>
      <c r="D90" s="7" t="s">
        <v>744</v>
      </c>
      <c r="E90" s="10">
        <v>200.0</v>
      </c>
      <c r="F90" s="10">
        <v>60.0</v>
      </c>
      <c r="G90" s="9">
        <f>IF(E90 &lt; Config!$B$4, Config!$B$4, E90)</f>
        <v>850</v>
      </c>
      <c r="H90" s="9">
        <f t="shared" si="1"/>
        <v>6173.329826</v>
      </c>
      <c r="I90" s="9">
        <f>H90 * (1 - Config!$B$9)</f>
        <v>5247.330352</v>
      </c>
      <c r="J90" s="9">
        <f>H90 * (1 + Config!$B$10)</f>
        <v>7716.662283</v>
      </c>
      <c r="K90" s="6" t="str">
        <f t="shared" si="2"/>
        <v>0g 52s 47c</v>
      </c>
      <c r="L90" s="8" t="str">
        <f t="shared" si="3"/>
        <v>0g 61s 73c</v>
      </c>
      <c r="M90" s="6" t="str">
        <f t="shared" si="4"/>
        <v>0g 77s 17c</v>
      </c>
      <c r="N90" s="6" t="str">
        <f t="shared" si="5"/>
        <v>Chunk o' Basilisk</v>
      </c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6">
        <f>IF(C91=0, Config!$B$15*Config!$B$20*Config!$B$50, 
IF(C91=1, Config!$B$15*Config!$B$21*Config!$B$51, 
IF(C91=2, Config!$B$15*Config!$B$22*Config!$B$52, 
IF(C91=3, Config!$B$15*Config!$B$23*Config!$B$53, 
IF(C91=4, Config!$B$15*Config!$B$24*Config!$B$54, 
IF(C91=5, Config!$B$15*Config!$B$25*Config!$B$55, 
IF(C91=6, Config!$B$15*Config!$B$26*Config!$B$56, 
IF(C91=7, Config!$B$15*Config!$B$27*Config!$B$57, ""))))))))</f>
        <v>0.8</v>
      </c>
      <c r="C91" s="10">
        <v>1.0</v>
      </c>
      <c r="D91" s="7" t="s">
        <v>745</v>
      </c>
      <c r="E91" s="10">
        <v>200.0</v>
      </c>
      <c r="F91" s="10">
        <v>60.0</v>
      </c>
      <c r="G91" s="9">
        <f>IF(E91 &lt; Config!$B$4, Config!$B$4, E91)</f>
        <v>850</v>
      </c>
      <c r="H91" s="9">
        <f t="shared" si="1"/>
        <v>6173.329826</v>
      </c>
      <c r="I91" s="9">
        <f>H91 * (1 - Config!$B$9)</f>
        <v>5247.330352</v>
      </c>
      <c r="J91" s="9">
        <f>H91 * (1 + Config!$B$10)</f>
        <v>7716.662283</v>
      </c>
      <c r="K91" s="6" t="str">
        <f t="shared" si="2"/>
        <v>0g 52s 47c</v>
      </c>
      <c r="L91" s="8" t="str">
        <f t="shared" si="3"/>
        <v>0g 61s 73c</v>
      </c>
      <c r="M91" s="6" t="str">
        <f t="shared" si="4"/>
        <v>0g 77s 17c</v>
      </c>
      <c r="N91" s="6" t="str">
        <f t="shared" si="5"/>
        <v>Clefthoof Meat</v>
      </c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6">
        <f>IF(C92=0, Config!$B$15*Config!$B$20*Config!$B$50, 
IF(C92=1, Config!$B$15*Config!$B$21*Config!$B$51, 
IF(C92=2, Config!$B$15*Config!$B$22*Config!$B$52, 
IF(C92=3, Config!$B$15*Config!$B$23*Config!$B$53, 
IF(C92=4, Config!$B$15*Config!$B$24*Config!$B$54, 
IF(C92=5, Config!$B$15*Config!$B$25*Config!$B$55, 
IF(C92=6, Config!$B$15*Config!$B$26*Config!$B$56, 
IF(C92=7, Config!$B$15*Config!$B$27*Config!$B$57, ""))))))))</f>
        <v>0.8</v>
      </c>
      <c r="C92" s="10">
        <v>1.0</v>
      </c>
      <c r="D92" s="7" t="s">
        <v>746</v>
      </c>
      <c r="E92" s="10">
        <v>200.0</v>
      </c>
      <c r="F92" s="10">
        <v>60.0</v>
      </c>
      <c r="G92" s="9">
        <f>IF(E92 &lt; Config!$B$4, Config!$B$4, E92)</f>
        <v>850</v>
      </c>
      <c r="H92" s="9">
        <f t="shared" si="1"/>
        <v>6173.329826</v>
      </c>
      <c r="I92" s="9">
        <f>H92 * (1 - Config!$B$9)</f>
        <v>5247.330352</v>
      </c>
      <c r="J92" s="9">
        <f>H92 * (1 + Config!$B$10)</f>
        <v>7716.662283</v>
      </c>
      <c r="K92" s="6" t="str">
        <f t="shared" si="2"/>
        <v>0g 52s 47c</v>
      </c>
      <c r="L92" s="8" t="str">
        <f t="shared" si="3"/>
        <v>0g 61s 73c</v>
      </c>
      <c r="M92" s="6" t="str">
        <f t="shared" si="4"/>
        <v>0g 77s 17c</v>
      </c>
      <c r="N92" s="6" t="str">
        <f t="shared" si="5"/>
        <v>Warped Flesh</v>
      </c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6">
        <f>IF(C93=0, Config!$B$15*Config!$B$20*Config!$B$50, 
IF(C93=1, Config!$B$15*Config!$B$21*Config!$B$51, 
IF(C93=2, Config!$B$15*Config!$B$22*Config!$B$52, 
IF(C93=3, Config!$B$15*Config!$B$23*Config!$B$53, 
IF(C93=4, Config!$B$15*Config!$B$24*Config!$B$54, 
IF(C93=5, Config!$B$15*Config!$B$25*Config!$B$55, 
IF(C93=6, Config!$B$15*Config!$B$26*Config!$B$56, 
IF(C93=7, Config!$B$15*Config!$B$27*Config!$B$57, ""))))))))</f>
        <v>0.8</v>
      </c>
      <c r="C93" s="10">
        <v>1.0</v>
      </c>
      <c r="D93" s="7" t="s">
        <v>747</v>
      </c>
      <c r="E93" s="10">
        <v>200.0</v>
      </c>
      <c r="F93" s="10">
        <v>60.0</v>
      </c>
      <c r="G93" s="9">
        <f>IF(E93 &lt; Config!$B$4, Config!$B$4, E93)</f>
        <v>850</v>
      </c>
      <c r="H93" s="9">
        <f t="shared" si="1"/>
        <v>6173.329826</v>
      </c>
      <c r="I93" s="9">
        <f>H93 * (1 - Config!$B$9)</f>
        <v>5247.330352</v>
      </c>
      <c r="J93" s="9">
        <f>H93 * (1 + Config!$B$10)</f>
        <v>7716.662283</v>
      </c>
      <c r="K93" s="6" t="str">
        <f t="shared" si="2"/>
        <v>0g 52s 47c</v>
      </c>
      <c r="L93" s="8" t="str">
        <f t="shared" si="3"/>
        <v>0g 61s 73c</v>
      </c>
      <c r="M93" s="6" t="str">
        <f t="shared" si="4"/>
        <v>0g 77s 17c</v>
      </c>
      <c r="N93" s="6" t="str">
        <f t="shared" si="5"/>
        <v>Talbuk Venison</v>
      </c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6">
        <f>IF(C94=0, Config!$B$15*Config!$B$20*Config!$B$50, 
IF(C94=1, Config!$B$15*Config!$B$21*Config!$B$51, 
IF(C94=2, Config!$B$15*Config!$B$22*Config!$B$52, 
IF(C94=3, Config!$B$15*Config!$B$23*Config!$B$53, 
IF(C94=4, Config!$B$15*Config!$B$24*Config!$B$54, 
IF(C94=5, Config!$B$15*Config!$B$25*Config!$B$55, 
IF(C94=6, Config!$B$15*Config!$B$26*Config!$B$56, 
IF(C94=7, Config!$B$15*Config!$B$27*Config!$B$57, ""))))))))</f>
        <v>0.8</v>
      </c>
      <c r="C94" s="10">
        <v>1.0</v>
      </c>
      <c r="D94" s="7" t="s">
        <v>748</v>
      </c>
      <c r="E94" s="10">
        <v>200.0</v>
      </c>
      <c r="F94" s="10">
        <v>60.0</v>
      </c>
      <c r="G94" s="9">
        <f>IF(E94 &lt; Config!$B$4, Config!$B$4, E94)</f>
        <v>850</v>
      </c>
      <c r="H94" s="9">
        <f t="shared" si="1"/>
        <v>6173.329826</v>
      </c>
      <c r="I94" s="9">
        <f>H94 * (1 - Config!$B$9)</f>
        <v>5247.330352</v>
      </c>
      <c r="J94" s="9">
        <f>H94 * (1 + Config!$B$10)</f>
        <v>7716.662283</v>
      </c>
      <c r="K94" s="6" t="str">
        <f t="shared" si="2"/>
        <v>0g 52s 47c</v>
      </c>
      <c r="L94" s="8" t="str">
        <f t="shared" si="3"/>
        <v>0g 61s 73c</v>
      </c>
      <c r="M94" s="6" t="str">
        <f t="shared" si="4"/>
        <v>0g 77s 17c</v>
      </c>
      <c r="N94" s="6" t="str">
        <f t="shared" si="5"/>
        <v>Raptor Ribs</v>
      </c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6">
        <f>IF(C95=0, Config!$B$15*Config!$B$20*Config!$B$50, 
IF(C95=1, Config!$B$15*Config!$B$21*Config!$B$51, 
IF(C95=2, Config!$B$15*Config!$B$22*Config!$B$52, 
IF(C95=3, Config!$B$15*Config!$B$23*Config!$B$53, 
IF(C95=4, Config!$B$15*Config!$B$24*Config!$B$54, 
IF(C95=5, Config!$B$15*Config!$B$25*Config!$B$55, 
IF(C95=6, Config!$B$15*Config!$B$26*Config!$B$56, 
IF(C95=7, Config!$B$15*Config!$B$27*Config!$B$57, ""))))))))</f>
        <v>0.8</v>
      </c>
      <c r="C95" s="10">
        <v>1.0</v>
      </c>
      <c r="D95" s="7" t="s">
        <v>749</v>
      </c>
      <c r="E95" s="10">
        <v>200.0</v>
      </c>
      <c r="F95" s="10">
        <v>60.0</v>
      </c>
      <c r="G95" s="9">
        <f>IF(E95 &lt; Config!$B$4, Config!$B$4, E95)</f>
        <v>850</v>
      </c>
      <c r="H95" s="9">
        <f t="shared" si="1"/>
        <v>6173.329826</v>
      </c>
      <c r="I95" s="9">
        <f>H95 * (1 - Config!$B$9)</f>
        <v>5247.330352</v>
      </c>
      <c r="J95" s="9">
        <f>H95 * (1 + Config!$B$10)</f>
        <v>7716.662283</v>
      </c>
      <c r="K95" s="6" t="str">
        <f t="shared" si="2"/>
        <v>0g 52s 47c</v>
      </c>
      <c r="L95" s="8" t="str">
        <f t="shared" si="3"/>
        <v>0g 61s 73c</v>
      </c>
      <c r="M95" s="6" t="str">
        <f t="shared" si="4"/>
        <v>0g 77s 17c</v>
      </c>
      <c r="N95" s="6" t="str">
        <f t="shared" si="5"/>
        <v>Serpent Flesh</v>
      </c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6">
        <f>IF(C96=0, Config!$B$15*Config!$B$20*Config!$B$50, 
IF(C96=1, Config!$B$15*Config!$B$21*Config!$B$51, 
IF(C96=2, Config!$B$15*Config!$B$22*Config!$B$52, 
IF(C96=3, Config!$B$15*Config!$B$23*Config!$B$53, 
IF(C96=4, Config!$B$15*Config!$B$24*Config!$B$54, 
IF(C96=5, Config!$B$15*Config!$B$25*Config!$B$55, 
IF(C96=6, Config!$B$15*Config!$B$26*Config!$B$56, 
IF(C96=7, Config!$B$15*Config!$B$27*Config!$B$57, ""))))))))</f>
        <v>0.8</v>
      </c>
      <c r="C96" s="10">
        <v>1.0</v>
      </c>
      <c r="D96" s="7" t="s">
        <v>750</v>
      </c>
      <c r="E96" s="10">
        <v>100.0</v>
      </c>
      <c r="F96" s="10">
        <v>65.0</v>
      </c>
      <c r="G96" s="9">
        <f>IF(E96 &lt; Config!$B$4, Config!$B$4, E96)</f>
        <v>850</v>
      </c>
      <c r="H96" s="9">
        <f t="shared" si="1"/>
        <v>6542.70499</v>
      </c>
      <c r="I96" s="9">
        <f>H96 * (1 - Config!$B$9)</f>
        <v>5561.299241</v>
      </c>
      <c r="J96" s="9">
        <f>H96 * (1 + Config!$B$10)</f>
        <v>8178.381237</v>
      </c>
      <c r="K96" s="6" t="str">
        <f t="shared" si="2"/>
        <v>0g 55s 61c</v>
      </c>
      <c r="L96" s="8" t="str">
        <f t="shared" si="3"/>
        <v>0g 65s 43c</v>
      </c>
      <c r="M96" s="6" t="str">
        <f t="shared" si="4"/>
        <v>0g 81s 78c</v>
      </c>
      <c r="N96" s="6" t="str">
        <f t="shared" si="5"/>
        <v>Jaggal Clam Meat</v>
      </c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6">
        <f>IF(C97=0, Config!$B$15*Config!$B$20*Config!$B$50, 
IF(C97=1, Config!$B$15*Config!$B$21*Config!$B$51, 
IF(C97=2, Config!$B$15*Config!$B$22*Config!$B$52, 
IF(C97=3, Config!$B$15*Config!$B$23*Config!$B$53, 
IF(C97=4, Config!$B$15*Config!$B$24*Config!$B$54, 
IF(C97=5, Config!$B$15*Config!$B$25*Config!$B$55, 
IF(C97=6, Config!$B$15*Config!$B$26*Config!$B$56, 
IF(C97=7, Config!$B$15*Config!$B$27*Config!$B$57, ""))))))))</f>
        <v>0.8</v>
      </c>
      <c r="C97" s="10">
        <v>1.0</v>
      </c>
      <c r="D97" s="7" t="s">
        <v>751</v>
      </c>
      <c r="E97" s="10">
        <v>8.0</v>
      </c>
      <c r="F97" s="10">
        <v>65.0</v>
      </c>
      <c r="G97" s="9">
        <f>IF(E97 &lt; Config!$B$4, Config!$B$4, E97)</f>
        <v>850</v>
      </c>
      <c r="H97" s="9">
        <f t="shared" si="1"/>
        <v>6542.70499</v>
      </c>
      <c r="I97" s="9">
        <f>H97 * (1 - Config!$B$9)</f>
        <v>5561.299241</v>
      </c>
      <c r="J97" s="9">
        <f>H97 * (1 + Config!$B$10)</f>
        <v>8178.381237</v>
      </c>
      <c r="K97" s="6" t="str">
        <f t="shared" si="2"/>
        <v>0g 55s 61c</v>
      </c>
      <c r="L97" s="8" t="str">
        <f t="shared" si="3"/>
        <v>0g 65s 43c</v>
      </c>
      <c r="M97" s="6" t="str">
        <f t="shared" si="4"/>
        <v>0g 81s 78c</v>
      </c>
      <c r="N97" s="6" t="str">
        <f t="shared" si="5"/>
        <v>Bloodfin Catfish</v>
      </c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6">
        <f>IF(C98=0, Config!$B$15*Config!$B$20*Config!$B$50, 
IF(C98=1, Config!$B$15*Config!$B$21*Config!$B$51, 
IF(C98=2, Config!$B$15*Config!$B$22*Config!$B$52, 
IF(C98=3, Config!$B$15*Config!$B$23*Config!$B$53, 
IF(C98=4, Config!$B$15*Config!$B$24*Config!$B$54, 
IF(C98=5, Config!$B$15*Config!$B$25*Config!$B$55, 
IF(C98=6, Config!$B$15*Config!$B$26*Config!$B$56, 
IF(C98=7, Config!$B$15*Config!$B$27*Config!$B$57, ""))))))))</f>
        <v>0.8</v>
      </c>
      <c r="C98" s="10">
        <v>1.0</v>
      </c>
      <c r="D98" s="7" t="s">
        <v>752</v>
      </c>
      <c r="E98" s="10">
        <v>8.0</v>
      </c>
      <c r="F98" s="10">
        <v>65.0</v>
      </c>
      <c r="G98" s="9">
        <f>IF(E98 &lt; Config!$B$4, Config!$B$4, E98)</f>
        <v>850</v>
      </c>
      <c r="H98" s="9">
        <f t="shared" si="1"/>
        <v>6542.70499</v>
      </c>
      <c r="I98" s="9">
        <f>H98 * (1 - Config!$B$9)</f>
        <v>5561.299241</v>
      </c>
      <c r="J98" s="9">
        <f>H98 * (1 + Config!$B$10)</f>
        <v>8178.381237</v>
      </c>
      <c r="K98" s="6" t="str">
        <f t="shared" si="2"/>
        <v>0g 55s 61c</v>
      </c>
      <c r="L98" s="8" t="str">
        <f t="shared" si="3"/>
        <v>0g 65s 43c</v>
      </c>
      <c r="M98" s="6" t="str">
        <f t="shared" si="4"/>
        <v>0g 81s 78c</v>
      </c>
      <c r="N98" s="6" t="str">
        <f t="shared" si="5"/>
        <v>Crescent-Tail Skullfish</v>
      </c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6">
        <f>IF(C99=0, Config!$B$15*Config!$B$20*Config!$B$50, 
IF(C99=1, Config!$B$15*Config!$B$21*Config!$B$51, 
IF(C99=2, Config!$B$15*Config!$B$22*Config!$B$52, 
IF(C99=3, Config!$B$15*Config!$B$23*Config!$B$53, 
IF(C99=4, Config!$B$15*Config!$B$24*Config!$B$54, 
IF(C99=5, Config!$B$15*Config!$B$25*Config!$B$55, 
IF(C99=6, Config!$B$15*Config!$B$26*Config!$B$56, 
IF(C99=7, Config!$B$15*Config!$B$27*Config!$B$57, ""))))))))</f>
        <v>0.8</v>
      </c>
      <c r="C99" s="10">
        <v>1.0</v>
      </c>
      <c r="D99" s="7" t="s">
        <v>753</v>
      </c>
      <c r="E99" s="10">
        <v>50.0</v>
      </c>
      <c r="F99" s="10">
        <v>70.0</v>
      </c>
      <c r="G99" s="9">
        <f>IF(E99 &lt; Config!$B$4, Config!$B$4, E99)</f>
        <v>850</v>
      </c>
      <c r="H99" s="9">
        <f t="shared" si="1"/>
        <v>6897.408281</v>
      </c>
      <c r="I99" s="9">
        <f>H99 * (1 - Config!$B$9)</f>
        <v>5862.797039</v>
      </c>
      <c r="J99" s="9">
        <f>H99 * (1 + Config!$B$10)</f>
        <v>8621.760351</v>
      </c>
      <c r="K99" s="6" t="str">
        <f t="shared" si="2"/>
        <v>0g 58s 63c</v>
      </c>
      <c r="L99" s="8" t="str">
        <f t="shared" si="3"/>
        <v>0g 68s 97c</v>
      </c>
      <c r="M99" s="6" t="str">
        <f t="shared" si="4"/>
        <v>0g 86s 22c</v>
      </c>
      <c r="N99" s="6" t="str">
        <f t="shared" si="5"/>
        <v>Giant Sunfish</v>
      </c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6">
        <f>IF(C100=0, Config!$B$15*Config!$B$20*Config!$B$50, 
IF(C100=1, Config!$B$15*Config!$B$21*Config!$B$51, 
IF(C100=2, Config!$B$15*Config!$B$22*Config!$B$52, 
IF(C100=3, Config!$B$15*Config!$B$23*Config!$B$53, 
IF(C100=4, Config!$B$15*Config!$B$24*Config!$B$54, 
IF(C100=5, Config!$B$15*Config!$B$25*Config!$B$55, 
IF(C100=6, Config!$B$15*Config!$B$26*Config!$B$56, 
IF(C100=7, Config!$B$15*Config!$B$27*Config!$B$57, ""))))))))</f>
        <v>0.8</v>
      </c>
      <c r="C100" s="10">
        <v>1.0</v>
      </c>
      <c r="D100" s="7" t="s">
        <v>754</v>
      </c>
      <c r="E100" s="10">
        <v>8.0</v>
      </c>
      <c r="F100" s="10">
        <v>70.0</v>
      </c>
      <c r="G100" s="9">
        <f>IF(E100 &lt; Config!$B$4, Config!$B$4, E100)</f>
        <v>850</v>
      </c>
      <c r="H100" s="9">
        <f t="shared" si="1"/>
        <v>6897.408281</v>
      </c>
      <c r="I100" s="9">
        <f>H100 * (1 - Config!$B$9)</f>
        <v>5862.797039</v>
      </c>
      <c r="J100" s="9">
        <f>H100 * (1 + Config!$B$10)</f>
        <v>8621.760351</v>
      </c>
      <c r="K100" s="6" t="str">
        <f t="shared" si="2"/>
        <v>0g 58s 63c</v>
      </c>
      <c r="L100" s="8" t="str">
        <f t="shared" si="3"/>
        <v>0g 68s 97c</v>
      </c>
      <c r="M100" s="6" t="str">
        <f t="shared" si="4"/>
        <v>0g 86s 22c</v>
      </c>
      <c r="N100" s="6" t="str">
        <f t="shared" si="5"/>
        <v>Deep Sea Monsterbelly</v>
      </c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6">
        <f>IF(C101=0, Config!$B$15*Config!$B$20*Config!$B$50, 
IF(C101=1, Config!$B$15*Config!$B$21*Config!$B$51, 
IF(C101=2, Config!$B$15*Config!$B$22*Config!$B$52, 
IF(C101=3, Config!$B$15*Config!$B$23*Config!$B$53, 
IF(C101=4, Config!$B$15*Config!$B$24*Config!$B$54, 
IF(C101=5, Config!$B$15*Config!$B$25*Config!$B$55, 
IF(C101=6, Config!$B$15*Config!$B$26*Config!$B$56, 
IF(C101=7, Config!$B$15*Config!$B$27*Config!$B$57, ""))))))))</f>
        <v>0.8</v>
      </c>
      <c r="C101" s="10">
        <v>1.0</v>
      </c>
      <c r="D101" s="7" t="s">
        <v>755</v>
      </c>
      <c r="E101" s="10">
        <v>8.0</v>
      </c>
      <c r="F101" s="10">
        <v>70.0</v>
      </c>
      <c r="G101" s="9">
        <f>IF(E101 &lt; Config!$B$4, Config!$B$4, E101)</f>
        <v>850</v>
      </c>
      <c r="H101" s="9">
        <f t="shared" si="1"/>
        <v>6897.408281</v>
      </c>
      <c r="I101" s="9">
        <f>H101 * (1 - Config!$B$9)</f>
        <v>5862.797039</v>
      </c>
      <c r="J101" s="9">
        <f>H101 * (1 + Config!$B$10)</f>
        <v>8621.760351</v>
      </c>
      <c r="K101" s="6" t="str">
        <f t="shared" si="2"/>
        <v>0g 58s 63c</v>
      </c>
      <c r="L101" s="8" t="str">
        <f t="shared" si="3"/>
        <v>0g 68s 97c</v>
      </c>
      <c r="M101" s="6" t="str">
        <f t="shared" si="4"/>
        <v>0g 86s 22c</v>
      </c>
      <c r="N101" s="6" t="str">
        <f t="shared" si="5"/>
        <v>Moonglow Cuttlefish</v>
      </c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6">
        <f>IF(C102=0, Config!$B$15*Config!$B$20*Config!$B$50, 
IF(C102=1, Config!$B$15*Config!$B$21*Config!$B$51, 
IF(C102=2, Config!$B$15*Config!$B$22*Config!$B$52, 
IF(C102=3, Config!$B$15*Config!$B$23*Config!$B$53, 
IF(C102=4, Config!$B$15*Config!$B$24*Config!$B$54, 
IF(C102=5, Config!$B$15*Config!$B$25*Config!$B$55, 
IF(C102=6, Config!$B$15*Config!$B$26*Config!$B$56, 
IF(C102=7, Config!$B$15*Config!$B$27*Config!$B$57, ""))))))))</f>
        <v>0.8</v>
      </c>
      <c r="C102" s="10">
        <v>1.0</v>
      </c>
      <c r="D102" s="7" t="s">
        <v>756</v>
      </c>
      <c r="E102" s="10">
        <v>8.0</v>
      </c>
      <c r="F102" s="10">
        <v>70.0</v>
      </c>
      <c r="G102" s="9">
        <f>IF(E102 &lt; Config!$B$4, Config!$B$4, E102)</f>
        <v>850</v>
      </c>
      <c r="H102" s="9">
        <f t="shared" si="1"/>
        <v>6897.408281</v>
      </c>
      <c r="I102" s="9">
        <f>H102 * (1 - Config!$B$9)</f>
        <v>5862.797039</v>
      </c>
      <c r="J102" s="9">
        <f>H102 * (1 + Config!$B$10)</f>
        <v>8621.760351</v>
      </c>
      <c r="K102" s="6" t="str">
        <f t="shared" si="2"/>
        <v>0g 58s 63c</v>
      </c>
      <c r="L102" s="8" t="str">
        <f t="shared" si="3"/>
        <v>0g 68s 97c</v>
      </c>
      <c r="M102" s="6" t="str">
        <f t="shared" si="4"/>
        <v>0g 86s 22c</v>
      </c>
      <c r="N102" s="6" t="str">
        <f t="shared" si="5"/>
        <v>Imperial Manta Ray</v>
      </c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6">
        <f>IF(C103=0, Config!$B$15*Config!$B$20*Config!$B$50, 
IF(C103=1, Config!$B$15*Config!$B$21*Config!$B$51, 
IF(C103=2, Config!$B$15*Config!$B$22*Config!$B$52, 
IF(C103=3, Config!$B$15*Config!$B$23*Config!$B$53, 
IF(C103=4, Config!$B$15*Config!$B$24*Config!$B$54, 
IF(C103=5, Config!$B$15*Config!$B$25*Config!$B$55, 
IF(C103=6, Config!$B$15*Config!$B$26*Config!$B$56, 
IF(C103=7, Config!$B$15*Config!$B$27*Config!$B$57, ""))))))))</f>
        <v>0.8</v>
      </c>
      <c r="C103" s="10">
        <v>1.0</v>
      </c>
      <c r="D103" s="7" t="s">
        <v>757</v>
      </c>
      <c r="E103" s="10">
        <v>8.0</v>
      </c>
      <c r="F103" s="10">
        <v>70.0</v>
      </c>
      <c r="G103" s="9">
        <f>IF(E103 &lt; Config!$B$4, Config!$B$4, E103)</f>
        <v>850</v>
      </c>
      <c r="H103" s="9">
        <f t="shared" si="1"/>
        <v>6897.408281</v>
      </c>
      <c r="I103" s="9">
        <f>H103 * (1 - Config!$B$9)</f>
        <v>5862.797039</v>
      </c>
      <c r="J103" s="9">
        <f>H103 * (1 + Config!$B$10)</f>
        <v>8621.760351</v>
      </c>
      <c r="K103" s="6" t="str">
        <f t="shared" si="2"/>
        <v>0g 58s 63c</v>
      </c>
      <c r="L103" s="8" t="str">
        <f t="shared" si="3"/>
        <v>0g 68s 97c</v>
      </c>
      <c r="M103" s="6" t="str">
        <f t="shared" si="4"/>
        <v>0g 86s 22c</v>
      </c>
      <c r="N103" s="6" t="str">
        <f t="shared" si="5"/>
        <v>Rockfin Grouper</v>
      </c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6">
        <f>IF(C104=0, Config!$B$15*Config!$B$20*Config!$B$50, 
IF(C104=1, Config!$B$15*Config!$B$21*Config!$B$51, 
IF(C104=2, Config!$B$15*Config!$B$22*Config!$B$52, 
IF(C104=3, Config!$B$15*Config!$B$23*Config!$B$53, 
IF(C104=4, Config!$B$15*Config!$B$24*Config!$B$54, 
IF(C104=5, Config!$B$15*Config!$B$25*Config!$B$55, 
IF(C104=6, Config!$B$15*Config!$B$26*Config!$B$56, 
IF(C104=7, Config!$B$15*Config!$B$27*Config!$B$57, ""))))))))</f>
        <v>0.8</v>
      </c>
      <c r="C104" s="10">
        <v>1.0</v>
      </c>
      <c r="D104" s="7" t="s">
        <v>758</v>
      </c>
      <c r="E104" s="10">
        <v>8.0</v>
      </c>
      <c r="F104" s="10">
        <v>70.0</v>
      </c>
      <c r="G104" s="9">
        <f>IF(E104 &lt; Config!$B$4, Config!$B$4, E104)</f>
        <v>850</v>
      </c>
      <c r="H104" s="9">
        <f t="shared" si="1"/>
        <v>6897.408281</v>
      </c>
      <c r="I104" s="9">
        <f>H104 * (1 - Config!$B$9)</f>
        <v>5862.797039</v>
      </c>
      <c r="J104" s="9">
        <f>H104 * (1 + Config!$B$10)</f>
        <v>8621.760351</v>
      </c>
      <c r="K104" s="6" t="str">
        <f t="shared" si="2"/>
        <v>0g 58s 63c</v>
      </c>
      <c r="L104" s="8" t="str">
        <f t="shared" si="3"/>
        <v>0g 68s 97c</v>
      </c>
      <c r="M104" s="6" t="str">
        <f t="shared" si="4"/>
        <v>0g 86s 22c</v>
      </c>
      <c r="N104" s="6" t="str">
        <f t="shared" si="5"/>
        <v>Icemouth Waveskipper</v>
      </c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6">
        <f>IF(C105=0, Config!$B$15*Config!$B$20*Config!$B$50, 
IF(C105=1, Config!$B$15*Config!$B$21*Config!$B$51, 
IF(C105=2, Config!$B$15*Config!$B$22*Config!$B$52, 
IF(C105=3, Config!$B$15*Config!$B$23*Config!$B$53, 
IF(C105=4, Config!$B$15*Config!$B$24*Config!$B$54, 
IF(C105=5, Config!$B$15*Config!$B$25*Config!$B$55, 
IF(C105=6, Config!$B$15*Config!$B$26*Config!$B$56, 
IF(C105=7, Config!$B$15*Config!$B$27*Config!$B$57, ""))))))))</f>
        <v>0.8</v>
      </c>
      <c r="C105" s="10">
        <v>1.0</v>
      </c>
      <c r="D105" s="7" t="s">
        <v>759</v>
      </c>
      <c r="E105" s="10">
        <v>8.0</v>
      </c>
      <c r="F105" s="10">
        <v>70.0</v>
      </c>
      <c r="G105" s="9">
        <f>IF(E105 &lt; Config!$B$4, Config!$B$4, E105)</f>
        <v>850</v>
      </c>
      <c r="H105" s="9">
        <f t="shared" si="1"/>
        <v>6897.408281</v>
      </c>
      <c r="I105" s="9">
        <f>H105 * (1 - Config!$B$9)</f>
        <v>5862.797039</v>
      </c>
      <c r="J105" s="9">
        <f>H105 * (1 + Config!$B$10)</f>
        <v>8621.760351</v>
      </c>
      <c r="K105" s="6" t="str">
        <f t="shared" si="2"/>
        <v>0g 58s 63c</v>
      </c>
      <c r="L105" s="8" t="str">
        <f t="shared" si="3"/>
        <v>0g 68s 97c</v>
      </c>
      <c r="M105" s="6" t="str">
        <f t="shared" si="4"/>
        <v>0g 86s 22c</v>
      </c>
      <c r="N105" s="6" t="str">
        <f t="shared" si="5"/>
        <v>Borean Man O' War</v>
      </c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6">
        <f>IF(C106=0, Config!$B$15*Config!$B$20*Config!$B$50, 
IF(C106=1, Config!$B$15*Config!$B$21*Config!$B$51, 
IF(C106=2, Config!$B$15*Config!$B$22*Config!$B$52, 
IF(C106=3, Config!$B$15*Config!$B$23*Config!$B$53, 
IF(C106=4, Config!$B$15*Config!$B$24*Config!$B$54, 
IF(C106=5, Config!$B$15*Config!$B$25*Config!$B$55, 
IF(C106=6, Config!$B$15*Config!$B$26*Config!$B$56, 
IF(C106=7, Config!$B$15*Config!$B$27*Config!$B$57, ""))))))))</f>
        <v>0.8</v>
      </c>
      <c r="C106" s="10">
        <v>1.0</v>
      </c>
      <c r="D106" s="7" t="s">
        <v>760</v>
      </c>
      <c r="E106" s="10">
        <v>8.0</v>
      </c>
      <c r="F106" s="10">
        <v>70.0</v>
      </c>
      <c r="G106" s="9">
        <f>IF(E106 &lt; Config!$B$4, Config!$B$4, E106)</f>
        <v>850</v>
      </c>
      <c r="H106" s="9">
        <f t="shared" si="1"/>
        <v>6897.408281</v>
      </c>
      <c r="I106" s="9">
        <f>H106 * (1 - Config!$B$9)</f>
        <v>5862.797039</v>
      </c>
      <c r="J106" s="9">
        <f>H106 * (1 + Config!$B$10)</f>
        <v>8621.760351</v>
      </c>
      <c r="K106" s="6" t="str">
        <f t="shared" si="2"/>
        <v>0g 58s 63c</v>
      </c>
      <c r="L106" s="8" t="str">
        <f t="shared" si="3"/>
        <v>0g 68s 97c</v>
      </c>
      <c r="M106" s="6" t="str">
        <f t="shared" si="4"/>
        <v>0g 86s 22c</v>
      </c>
      <c r="N106" s="6" t="str">
        <f t="shared" si="5"/>
        <v>Musselback Sculpin</v>
      </c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6">
        <f>IF(C107=0, Config!$B$15*Config!$B$20*Config!$B$50, 
IF(C107=1, Config!$B$15*Config!$B$21*Config!$B$51, 
IF(C107=2, Config!$B$15*Config!$B$22*Config!$B$52, 
IF(C107=3, Config!$B$15*Config!$B$23*Config!$B$53, 
IF(C107=4, Config!$B$15*Config!$B$24*Config!$B$54, 
IF(C107=5, Config!$B$15*Config!$B$25*Config!$B$55, 
IF(C107=6, Config!$B$15*Config!$B$26*Config!$B$56, 
IF(C107=7, Config!$B$15*Config!$B$27*Config!$B$57, ""))))))))</f>
        <v>0.8</v>
      </c>
      <c r="C107" s="10">
        <v>1.0</v>
      </c>
      <c r="D107" s="7" t="s">
        <v>761</v>
      </c>
      <c r="E107" s="10">
        <v>8.0</v>
      </c>
      <c r="F107" s="10">
        <v>70.0</v>
      </c>
      <c r="G107" s="9">
        <f>IF(E107 &lt; Config!$B$4, Config!$B$4, E107)</f>
        <v>850</v>
      </c>
      <c r="H107" s="9">
        <f t="shared" si="1"/>
        <v>6897.408281</v>
      </c>
      <c r="I107" s="9">
        <f>H107 * (1 - Config!$B$9)</f>
        <v>5862.797039</v>
      </c>
      <c r="J107" s="9">
        <f>H107 * (1 + Config!$B$10)</f>
        <v>8621.760351</v>
      </c>
      <c r="K107" s="6" t="str">
        <f t="shared" si="2"/>
        <v>0g 58s 63c</v>
      </c>
      <c r="L107" s="8" t="str">
        <f t="shared" si="3"/>
        <v>0g 68s 97c</v>
      </c>
      <c r="M107" s="6" t="str">
        <f t="shared" si="4"/>
        <v>0g 86s 22c</v>
      </c>
      <c r="N107" s="6" t="str">
        <f t="shared" si="5"/>
        <v>Dragonfin Angelfish</v>
      </c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6">
        <f>IF(C108=0, Config!$B$15*Config!$B$20*Config!$B$50, 
IF(C108=1, Config!$B$15*Config!$B$21*Config!$B$51, 
IF(C108=2, Config!$B$15*Config!$B$22*Config!$B$52, 
IF(C108=3, Config!$B$15*Config!$B$23*Config!$B$53, 
IF(C108=4, Config!$B$15*Config!$B$24*Config!$B$54, 
IF(C108=5, Config!$B$15*Config!$B$25*Config!$B$55, 
IF(C108=6, Config!$B$15*Config!$B$26*Config!$B$56, 
IF(C108=7, Config!$B$15*Config!$B$27*Config!$B$57, ""))))))))</f>
        <v>0.8</v>
      </c>
      <c r="C108" s="10">
        <v>1.0</v>
      </c>
      <c r="D108" s="7" t="s">
        <v>762</v>
      </c>
      <c r="E108" s="10">
        <v>8.0</v>
      </c>
      <c r="F108" s="10">
        <v>70.0</v>
      </c>
      <c r="G108" s="9">
        <f>IF(E108 &lt; Config!$B$4, Config!$B$4, E108)</f>
        <v>850</v>
      </c>
      <c r="H108" s="9">
        <f t="shared" si="1"/>
        <v>6897.408281</v>
      </c>
      <c r="I108" s="9">
        <f>H108 * (1 - Config!$B$9)</f>
        <v>5862.797039</v>
      </c>
      <c r="J108" s="9">
        <f>H108 * (1 + Config!$B$10)</f>
        <v>8621.760351</v>
      </c>
      <c r="K108" s="6" t="str">
        <f t="shared" si="2"/>
        <v>0g 58s 63c</v>
      </c>
      <c r="L108" s="8" t="str">
        <f t="shared" si="3"/>
        <v>0g 68s 97c</v>
      </c>
      <c r="M108" s="6" t="str">
        <f t="shared" si="4"/>
        <v>0g 86s 22c</v>
      </c>
      <c r="N108" s="6" t="str">
        <f t="shared" si="5"/>
        <v>Bonescale Snapper</v>
      </c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6">
        <f>IF(C109=0, Config!$B$15*Config!$B$20*Config!$B$50, 
IF(C109=1, Config!$B$15*Config!$B$21*Config!$B$51, 
IF(C109=2, Config!$B$15*Config!$B$22*Config!$B$52, 
IF(C109=3, Config!$B$15*Config!$B$23*Config!$B$53, 
IF(C109=4, Config!$B$15*Config!$B$24*Config!$B$54, 
IF(C109=5, Config!$B$15*Config!$B$25*Config!$B$55, 
IF(C109=6, Config!$B$15*Config!$B$26*Config!$B$56, 
IF(C109=7, Config!$B$15*Config!$B$27*Config!$B$57, ""))))))))</f>
        <v>0.8</v>
      </c>
      <c r="C109" s="10">
        <v>1.0</v>
      </c>
      <c r="D109" s="7" t="s">
        <v>763</v>
      </c>
      <c r="E109" s="10">
        <v>8.0</v>
      </c>
      <c r="F109" s="10">
        <v>70.0</v>
      </c>
      <c r="G109" s="9">
        <f>IF(E109 &lt; Config!$B$4, Config!$B$4, E109)</f>
        <v>850</v>
      </c>
      <c r="H109" s="9">
        <f t="shared" si="1"/>
        <v>6897.408281</v>
      </c>
      <c r="I109" s="9">
        <f>H109 * (1 - Config!$B$9)</f>
        <v>5862.797039</v>
      </c>
      <c r="J109" s="9">
        <f>H109 * (1 + Config!$B$10)</f>
        <v>8621.760351</v>
      </c>
      <c r="K109" s="6" t="str">
        <f t="shared" si="2"/>
        <v>0g 58s 63c</v>
      </c>
      <c r="L109" s="8" t="str">
        <f t="shared" si="3"/>
        <v>0g 68s 97c</v>
      </c>
      <c r="M109" s="6" t="str">
        <f t="shared" si="4"/>
        <v>0g 86s 22c</v>
      </c>
      <c r="N109" s="6" t="str">
        <f t="shared" si="5"/>
        <v>Glacial Salmon</v>
      </c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6">
        <f>IF(C110=0, Config!$B$15*Config!$B$20*Config!$B$50, 
IF(C110=1, Config!$B$15*Config!$B$21*Config!$B$51, 
IF(C110=2, Config!$B$15*Config!$B$22*Config!$B$52, 
IF(C110=3, Config!$B$15*Config!$B$23*Config!$B$53, 
IF(C110=4, Config!$B$15*Config!$B$24*Config!$B$54, 
IF(C110=5, Config!$B$15*Config!$B$25*Config!$B$55, 
IF(C110=6, Config!$B$15*Config!$B$26*Config!$B$56, 
IF(C110=7, Config!$B$15*Config!$B$27*Config!$B$57, ""))))))))</f>
        <v>0.8</v>
      </c>
      <c r="C110" s="10">
        <v>1.0</v>
      </c>
      <c r="D110" s="7" t="s">
        <v>764</v>
      </c>
      <c r="E110" s="10">
        <v>8.0</v>
      </c>
      <c r="F110" s="10">
        <v>70.0</v>
      </c>
      <c r="G110" s="9">
        <f>IF(E110 &lt; Config!$B$4, Config!$B$4, E110)</f>
        <v>850</v>
      </c>
      <c r="H110" s="9">
        <f t="shared" si="1"/>
        <v>6897.408281</v>
      </c>
      <c r="I110" s="9">
        <f>H110 * (1 - Config!$B$9)</f>
        <v>5862.797039</v>
      </c>
      <c r="J110" s="9">
        <f>H110 * (1 + Config!$B$10)</f>
        <v>8621.760351</v>
      </c>
      <c r="K110" s="6" t="str">
        <f t="shared" si="2"/>
        <v>0g 58s 63c</v>
      </c>
      <c r="L110" s="8" t="str">
        <f t="shared" si="3"/>
        <v>0g 68s 97c</v>
      </c>
      <c r="M110" s="6" t="str">
        <f t="shared" si="4"/>
        <v>0g 86s 22c</v>
      </c>
      <c r="N110" s="6" t="str">
        <f t="shared" si="5"/>
        <v>Fangtooth Herring</v>
      </c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6">
        <f>IF(C111=0, Config!$B$15*Config!$B$20*Config!$B$50, 
IF(C111=1, Config!$B$15*Config!$B$21*Config!$B$51, 
IF(C111=2, Config!$B$15*Config!$B$22*Config!$B$52, 
IF(C111=3, Config!$B$15*Config!$B$23*Config!$B$53, 
IF(C111=4, Config!$B$15*Config!$B$24*Config!$B$54, 
IF(C111=5, Config!$B$15*Config!$B$25*Config!$B$55, 
IF(C111=6, Config!$B$15*Config!$B$26*Config!$B$56, 
IF(C111=7, Config!$B$15*Config!$B$27*Config!$B$57, ""))))))))</f>
        <v>0.8</v>
      </c>
      <c r="C111" s="10">
        <v>1.0</v>
      </c>
      <c r="D111" s="7" t="s">
        <v>765</v>
      </c>
      <c r="E111" s="10">
        <v>8.0</v>
      </c>
      <c r="F111" s="10">
        <v>70.0</v>
      </c>
      <c r="G111" s="9">
        <f>IF(E111 &lt; Config!$B$4, Config!$B$4, E111)</f>
        <v>850</v>
      </c>
      <c r="H111" s="9">
        <f t="shared" si="1"/>
        <v>6897.408281</v>
      </c>
      <c r="I111" s="9">
        <f>H111 * (1 - Config!$B$9)</f>
        <v>5862.797039</v>
      </c>
      <c r="J111" s="9">
        <f>H111 * (1 + Config!$B$10)</f>
        <v>8621.760351</v>
      </c>
      <c r="K111" s="6" t="str">
        <f t="shared" si="2"/>
        <v>0g 58s 63c</v>
      </c>
      <c r="L111" s="8" t="str">
        <f t="shared" si="3"/>
        <v>0g 68s 97c</v>
      </c>
      <c r="M111" s="6" t="str">
        <f t="shared" si="4"/>
        <v>0g 86s 22c</v>
      </c>
      <c r="N111" s="6" t="str">
        <f t="shared" si="5"/>
        <v>Meltwater Beardfish</v>
      </c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6">
        <f>IF(C112=0, Config!$B$15*Config!$B$20*Config!$B$50, 
IF(C112=1, Config!$B$15*Config!$B$21*Config!$B$51, 
IF(C112=2, Config!$B$15*Config!$B$22*Config!$B$52, 
IF(C112=3, Config!$B$15*Config!$B$23*Config!$B$53, 
IF(C112=4, Config!$B$15*Config!$B$24*Config!$B$54, 
IF(C112=5, Config!$B$15*Config!$B$25*Config!$B$55, 
IF(C112=6, Config!$B$15*Config!$B$26*Config!$B$56, 
IF(C112=7, Config!$B$15*Config!$B$27*Config!$B$57, ""))))))))</f>
        <v>0.8</v>
      </c>
      <c r="C112" s="10">
        <v>1.0</v>
      </c>
      <c r="D112" s="7" t="s">
        <v>766</v>
      </c>
      <c r="E112" s="10">
        <v>8.0</v>
      </c>
      <c r="F112" s="10">
        <v>70.0</v>
      </c>
      <c r="G112" s="9">
        <f>IF(E112 &lt; Config!$B$4, Config!$B$4, E112)</f>
        <v>850</v>
      </c>
      <c r="H112" s="9">
        <f t="shared" si="1"/>
        <v>6897.408281</v>
      </c>
      <c r="I112" s="9">
        <f>H112 * (1 - Config!$B$9)</f>
        <v>5862.797039</v>
      </c>
      <c r="J112" s="9">
        <f>H112 * (1 + Config!$B$10)</f>
        <v>8621.760351</v>
      </c>
      <c r="K112" s="6" t="str">
        <f t="shared" si="2"/>
        <v>0g 58s 63c</v>
      </c>
      <c r="L112" s="8" t="str">
        <f t="shared" si="3"/>
        <v>0g 68s 97c</v>
      </c>
      <c r="M112" s="6" t="str">
        <f t="shared" si="4"/>
        <v>0g 86s 22c</v>
      </c>
      <c r="N112" s="6" t="str">
        <f t="shared" si="5"/>
        <v>Barrelhead Goby</v>
      </c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6">
        <f>IF(C113=0, Config!$B$15*Config!$B$20*Config!$B$50, 
IF(C113=1, Config!$B$15*Config!$B$21*Config!$B$51, 
IF(C113=2, Config!$B$15*Config!$B$22*Config!$B$52, 
IF(C113=3, Config!$B$15*Config!$B$23*Config!$B$53, 
IF(C113=4, Config!$B$15*Config!$B$24*Config!$B$54, 
IF(C113=5, Config!$B$15*Config!$B$25*Config!$B$55, 
IF(C113=6, Config!$B$15*Config!$B$26*Config!$B$56, 
IF(C113=7, Config!$B$15*Config!$B$27*Config!$B$57, ""))))))))</f>
        <v>0.8</v>
      </c>
      <c r="C113" s="10">
        <v>1.0</v>
      </c>
      <c r="D113" s="7" t="s">
        <v>767</v>
      </c>
      <c r="E113" s="10">
        <v>8.0</v>
      </c>
      <c r="F113" s="10">
        <v>70.0</v>
      </c>
      <c r="G113" s="9">
        <f>IF(E113 &lt; Config!$B$4, Config!$B$4, E113)</f>
        <v>850</v>
      </c>
      <c r="H113" s="9">
        <f t="shared" si="1"/>
        <v>6897.408281</v>
      </c>
      <c r="I113" s="9">
        <f>H113 * (1 - Config!$B$9)</f>
        <v>5862.797039</v>
      </c>
      <c r="J113" s="9">
        <f>H113 * (1 + Config!$B$10)</f>
        <v>8621.760351</v>
      </c>
      <c r="K113" s="6" t="str">
        <f t="shared" si="2"/>
        <v>0g 58s 63c</v>
      </c>
      <c r="L113" s="8" t="str">
        <f t="shared" si="3"/>
        <v>0g 68s 97c</v>
      </c>
      <c r="M113" s="6" t="str">
        <f t="shared" si="4"/>
        <v>0g 86s 22c</v>
      </c>
      <c r="N113" s="6" t="str">
        <f t="shared" si="5"/>
        <v>Nettlefish</v>
      </c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6">
        <f>IF(C114=0, Config!$B$15*Config!$B$20*Config!$B$50, 
IF(C114=1, Config!$B$15*Config!$B$21*Config!$B$51, 
IF(C114=2, Config!$B$15*Config!$B$22*Config!$B$52, 
IF(C114=3, Config!$B$15*Config!$B$23*Config!$B$53, 
IF(C114=4, Config!$B$15*Config!$B$24*Config!$B$54, 
IF(C114=5, Config!$B$15*Config!$B$25*Config!$B$55, 
IF(C114=6, Config!$B$15*Config!$B$26*Config!$B$56, 
IF(C114=7, Config!$B$15*Config!$B$27*Config!$B$57, ""))))))))</f>
        <v>0.8</v>
      </c>
      <c r="C114" s="10">
        <v>1.0</v>
      </c>
      <c r="D114" s="7" t="s">
        <v>768</v>
      </c>
      <c r="E114" s="10">
        <v>8.0</v>
      </c>
      <c r="F114" s="10">
        <v>70.0</v>
      </c>
      <c r="G114" s="9">
        <f>IF(E114 &lt; Config!$B$4, Config!$B$4, E114)</f>
        <v>850</v>
      </c>
      <c r="H114" s="9">
        <f t="shared" si="1"/>
        <v>6897.408281</v>
      </c>
      <c r="I114" s="9">
        <f>H114 * (1 - Config!$B$9)</f>
        <v>5862.797039</v>
      </c>
      <c r="J114" s="9">
        <f>H114 * (1 + Config!$B$10)</f>
        <v>8621.760351</v>
      </c>
      <c r="K114" s="6" t="str">
        <f t="shared" si="2"/>
        <v>0g 58s 63c</v>
      </c>
      <c r="L114" s="8" t="str">
        <f t="shared" si="3"/>
        <v>0g 68s 97c</v>
      </c>
      <c r="M114" s="6" t="str">
        <f t="shared" si="4"/>
        <v>0g 86s 22c</v>
      </c>
      <c r="N114" s="6" t="str">
        <f t="shared" si="5"/>
        <v>Glassfin Minnow</v>
      </c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6">
        <f>IF(C115=0, Config!$B$15*Config!$B$20*Config!$B$50, 
IF(C115=1, Config!$B$15*Config!$B$21*Config!$B$51, 
IF(C115=2, Config!$B$15*Config!$B$22*Config!$B$52, 
IF(C115=3, Config!$B$15*Config!$B$23*Config!$B$53, 
IF(C115=4, Config!$B$15*Config!$B$24*Config!$B$54, 
IF(C115=5, Config!$B$15*Config!$B$25*Config!$B$55, 
IF(C115=6, Config!$B$15*Config!$B$26*Config!$B$56, 
IF(C115=7, Config!$B$15*Config!$B$27*Config!$B$57, ""))))))))</f>
        <v>0.8</v>
      </c>
      <c r="C115" s="10">
        <v>1.0</v>
      </c>
      <c r="D115" s="7" t="s">
        <v>769</v>
      </c>
      <c r="E115" s="10">
        <v>200.0</v>
      </c>
      <c r="F115" s="10">
        <v>70.0</v>
      </c>
      <c r="G115" s="9">
        <f>IF(E115 &lt; Config!$B$4, Config!$B$4, E115)</f>
        <v>850</v>
      </c>
      <c r="H115" s="9">
        <f t="shared" si="1"/>
        <v>6897.408281</v>
      </c>
      <c r="I115" s="9">
        <f>H115 * (1 - Config!$B$9)</f>
        <v>5862.797039</v>
      </c>
      <c r="J115" s="9">
        <f>H115 * (1 + Config!$B$10)</f>
        <v>8621.760351</v>
      </c>
      <c r="K115" s="6" t="str">
        <f t="shared" si="2"/>
        <v>0g 58s 63c</v>
      </c>
      <c r="L115" s="8" t="str">
        <f t="shared" si="3"/>
        <v>0g 68s 97c</v>
      </c>
      <c r="M115" s="6" t="str">
        <f t="shared" si="4"/>
        <v>0g 86s 22c</v>
      </c>
      <c r="N115" s="6" t="str">
        <f t="shared" si="5"/>
        <v>Shoveltusk Flank</v>
      </c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6">
        <f>IF(C116=0, Config!$B$15*Config!$B$20*Config!$B$50, 
IF(C116=1, Config!$B$15*Config!$B$21*Config!$B$51, 
IF(C116=2, Config!$B$15*Config!$B$22*Config!$B$52, 
IF(C116=3, Config!$B$15*Config!$B$23*Config!$B$53, 
IF(C116=4, Config!$B$15*Config!$B$24*Config!$B$54, 
IF(C116=5, Config!$B$15*Config!$B$25*Config!$B$55, 
IF(C116=6, Config!$B$15*Config!$B$26*Config!$B$56, 
IF(C116=7, Config!$B$15*Config!$B$27*Config!$B$57, ""))))))))</f>
        <v>0.8</v>
      </c>
      <c r="C116" s="10">
        <v>1.0</v>
      </c>
      <c r="D116" s="7" t="s">
        <v>770</v>
      </c>
      <c r="E116" s="10">
        <v>200.0</v>
      </c>
      <c r="F116" s="10">
        <v>70.0</v>
      </c>
      <c r="G116" s="9">
        <f>IF(E116 &lt; Config!$B$4, Config!$B$4, E116)</f>
        <v>850</v>
      </c>
      <c r="H116" s="9">
        <f t="shared" si="1"/>
        <v>6897.408281</v>
      </c>
      <c r="I116" s="9">
        <f>H116 * (1 - Config!$B$9)</f>
        <v>5862.797039</v>
      </c>
      <c r="J116" s="9">
        <f>H116 * (1 + Config!$B$10)</f>
        <v>8621.760351</v>
      </c>
      <c r="K116" s="6" t="str">
        <f t="shared" si="2"/>
        <v>0g 58s 63c</v>
      </c>
      <c r="L116" s="8" t="str">
        <f t="shared" si="3"/>
        <v>0g 68s 97c</v>
      </c>
      <c r="M116" s="6" t="str">
        <f t="shared" si="4"/>
        <v>0g 86s 22c</v>
      </c>
      <c r="N116" s="6" t="str">
        <f t="shared" si="5"/>
        <v>Worm Meat</v>
      </c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6">
        <f>IF(C117=0, Config!$B$15*Config!$B$20*Config!$B$50, 
IF(C117=1, Config!$B$15*Config!$B$21*Config!$B$51, 
IF(C117=2, Config!$B$15*Config!$B$22*Config!$B$52, 
IF(C117=3, Config!$B$15*Config!$B$23*Config!$B$53, 
IF(C117=4, Config!$B$15*Config!$B$24*Config!$B$54, 
IF(C117=5, Config!$B$15*Config!$B$25*Config!$B$55, 
IF(C117=6, Config!$B$15*Config!$B$26*Config!$B$56, 
IF(C117=7, Config!$B$15*Config!$B$27*Config!$B$57, ""))))))))</f>
        <v>0.8</v>
      </c>
      <c r="C117" s="10">
        <v>1.0</v>
      </c>
      <c r="D117" s="7" t="s">
        <v>771</v>
      </c>
      <c r="E117" s="10">
        <v>200.0</v>
      </c>
      <c r="F117" s="10">
        <v>70.0</v>
      </c>
      <c r="G117" s="9">
        <f>IF(E117 &lt; Config!$B$4, Config!$B$4, E117)</f>
        <v>850</v>
      </c>
      <c r="H117" s="9">
        <f t="shared" si="1"/>
        <v>6897.408281</v>
      </c>
      <c r="I117" s="9">
        <f>H117 * (1 - Config!$B$9)</f>
        <v>5862.797039</v>
      </c>
      <c r="J117" s="9">
        <f>H117 * (1 + Config!$B$10)</f>
        <v>8621.760351</v>
      </c>
      <c r="K117" s="6" t="str">
        <f t="shared" si="2"/>
        <v>0g 58s 63c</v>
      </c>
      <c r="L117" s="8" t="str">
        <f t="shared" si="3"/>
        <v>0g 68s 97c</v>
      </c>
      <c r="M117" s="6" t="str">
        <f t="shared" si="4"/>
        <v>0g 86s 22c</v>
      </c>
      <c r="N117" s="6" t="str">
        <f t="shared" si="5"/>
        <v>Worg Haunch</v>
      </c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6">
        <f>IF(C118=0, Config!$B$15*Config!$B$20*Config!$B$50, 
IF(C118=1, Config!$B$15*Config!$B$21*Config!$B$51, 
IF(C118=2, Config!$B$15*Config!$B$22*Config!$B$52, 
IF(C118=3, Config!$B$15*Config!$B$23*Config!$B$53, 
IF(C118=4, Config!$B$15*Config!$B$24*Config!$B$54, 
IF(C118=5, Config!$B$15*Config!$B$25*Config!$B$55, 
IF(C118=6, Config!$B$15*Config!$B$26*Config!$B$56, 
IF(C118=7, Config!$B$15*Config!$B$27*Config!$B$57, ""))))))))</f>
        <v>0.8</v>
      </c>
      <c r="C118" s="10">
        <v>1.0</v>
      </c>
      <c r="D118" s="7" t="s">
        <v>772</v>
      </c>
      <c r="E118" s="10">
        <v>200.0</v>
      </c>
      <c r="F118" s="10">
        <v>70.0</v>
      </c>
      <c r="G118" s="9">
        <f>IF(E118 &lt; Config!$B$4, Config!$B$4, E118)</f>
        <v>850</v>
      </c>
      <c r="H118" s="9">
        <f t="shared" si="1"/>
        <v>6897.408281</v>
      </c>
      <c r="I118" s="9">
        <f>H118 * (1 - Config!$B$9)</f>
        <v>5862.797039</v>
      </c>
      <c r="J118" s="9">
        <f>H118 * (1 + Config!$B$10)</f>
        <v>8621.760351</v>
      </c>
      <c r="K118" s="6" t="str">
        <f t="shared" si="2"/>
        <v>0g 58s 63c</v>
      </c>
      <c r="L118" s="8" t="str">
        <f t="shared" si="3"/>
        <v>0g 68s 97c</v>
      </c>
      <c r="M118" s="6" t="str">
        <f t="shared" si="4"/>
        <v>0g 86s 22c</v>
      </c>
      <c r="N118" s="6" t="str">
        <f t="shared" si="5"/>
        <v>Rhino Meat</v>
      </c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6">
        <f>IF(C119=0, Config!$B$15*Config!$B$20*Config!$B$50, 
IF(C119=1, Config!$B$15*Config!$B$21*Config!$B$51, 
IF(C119=2, Config!$B$15*Config!$B$22*Config!$B$52, 
IF(C119=3, Config!$B$15*Config!$B$23*Config!$B$53, 
IF(C119=4, Config!$B$15*Config!$B$24*Config!$B$54, 
IF(C119=5, Config!$B$15*Config!$B$25*Config!$B$55, 
IF(C119=6, Config!$B$15*Config!$B$26*Config!$B$56, 
IF(C119=7, Config!$B$15*Config!$B$27*Config!$B$57, ""))))))))</f>
        <v>0.8</v>
      </c>
      <c r="C119" s="10">
        <v>1.0</v>
      </c>
      <c r="D119" s="7" t="s">
        <v>773</v>
      </c>
      <c r="E119" s="10">
        <v>150.0</v>
      </c>
      <c r="F119" s="10">
        <v>70.0</v>
      </c>
      <c r="G119" s="9">
        <f>IF(E119 &lt; Config!$B$4, Config!$B$4, E119)</f>
        <v>850</v>
      </c>
      <c r="H119" s="9">
        <f t="shared" si="1"/>
        <v>6897.408281</v>
      </c>
      <c r="I119" s="9">
        <f>H119 * (1 - Config!$B$9)</f>
        <v>5862.797039</v>
      </c>
      <c r="J119" s="9">
        <f>H119 * (1 + Config!$B$10)</f>
        <v>8621.760351</v>
      </c>
      <c r="K119" s="6" t="str">
        <f t="shared" si="2"/>
        <v>0g 58s 63c</v>
      </c>
      <c r="L119" s="8" t="str">
        <f t="shared" si="3"/>
        <v>0g 68s 97c</v>
      </c>
      <c r="M119" s="6" t="str">
        <f t="shared" si="4"/>
        <v>0g 86s 22c</v>
      </c>
      <c r="N119" s="6" t="str">
        <f t="shared" si="5"/>
        <v>Chilled Meat</v>
      </c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6">
        <f>IF(C120=0, Config!$B$15*Config!$B$20*Config!$B$50, 
IF(C120=1, Config!$B$15*Config!$B$21*Config!$B$51, 
IF(C120=2, Config!$B$15*Config!$B$22*Config!$B$52, 
IF(C120=3, Config!$B$15*Config!$B$23*Config!$B$53, 
IF(C120=4, Config!$B$15*Config!$B$24*Config!$B$54, 
IF(C120=5, Config!$B$15*Config!$B$25*Config!$B$55, 
IF(C120=6, Config!$B$15*Config!$B$26*Config!$B$56, 
IF(C120=7, Config!$B$15*Config!$B$27*Config!$B$57, ""))))))))</f>
        <v>0.8</v>
      </c>
      <c r="C120" s="10">
        <v>1.0</v>
      </c>
      <c r="D120" s="7" t="s">
        <v>774</v>
      </c>
      <c r="E120" s="10">
        <v>1500.0</v>
      </c>
      <c r="F120" s="10">
        <v>70.0</v>
      </c>
      <c r="G120" s="9">
        <f>IF(E120 &lt; Config!$B$4, Config!$B$4, E120)</f>
        <v>1500</v>
      </c>
      <c r="H120" s="9">
        <f t="shared" si="1"/>
        <v>12171.89697</v>
      </c>
      <c r="I120" s="9">
        <f>H120 * (1 - Config!$B$9)</f>
        <v>10346.11242</v>
      </c>
      <c r="J120" s="9">
        <f>H120 * (1 + Config!$B$10)</f>
        <v>15214.87121</v>
      </c>
      <c r="K120" s="6" t="str">
        <f t="shared" si="2"/>
        <v>1g 3s 46c</v>
      </c>
      <c r="L120" s="8" t="str">
        <f t="shared" si="3"/>
        <v>1g 21s 72c</v>
      </c>
      <c r="M120" s="6" t="str">
        <f t="shared" si="4"/>
        <v>1g 52s 15c</v>
      </c>
      <c r="N120" s="6" t="str">
        <f t="shared" si="5"/>
        <v>Northern Egg</v>
      </c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6">
        <f>IF(C121=0, Config!$B$15*Config!$B$20*Config!$B$50, 
IF(C121=1, Config!$B$15*Config!$B$21*Config!$B$51, 
IF(C121=2, Config!$B$15*Config!$B$22*Config!$B$52, 
IF(C121=3, Config!$B$15*Config!$B$23*Config!$B$53, 
IF(C121=4, Config!$B$15*Config!$B$24*Config!$B$54, 
IF(C121=5, Config!$B$15*Config!$B$25*Config!$B$55, 
IF(C121=6, Config!$B$15*Config!$B$26*Config!$B$56, 
IF(C121=7, Config!$B$15*Config!$B$27*Config!$B$57, ""))))))))</f>
        <v>0.8</v>
      </c>
      <c r="C121" s="10">
        <v>1.0</v>
      </c>
      <c r="D121" s="7" t="s">
        <v>775</v>
      </c>
      <c r="E121" s="10">
        <v>10.0</v>
      </c>
      <c r="F121" s="10">
        <v>72.0</v>
      </c>
      <c r="G121" s="9">
        <f>IF(E121 &lt; Config!$B$4, Config!$B$4, E121)</f>
        <v>850</v>
      </c>
      <c r="H121" s="9">
        <f t="shared" si="1"/>
        <v>7035.489582</v>
      </c>
      <c r="I121" s="9">
        <f>H121 * (1 - Config!$B$9)</f>
        <v>5980.166145</v>
      </c>
      <c r="J121" s="9">
        <f>H121 * (1 + Config!$B$10)</f>
        <v>8794.361977</v>
      </c>
      <c r="K121" s="6" t="str">
        <f t="shared" si="2"/>
        <v>0g 59s 80c</v>
      </c>
      <c r="L121" s="8" t="str">
        <f t="shared" si="3"/>
        <v>0g 70s 35c</v>
      </c>
      <c r="M121" s="6" t="str">
        <f t="shared" si="4"/>
        <v>0g 87s 94c</v>
      </c>
      <c r="N121" s="6" t="str">
        <f t="shared" si="5"/>
        <v>Northern Icelip</v>
      </c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6">
        <f>IF(C122=0, Config!$B$15*Config!$B$20*Config!$B$50, 
IF(C122=1, Config!$B$15*Config!$B$21*Config!$B$51, 
IF(C122=2, Config!$B$15*Config!$B$22*Config!$B$52, 
IF(C122=3, Config!$B$15*Config!$B$23*Config!$B$53, 
IF(C122=4, Config!$B$15*Config!$B$24*Config!$B$54, 
IF(C122=5, Config!$B$15*Config!$B$25*Config!$B$55, 
IF(C122=6, Config!$B$15*Config!$B$26*Config!$B$56, 
IF(C122=7, Config!$B$15*Config!$B$27*Config!$B$57, ""))))))))</f>
        <v>0.8</v>
      </c>
      <c r="C122" s="10">
        <v>1.0</v>
      </c>
      <c r="D122" s="7" t="s">
        <v>776</v>
      </c>
      <c r="E122" s="10">
        <v>10.0</v>
      </c>
      <c r="F122" s="10">
        <v>72.0</v>
      </c>
      <c r="G122" s="9">
        <f>IF(E122 &lt; Config!$B$4, Config!$B$4, E122)</f>
        <v>850</v>
      </c>
      <c r="H122" s="9">
        <f t="shared" si="1"/>
        <v>7035.489582</v>
      </c>
      <c r="I122" s="9">
        <f>H122 * (1 - Config!$B$9)</f>
        <v>5980.166145</v>
      </c>
      <c r="J122" s="9">
        <f>H122 * (1 + Config!$B$10)</f>
        <v>8794.361977</v>
      </c>
      <c r="K122" s="6" t="str">
        <f t="shared" si="2"/>
        <v>0g 59s 80c</v>
      </c>
      <c r="L122" s="8" t="str">
        <f t="shared" si="3"/>
        <v>0g 70s 35c</v>
      </c>
      <c r="M122" s="6" t="str">
        <f t="shared" si="4"/>
        <v>0g 87s 94c</v>
      </c>
      <c r="N122" s="6" t="str">
        <f t="shared" si="5"/>
        <v>Coral Crusher</v>
      </c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6">
        <f>IF(C123=0, Config!$B$15*Config!$B$20*Config!$B$50, 
IF(C123=1, Config!$B$15*Config!$B$21*Config!$B$51, 
IF(C123=2, Config!$B$15*Config!$B$22*Config!$B$52, 
IF(C123=3, Config!$B$15*Config!$B$23*Config!$B$53, 
IF(C123=4, Config!$B$15*Config!$B$24*Config!$B$54, 
IF(C123=5, Config!$B$15*Config!$B$25*Config!$B$55, 
IF(C123=6, Config!$B$15*Config!$B$26*Config!$B$56, 
IF(C123=7, Config!$B$15*Config!$B$27*Config!$B$57, ""))))))))</f>
        <v>0.8</v>
      </c>
      <c r="C123" s="10">
        <v>1.0</v>
      </c>
      <c r="D123" s="7" t="s">
        <v>777</v>
      </c>
      <c r="E123" s="10">
        <v>10.0</v>
      </c>
      <c r="F123" s="10">
        <v>72.0</v>
      </c>
      <c r="G123" s="9">
        <f>IF(E123 &lt; Config!$B$4, Config!$B$4, E123)</f>
        <v>850</v>
      </c>
      <c r="H123" s="9">
        <f t="shared" si="1"/>
        <v>7035.489582</v>
      </c>
      <c r="I123" s="9">
        <f>H123 * (1 - Config!$B$9)</f>
        <v>5980.166145</v>
      </c>
      <c r="J123" s="9">
        <f>H123 * (1 + Config!$B$10)</f>
        <v>8794.361977</v>
      </c>
      <c r="K123" s="6" t="str">
        <f t="shared" si="2"/>
        <v>0g 59s 80c</v>
      </c>
      <c r="L123" s="8" t="str">
        <f t="shared" si="3"/>
        <v>0g 70s 35c</v>
      </c>
      <c r="M123" s="6" t="str">
        <f t="shared" si="4"/>
        <v>0g 87s 94c</v>
      </c>
      <c r="N123" s="6" t="str">
        <f t="shared" si="5"/>
        <v>Plated Darkfish</v>
      </c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6">
        <f>IF(C124=0, Config!$B$15*Config!$B$20*Config!$B$50, 
IF(C124=1, Config!$B$15*Config!$B$21*Config!$B$51, 
IF(C124=2, Config!$B$15*Config!$B$22*Config!$B$52, 
IF(C124=3, Config!$B$15*Config!$B$23*Config!$B$53, 
IF(C124=4, Config!$B$15*Config!$B$24*Config!$B$54, 
IF(C124=5, Config!$B$15*Config!$B$25*Config!$B$55, 
IF(C124=6, Config!$B$15*Config!$B$26*Config!$B$56, 
IF(C124=7, Config!$B$15*Config!$B$27*Config!$B$57, ""))))))))</f>
        <v>0.8</v>
      </c>
      <c r="C124" s="10">
        <v>1.0</v>
      </c>
      <c r="D124" s="7" t="s">
        <v>778</v>
      </c>
      <c r="E124" s="10">
        <v>400.0</v>
      </c>
      <c r="F124" s="10">
        <v>75.0</v>
      </c>
      <c r="G124" s="9">
        <f>IF(E124 &lt; Config!$B$4, Config!$B$4, E124)</f>
        <v>850</v>
      </c>
      <c r="H124" s="9">
        <f t="shared" si="1"/>
        <v>7238.78542</v>
      </c>
      <c r="I124" s="9">
        <f>H124 * (1 - Config!$B$9)</f>
        <v>6152.967607</v>
      </c>
      <c r="J124" s="9">
        <f>H124 * (1 + Config!$B$10)</f>
        <v>9048.481775</v>
      </c>
      <c r="K124" s="6" t="str">
        <f t="shared" si="2"/>
        <v>0g 61s 53c</v>
      </c>
      <c r="L124" s="8" t="str">
        <f t="shared" si="3"/>
        <v>0g 72s 39c</v>
      </c>
      <c r="M124" s="6" t="str">
        <f t="shared" si="4"/>
        <v>0g 90s 48c</v>
      </c>
      <c r="N124" s="6" t="str">
        <f t="shared" si="5"/>
        <v>Silvercoat Stag Meat</v>
      </c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6">
        <f>IF(C125=0, Config!$B$15*Config!$B$20*Config!$B$50, 
IF(C125=1, Config!$B$15*Config!$B$21*Config!$B$51, 
IF(C125=2, Config!$B$15*Config!$B$22*Config!$B$52, 
IF(C125=3, Config!$B$15*Config!$B$23*Config!$B$53, 
IF(C125=4, Config!$B$15*Config!$B$24*Config!$B$54, 
IF(C125=5, Config!$B$15*Config!$B$25*Config!$B$55, 
IF(C125=6, Config!$B$15*Config!$B$26*Config!$B$56, 
IF(C125=7, Config!$B$15*Config!$B$27*Config!$B$57, ""))))))))</f>
        <v>0.8</v>
      </c>
      <c r="C125" s="10">
        <v>1.0</v>
      </c>
      <c r="D125" s="7" t="s">
        <v>779</v>
      </c>
      <c r="E125" s="10">
        <v>150.0</v>
      </c>
      <c r="F125" s="10">
        <v>75.0</v>
      </c>
      <c r="G125" s="9">
        <f>IF(E125 &lt; Config!$B$4, Config!$B$4, E125)</f>
        <v>850</v>
      </c>
      <c r="H125" s="9">
        <f t="shared" si="1"/>
        <v>7238.78542</v>
      </c>
      <c r="I125" s="9">
        <f>H125 * (1 - Config!$B$9)</f>
        <v>6152.967607</v>
      </c>
      <c r="J125" s="9">
        <f>H125 * (1 + Config!$B$10)</f>
        <v>9048.481775</v>
      </c>
      <c r="K125" s="6" t="str">
        <f t="shared" si="2"/>
        <v>0g 61s 53c</v>
      </c>
      <c r="L125" s="8" t="str">
        <f t="shared" si="3"/>
        <v>0g 72s 39c</v>
      </c>
      <c r="M125" s="6" t="str">
        <f t="shared" si="4"/>
        <v>0g 90s 48c</v>
      </c>
      <c r="N125" s="6" t="str">
        <f t="shared" si="5"/>
        <v>Succulent Clam Meat</v>
      </c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6">
        <f>IF(C126=0, Config!$B$15*Config!$B$20*Config!$B$50, 
IF(C126=1, Config!$B$15*Config!$B$21*Config!$B$51, 
IF(C126=2, Config!$B$15*Config!$B$22*Config!$B$52, 
IF(C126=3, Config!$B$15*Config!$B$23*Config!$B$53, 
IF(C126=4, Config!$B$15*Config!$B$24*Config!$B$54, 
IF(C126=5, Config!$B$15*Config!$B$25*Config!$B$55, 
IF(C126=6, Config!$B$15*Config!$B$26*Config!$B$56, 
IF(C126=7, Config!$B$15*Config!$B$27*Config!$B$57, ""))))))))</f>
        <v>0.8</v>
      </c>
      <c r="C126" s="10">
        <v>1.0</v>
      </c>
      <c r="D126" s="7" t="s">
        <v>780</v>
      </c>
      <c r="E126" s="10">
        <v>625.0</v>
      </c>
      <c r="F126" s="10">
        <v>75.0</v>
      </c>
      <c r="G126" s="9">
        <f>IF(E126 &lt; Config!$B$4, Config!$B$4, E126)</f>
        <v>850</v>
      </c>
      <c r="H126" s="9">
        <f t="shared" si="1"/>
        <v>7238.78542</v>
      </c>
      <c r="I126" s="9">
        <f>H126 * (1 - Config!$B$9)</f>
        <v>6152.967607</v>
      </c>
      <c r="J126" s="9">
        <f>H126 * (1 + Config!$B$10)</f>
        <v>9048.481775</v>
      </c>
      <c r="K126" s="6" t="str">
        <f t="shared" si="2"/>
        <v>0g 61s 53c</v>
      </c>
      <c r="L126" s="8" t="str">
        <f t="shared" si="3"/>
        <v>0g 72s 39c</v>
      </c>
      <c r="M126" s="6" t="str">
        <f t="shared" si="4"/>
        <v>0g 90s 48c</v>
      </c>
      <c r="N126" s="6" t="str">
        <f t="shared" si="5"/>
        <v>Slab of Blubber</v>
      </c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6">
        <f>IF(C127=0, Config!$B$15*Config!$B$20*Config!$B$50, 
IF(C127=1, Config!$B$15*Config!$B$21*Config!$B$51, 
IF(C127=2, Config!$B$15*Config!$B$22*Config!$B$52, 
IF(C127=3, Config!$B$15*Config!$B$23*Config!$B$53, 
IF(C127=4, Config!$B$15*Config!$B$24*Config!$B$54, 
IF(C127=5, Config!$B$15*Config!$B$25*Config!$B$55, 
IF(C127=6, Config!$B$15*Config!$B$26*Config!$B$56, 
IF(C127=7, Config!$B$15*Config!$B$27*Config!$B$57, ""))))))))</f>
        <v>0.8</v>
      </c>
      <c r="C127" s="10">
        <v>1.0</v>
      </c>
      <c r="D127" s="7" t="s">
        <v>781</v>
      </c>
      <c r="E127" s="10">
        <v>625.0</v>
      </c>
      <c r="F127" s="10">
        <v>75.0</v>
      </c>
      <c r="G127" s="9">
        <f>IF(E127 &lt; Config!$B$4, Config!$B$4, E127)</f>
        <v>850</v>
      </c>
      <c r="H127" s="9">
        <f t="shared" si="1"/>
        <v>7238.78542</v>
      </c>
      <c r="I127" s="9">
        <f>H127 * (1 - Config!$B$9)</f>
        <v>6152.967607</v>
      </c>
      <c r="J127" s="9">
        <f>H127 * (1 + Config!$B$10)</f>
        <v>9048.481775</v>
      </c>
      <c r="K127" s="6" t="str">
        <f t="shared" si="2"/>
        <v>0g 61s 53c</v>
      </c>
      <c r="L127" s="8" t="str">
        <f t="shared" si="3"/>
        <v>0g 72s 39c</v>
      </c>
      <c r="M127" s="6" t="str">
        <f t="shared" si="4"/>
        <v>0g 90s 48c</v>
      </c>
      <c r="N127" s="6" t="str">
        <f t="shared" si="5"/>
        <v>Lean Flank</v>
      </c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6">
        <f>IF(C128=0, Config!$B$15*Config!$B$20*Config!$B$50, 
IF(C128=1, Config!$B$15*Config!$B$21*Config!$B$51, 
IF(C128=2, Config!$B$15*Config!$B$22*Config!$B$52, 
IF(C128=3, Config!$B$15*Config!$B$23*Config!$B$53, 
IF(C128=4, Config!$B$15*Config!$B$24*Config!$B$54, 
IF(C128=5, Config!$B$15*Config!$B$25*Config!$B$55, 
IF(C128=6, Config!$B$15*Config!$B$26*Config!$B$56, 
IF(C128=7, Config!$B$15*Config!$B$27*Config!$B$57, ""))))))))</f>
        <v>0.8</v>
      </c>
      <c r="C128" s="10">
        <v>1.0</v>
      </c>
      <c r="D128" s="7" t="s">
        <v>782</v>
      </c>
      <c r="E128" s="10">
        <v>625.0</v>
      </c>
      <c r="F128" s="10">
        <v>75.0</v>
      </c>
      <c r="G128" s="9">
        <f>IF(E128 &lt; Config!$B$4, Config!$B$4, E128)</f>
        <v>850</v>
      </c>
      <c r="H128" s="9">
        <f t="shared" si="1"/>
        <v>7238.78542</v>
      </c>
      <c r="I128" s="9">
        <f>H128 * (1 - Config!$B$9)</f>
        <v>6152.967607</v>
      </c>
      <c r="J128" s="9">
        <f>H128 * (1 + Config!$B$10)</f>
        <v>9048.481775</v>
      </c>
      <c r="K128" s="6" t="str">
        <f t="shared" si="2"/>
        <v>0g 61s 53c</v>
      </c>
      <c r="L128" s="8" t="str">
        <f t="shared" si="3"/>
        <v>0g 72s 39c</v>
      </c>
      <c r="M128" s="6" t="str">
        <f t="shared" si="4"/>
        <v>0g 90s 48c</v>
      </c>
      <c r="N128" s="6" t="str">
        <f t="shared" si="5"/>
        <v>Bloody Giblets</v>
      </c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6">
        <f>IF(C129=0, Config!$B$15*Config!$B$20*Config!$B$50, 
IF(C129=1, Config!$B$15*Config!$B$21*Config!$B$51, 
IF(C129=2, Config!$B$15*Config!$B$22*Config!$B$52, 
IF(C129=3, Config!$B$15*Config!$B$23*Config!$B$53, 
IF(C129=4, Config!$B$15*Config!$B$24*Config!$B$54, 
IF(C129=5, Config!$B$15*Config!$B$25*Config!$B$55, 
IF(C129=6, Config!$B$15*Config!$B$26*Config!$B$56, 
IF(C129=7, Config!$B$15*Config!$B$27*Config!$B$57, ""))))))))</f>
        <v>0.8</v>
      </c>
      <c r="C129" s="10">
        <v>1.0</v>
      </c>
      <c r="D129" s="7" t="s">
        <v>783</v>
      </c>
      <c r="E129" s="10">
        <v>62.0</v>
      </c>
      <c r="F129" s="10">
        <v>75.0</v>
      </c>
      <c r="G129" s="9">
        <f>IF(E129 &lt; Config!$B$4, Config!$B$4, E129)</f>
        <v>850</v>
      </c>
      <c r="H129" s="9">
        <f t="shared" si="1"/>
        <v>7238.78542</v>
      </c>
      <c r="I129" s="9">
        <f>H129 * (1 - Config!$B$9)</f>
        <v>6152.967607</v>
      </c>
      <c r="J129" s="9">
        <f>H129 * (1 + Config!$B$10)</f>
        <v>9048.481775</v>
      </c>
      <c r="K129" s="6" t="str">
        <f t="shared" si="2"/>
        <v>0g 61s 53c</v>
      </c>
      <c r="L129" s="8" t="str">
        <f t="shared" si="3"/>
        <v>0g 72s 39c</v>
      </c>
      <c r="M129" s="6" t="str">
        <f t="shared" si="4"/>
        <v>0g 90s 48c</v>
      </c>
      <c r="N129" s="6" t="str">
        <f t="shared" si="5"/>
        <v>Fountain Goldfish</v>
      </c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6">
        <f>IF(C130=0, Config!$B$15*Config!$B$20*Config!$B$50, 
IF(C130=1, Config!$B$15*Config!$B$21*Config!$B$51, 
IF(C130=2, Config!$B$15*Config!$B$22*Config!$B$52, 
IF(C130=3, Config!$B$15*Config!$B$23*Config!$B$53, 
IF(C130=4, Config!$B$15*Config!$B$24*Config!$B$54, 
IF(C130=5, Config!$B$15*Config!$B$25*Config!$B$55, 
IF(C130=6, Config!$B$15*Config!$B$26*Config!$B$56, 
IF(C130=7, Config!$B$15*Config!$B$27*Config!$B$57, ""))))))))</f>
        <v>0.8</v>
      </c>
      <c r="C130" s="10">
        <v>1.0</v>
      </c>
      <c r="D130" s="7" t="s">
        <v>784</v>
      </c>
      <c r="E130" s="10">
        <v>62.0</v>
      </c>
      <c r="F130" s="10">
        <v>80.0</v>
      </c>
      <c r="G130" s="9">
        <f>IF(E130 &lt; Config!$B$4, Config!$B$4, E130)</f>
        <v>850</v>
      </c>
      <c r="H130" s="9">
        <f t="shared" si="1"/>
        <v>7567.995557</v>
      </c>
      <c r="I130" s="9">
        <f>H130 * (1 - Config!$B$9)</f>
        <v>6432.796224</v>
      </c>
      <c r="J130" s="9">
        <f>H130 * (1 + Config!$B$10)</f>
        <v>9459.994447</v>
      </c>
      <c r="K130" s="6" t="str">
        <f t="shared" si="2"/>
        <v>0g 64s 33c</v>
      </c>
      <c r="L130" s="8" t="str">
        <f t="shared" si="3"/>
        <v>0g 75s 68c</v>
      </c>
      <c r="M130" s="6" t="str">
        <f t="shared" si="4"/>
        <v>0g 94s 60c</v>
      </c>
      <c r="N130" s="6" t="str">
        <f t="shared" si="5"/>
        <v>Sewer Carp</v>
      </c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6">
        <f>IF(C131=0, Config!$B$15*Config!$B$20*Config!$B$50, 
IF(C131=1, Config!$B$15*Config!$B$21*Config!$B$51, 
IF(C131=2, Config!$B$15*Config!$B$22*Config!$B$52, 
IF(C131=3, Config!$B$15*Config!$B$23*Config!$B$53, 
IF(C131=4, Config!$B$15*Config!$B$24*Config!$B$54, 
IF(C131=5, Config!$B$15*Config!$B$25*Config!$B$55, 
IF(C131=6, Config!$B$15*Config!$B$26*Config!$B$56, 
IF(C131=7, Config!$B$15*Config!$B$27*Config!$B$57, ""))))))))</f>
        <v>0.8</v>
      </c>
      <c r="C131" s="10">
        <v>1.0</v>
      </c>
      <c r="D131" s="7" t="s">
        <v>785</v>
      </c>
      <c r="E131" s="10">
        <v>62.0</v>
      </c>
      <c r="F131" s="10">
        <v>80.0</v>
      </c>
      <c r="G131" s="9">
        <f>IF(E131 &lt; Config!$B$4, Config!$B$4, E131)</f>
        <v>850</v>
      </c>
      <c r="H131" s="9">
        <f t="shared" si="1"/>
        <v>7567.995557</v>
      </c>
      <c r="I131" s="9">
        <f>H131 * (1 - Config!$B$9)</f>
        <v>6432.796224</v>
      </c>
      <c r="J131" s="9">
        <f>H131 * (1 + Config!$B$10)</f>
        <v>9459.994447</v>
      </c>
      <c r="K131" s="6" t="str">
        <f t="shared" si="2"/>
        <v>0g 64s 33c</v>
      </c>
      <c r="L131" s="8" t="str">
        <f t="shared" si="3"/>
        <v>0g 75s 68c</v>
      </c>
      <c r="M131" s="6" t="str">
        <f t="shared" si="4"/>
        <v>0g 94s 60c</v>
      </c>
      <c r="N131" s="6" t="str">
        <f t="shared" si="5"/>
        <v>Magic Eater</v>
      </c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6">
        <f>IF(C132=0, Config!$B$15*Config!$B$20*Config!$B$50, 
IF(C132=1, Config!$B$15*Config!$B$21*Config!$B$51, 
IF(C132=2, Config!$B$15*Config!$B$22*Config!$B$52, 
IF(C132=3, Config!$B$15*Config!$B$23*Config!$B$53, 
IF(C132=4, Config!$B$15*Config!$B$24*Config!$B$54, 
IF(C132=5, Config!$B$15*Config!$B$25*Config!$B$55, 
IF(C132=6, Config!$B$15*Config!$B$26*Config!$B$56, 
IF(C132=7, Config!$B$15*Config!$B$27*Config!$B$57, ""))))))))</f>
        <v>0.8</v>
      </c>
      <c r="C132" s="10">
        <v>1.0</v>
      </c>
      <c r="D132" s="7" t="s">
        <v>786</v>
      </c>
      <c r="E132" s="10">
        <v>62.0</v>
      </c>
      <c r="F132" s="10">
        <v>80.0</v>
      </c>
      <c r="G132" s="9">
        <f>IF(E132 &lt; Config!$B$4, Config!$B$4, E132)</f>
        <v>850</v>
      </c>
      <c r="H132" s="9">
        <f t="shared" si="1"/>
        <v>7567.995557</v>
      </c>
      <c r="I132" s="9">
        <f>H132 * (1 - Config!$B$9)</f>
        <v>6432.796224</v>
      </c>
      <c r="J132" s="9">
        <f>H132 * (1 + Config!$B$10)</f>
        <v>9459.994447</v>
      </c>
      <c r="K132" s="6" t="str">
        <f t="shared" si="2"/>
        <v>0g 64s 33c</v>
      </c>
      <c r="L132" s="8" t="str">
        <f t="shared" si="3"/>
        <v>0g 75s 68c</v>
      </c>
      <c r="M132" s="6" t="str">
        <f t="shared" si="4"/>
        <v>0g 94s 60c</v>
      </c>
      <c r="N132" s="6" t="str">
        <f t="shared" si="5"/>
        <v>Shimmering Minnow</v>
      </c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6">
        <f>IF(C133=0, Config!$B$15*Config!$B$20*Config!$B$50, 
IF(C133=1, Config!$B$15*Config!$B$21*Config!$B$51, 
IF(C133=2, Config!$B$15*Config!$B$22*Config!$B$52, 
IF(C133=3, Config!$B$15*Config!$B$23*Config!$B$53, 
IF(C133=4, Config!$B$15*Config!$B$24*Config!$B$54, 
IF(C133=5, Config!$B$15*Config!$B$25*Config!$B$55, 
IF(C133=6, Config!$B$15*Config!$B$26*Config!$B$56, 
IF(C133=7, Config!$B$15*Config!$B$27*Config!$B$57, ""))))))))</f>
        <v>0.8</v>
      </c>
      <c r="C133" s="10">
        <v>1.0</v>
      </c>
      <c r="D133" s="7" t="s">
        <v>787</v>
      </c>
      <c r="E133" s="10">
        <v>62.0</v>
      </c>
      <c r="F133" s="10">
        <v>80.0</v>
      </c>
      <c r="G133" s="9">
        <f>IF(E133 &lt; Config!$B$4, Config!$B$4, E133)</f>
        <v>850</v>
      </c>
      <c r="H133" s="9">
        <f t="shared" si="1"/>
        <v>7567.995557</v>
      </c>
      <c r="I133" s="9">
        <f>H133 * (1 - Config!$B$9)</f>
        <v>6432.796224</v>
      </c>
      <c r="J133" s="9">
        <f>H133 * (1 + Config!$B$10)</f>
        <v>9459.994447</v>
      </c>
      <c r="K133" s="6" t="str">
        <f t="shared" si="2"/>
        <v>0g 64s 33c</v>
      </c>
      <c r="L133" s="8" t="str">
        <f t="shared" si="3"/>
        <v>0g 75s 68c</v>
      </c>
      <c r="M133" s="6" t="str">
        <f t="shared" si="4"/>
        <v>0g 94s 60c</v>
      </c>
      <c r="N133" s="6" t="str">
        <f t="shared" si="5"/>
        <v>Slippery Eel</v>
      </c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9"/>
      <c r="C134" s="10"/>
      <c r="D134" s="7"/>
      <c r="E134" s="10"/>
      <c r="F134" s="10"/>
      <c r="G134" s="9"/>
      <c r="H134" s="9"/>
      <c r="I134" s="9"/>
      <c r="J134" s="9"/>
      <c r="K134" s="6"/>
      <c r="L134" s="8"/>
      <c r="M134" s="6"/>
      <c r="N134" s="6"/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9"/>
      <c r="C135" s="10"/>
      <c r="D135" s="7"/>
      <c r="E135" s="10"/>
      <c r="F135" s="10"/>
      <c r="G135" s="9"/>
      <c r="H135" s="9"/>
      <c r="I135" s="9"/>
      <c r="J135" s="9"/>
      <c r="K135" s="6"/>
      <c r="L135" s="8"/>
      <c r="M135" s="6"/>
      <c r="N135" s="6"/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9"/>
      <c r="C136" s="10"/>
      <c r="D136" s="7"/>
      <c r="E136" s="10"/>
      <c r="F136" s="10"/>
      <c r="G136" s="9"/>
      <c r="H136" s="9"/>
      <c r="I136" s="9"/>
      <c r="J136" s="9"/>
      <c r="K136" s="6"/>
      <c r="L136" s="8"/>
      <c r="M136" s="6"/>
      <c r="N136" s="6"/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9"/>
      <c r="C137" s="10"/>
      <c r="D137" s="7"/>
      <c r="E137" s="10"/>
      <c r="F137" s="10"/>
      <c r="G137" s="9"/>
      <c r="H137" s="9"/>
      <c r="I137" s="9"/>
      <c r="J137" s="9"/>
      <c r="K137" s="6"/>
      <c r="L137" s="8"/>
      <c r="M137" s="6"/>
      <c r="N137" s="6"/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9"/>
      <c r="C138" s="10"/>
      <c r="D138" s="7"/>
      <c r="E138" s="10"/>
      <c r="F138" s="10"/>
      <c r="G138" s="9"/>
      <c r="H138" s="9"/>
      <c r="I138" s="9"/>
      <c r="J138" s="9"/>
      <c r="K138" s="6"/>
      <c r="L138" s="8"/>
      <c r="M138" s="6"/>
      <c r="N138" s="6"/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9"/>
      <c r="C139" s="10"/>
      <c r="D139" s="7"/>
      <c r="E139" s="10"/>
      <c r="F139" s="10"/>
      <c r="G139" s="9"/>
      <c r="H139" s="9"/>
      <c r="I139" s="9"/>
      <c r="J139" s="9"/>
      <c r="K139" s="6"/>
      <c r="L139" s="8"/>
      <c r="M139" s="6"/>
      <c r="N139" s="6"/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9"/>
      <c r="C140" s="10"/>
      <c r="D140" s="7"/>
      <c r="E140" s="10"/>
      <c r="F140" s="10"/>
      <c r="G140" s="9"/>
      <c r="H140" s="9"/>
      <c r="I140" s="9"/>
      <c r="J140" s="9"/>
      <c r="K140" s="6"/>
      <c r="L140" s="8"/>
      <c r="M140" s="6"/>
      <c r="N140" s="6"/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9"/>
      <c r="C141" s="10"/>
      <c r="D141" s="7"/>
      <c r="E141" s="10"/>
      <c r="F141" s="10"/>
      <c r="G141" s="9"/>
      <c r="H141" s="9"/>
      <c r="I141" s="9"/>
      <c r="J141" s="9"/>
      <c r="K141" s="6"/>
      <c r="L141" s="8"/>
      <c r="M141" s="6"/>
      <c r="N141" s="6"/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9"/>
      <c r="C142" s="10"/>
      <c r="D142" s="7"/>
      <c r="E142" s="10"/>
      <c r="F142" s="10"/>
      <c r="G142" s="9"/>
      <c r="H142" s="9"/>
      <c r="I142" s="9"/>
      <c r="J142" s="9"/>
      <c r="K142" s="6"/>
      <c r="L142" s="8"/>
      <c r="M142" s="6"/>
      <c r="N142" s="6"/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9"/>
      <c r="C143" s="10"/>
      <c r="D143" s="7"/>
      <c r="E143" s="10"/>
      <c r="F143" s="10"/>
      <c r="G143" s="9"/>
      <c r="H143" s="9"/>
      <c r="I143" s="9"/>
      <c r="J143" s="9"/>
      <c r="K143" s="6"/>
      <c r="L143" s="8"/>
      <c r="M143" s="6"/>
      <c r="N143" s="6"/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9"/>
      <c r="C144" s="10"/>
      <c r="D144" s="7"/>
      <c r="E144" s="10"/>
      <c r="F144" s="10"/>
      <c r="G144" s="9"/>
      <c r="H144" s="9"/>
      <c r="I144" s="9"/>
      <c r="J144" s="9"/>
      <c r="K144" s="6"/>
      <c r="L144" s="8"/>
      <c r="M144" s="6"/>
      <c r="N144" s="6"/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9"/>
      <c r="C145" s="10"/>
      <c r="D145" s="7"/>
      <c r="E145" s="10"/>
      <c r="F145" s="10"/>
      <c r="G145" s="9"/>
      <c r="H145" s="9"/>
      <c r="I145" s="9"/>
      <c r="J145" s="9"/>
      <c r="K145" s="6"/>
      <c r="L145" s="8"/>
      <c r="M145" s="6"/>
      <c r="N145" s="6"/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9"/>
      <c r="C146" s="10"/>
      <c r="D146" s="7"/>
      <c r="E146" s="10"/>
      <c r="F146" s="10"/>
      <c r="G146" s="9"/>
      <c r="H146" s="9"/>
      <c r="I146" s="9"/>
      <c r="J146" s="9"/>
      <c r="K146" s="6"/>
      <c r="L146" s="8"/>
      <c r="M146" s="6"/>
      <c r="N146" s="6"/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9"/>
      <c r="C147" s="10"/>
      <c r="D147" s="7"/>
      <c r="E147" s="10"/>
      <c r="F147" s="10"/>
      <c r="G147" s="9"/>
      <c r="H147" s="9"/>
      <c r="I147" s="9"/>
      <c r="J147" s="9"/>
      <c r="K147" s="6"/>
      <c r="L147" s="8"/>
      <c r="M147" s="6"/>
      <c r="N147" s="6"/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9"/>
      <c r="C148" s="10"/>
      <c r="D148" s="7"/>
      <c r="E148" s="10"/>
      <c r="F148" s="10"/>
      <c r="G148" s="9"/>
      <c r="H148" s="9"/>
      <c r="I148" s="9"/>
      <c r="J148" s="9"/>
      <c r="K148" s="6"/>
      <c r="L148" s="8"/>
      <c r="M148" s="6"/>
      <c r="N148" s="6"/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9"/>
      <c r="C149" s="10"/>
      <c r="D149" s="7"/>
      <c r="E149" s="10"/>
      <c r="F149" s="10"/>
      <c r="G149" s="9"/>
      <c r="H149" s="9"/>
      <c r="I149" s="9"/>
      <c r="J149" s="9"/>
      <c r="K149" s="6"/>
      <c r="L149" s="8"/>
      <c r="M149" s="6"/>
      <c r="N149" s="6"/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9"/>
      <c r="C150" s="10"/>
      <c r="D150" s="7"/>
      <c r="E150" s="10"/>
      <c r="F150" s="10"/>
      <c r="G150" s="9"/>
      <c r="H150" s="9"/>
      <c r="I150" s="9"/>
      <c r="J150" s="9"/>
      <c r="K150" s="6"/>
      <c r="L150" s="8"/>
      <c r="M150" s="6"/>
      <c r="N150" s="6"/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9"/>
      <c r="C151" s="10"/>
      <c r="D151" s="7"/>
      <c r="E151" s="10"/>
      <c r="F151" s="10"/>
      <c r="G151" s="9"/>
      <c r="H151" s="9"/>
      <c r="I151" s="9"/>
      <c r="J151" s="9"/>
      <c r="K151" s="6"/>
      <c r="L151" s="8"/>
      <c r="M151" s="6"/>
      <c r="N151" s="6"/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9"/>
      <c r="C152" s="10"/>
      <c r="D152" s="7"/>
      <c r="E152" s="10"/>
      <c r="F152" s="10"/>
      <c r="G152" s="9"/>
      <c r="H152" s="9"/>
      <c r="I152" s="9"/>
      <c r="J152" s="9"/>
      <c r="K152" s="6"/>
      <c r="L152" s="8"/>
      <c r="M152" s="6"/>
      <c r="N152" s="6"/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9"/>
      <c r="C153" s="10"/>
      <c r="D153" s="7"/>
      <c r="E153" s="10"/>
      <c r="F153" s="10"/>
      <c r="G153" s="9"/>
      <c r="H153" s="9"/>
      <c r="I153" s="9"/>
      <c r="J153" s="9"/>
      <c r="K153" s="6"/>
      <c r="L153" s="8"/>
      <c r="M153" s="6"/>
      <c r="N153" s="6"/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9"/>
      <c r="C154" s="10"/>
      <c r="D154" s="7"/>
      <c r="E154" s="10"/>
      <c r="F154" s="10"/>
      <c r="G154" s="9"/>
      <c r="H154" s="9"/>
      <c r="I154" s="9"/>
      <c r="J154" s="9"/>
      <c r="K154" s="6"/>
      <c r="L154" s="8"/>
      <c r="M154" s="6"/>
      <c r="N154" s="6"/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9"/>
      <c r="C155" s="10"/>
      <c r="D155" s="7"/>
      <c r="E155" s="10"/>
      <c r="F155" s="10"/>
      <c r="G155" s="9"/>
      <c r="H155" s="9"/>
      <c r="I155" s="9"/>
      <c r="J155" s="9"/>
      <c r="K155" s="6"/>
      <c r="L155" s="8"/>
      <c r="M155" s="6"/>
      <c r="N155" s="6"/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9"/>
      <c r="C156" s="10"/>
      <c r="D156" s="7"/>
      <c r="E156" s="10"/>
      <c r="F156" s="10"/>
      <c r="G156" s="9"/>
      <c r="H156" s="9"/>
      <c r="I156" s="9"/>
      <c r="J156" s="9"/>
      <c r="K156" s="6"/>
      <c r="L156" s="8"/>
      <c r="M156" s="6"/>
      <c r="N156" s="6"/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9"/>
      <c r="C157" s="10"/>
      <c r="D157" s="7"/>
      <c r="E157" s="10"/>
      <c r="F157" s="10"/>
      <c r="G157" s="9"/>
      <c r="H157" s="9"/>
      <c r="I157" s="9"/>
      <c r="J157" s="9"/>
      <c r="K157" s="6"/>
      <c r="L157" s="8"/>
      <c r="M157" s="6"/>
      <c r="N157" s="6"/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9"/>
      <c r="C158" s="10"/>
      <c r="D158" s="7"/>
      <c r="E158" s="10"/>
      <c r="F158" s="10"/>
      <c r="G158" s="9"/>
      <c r="H158" s="9"/>
      <c r="I158" s="9"/>
      <c r="J158" s="9"/>
      <c r="K158" s="6"/>
      <c r="L158" s="8"/>
      <c r="M158" s="6"/>
      <c r="N158" s="6"/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9"/>
      <c r="C159" s="10"/>
      <c r="D159" s="7"/>
      <c r="E159" s="10"/>
      <c r="F159" s="10"/>
      <c r="G159" s="9"/>
      <c r="H159" s="9"/>
      <c r="I159" s="9"/>
      <c r="J159" s="9"/>
      <c r="K159" s="6"/>
      <c r="L159" s="8"/>
      <c r="M159" s="6"/>
      <c r="N159" s="6"/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9"/>
      <c r="C160" s="10"/>
      <c r="D160" s="7"/>
      <c r="E160" s="10"/>
      <c r="F160" s="10"/>
      <c r="G160" s="9"/>
      <c r="H160" s="9"/>
      <c r="I160" s="9"/>
      <c r="J160" s="9"/>
      <c r="K160" s="6"/>
      <c r="L160" s="8"/>
      <c r="M160" s="6"/>
      <c r="N160" s="6"/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9"/>
      <c r="C161" s="10"/>
      <c r="D161" s="7"/>
      <c r="E161" s="10"/>
      <c r="F161" s="10"/>
      <c r="G161" s="9"/>
      <c r="H161" s="9"/>
      <c r="I161" s="9"/>
      <c r="J161" s="9"/>
      <c r="K161" s="6"/>
      <c r="L161" s="8"/>
      <c r="M161" s="6"/>
      <c r="N161" s="6"/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9"/>
      <c r="C162" s="10"/>
      <c r="D162" s="7"/>
      <c r="E162" s="10"/>
      <c r="F162" s="10"/>
      <c r="G162" s="9"/>
      <c r="H162" s="9"/>
      <c r="I162" s="9"/>
      <c r="J162" s="9"/>
      <c r="K162" s="6"/>
      <c r="L162" s="8"/>
      <c r="M162" s="6"/>
      <c r="N162" s="6"/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9"/>
      <c r="C163" s="10"/>
      <c r="D163" s="7"/>
      <c r="E163" s="10"/>
      <c r="F163" s="10"/>
      <c r="G163" s="9"/>
      <c r="H163" s="9"/>
      <c r="I163" s="9"/>
      <c r="J163" s="9"/>
      <c r="K163" s="6"/>
      <c r="L163" s="8"/>
      <c r="M163" s="6"/>
      <c r="N163" s="6"/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9"/>
      <c r="C164" s="10"/>
      <c r="D164" s="7"/>
      <c r="E164" s="10"/>
      <c r="F164" s="10"/>
      <c r="G164" s="9"/>
      <c r="H164" s="9"/>
      <c r="I164" s="9"/>
      <c r="J164" s="9"/>
      <c r="K164" s="6"/>
      <c r="L164" s="8"/>
      <c r="M164" s="6"/>
      <c r="N164" s="6"/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9"/>
      <c r="C165" s="10"/>
      <c r="D165" s="7"/>
      <c r="E165" s="10"/>
      <c r="F165" s="10"/>
      <c r="G165" s="9"/>
      <c r="H165" s="9"/>
      <c r="I165" s="9"/>
      <c r="J165" s="9"/>
      <c r="K165" s="6"/>
      <c r="L165" s="8"/>
      <c r="M165" s="6"/>
      <c r="N165" s="6"/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9"/>
      <c r="C166" s="10"/>
      <c r="D166" s="7"/>
      <c r="E166" s="10"/>
      <c r="F166" s="10"/>
      <c r="G166" s="9"/>
      <c r="H166" s="9"/>
      <c r="I166" s="9"/>
      <c r="J166" s="9"/>
      <c r="K166" s="6"/>
      <c r="L166" s="8"/>
      <c r="M166" s="6"/>
      <c r="N166" s="6"/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9"/>
      <c r="C167" s="10"/>
      <c r="D167" s="7"/>
      <c r="E167" s="10"/>
      <c r="F167" s="10"/>
      <c r="G167" s="9"/>
      <c r="H167" s="9"/>
      <c r="I167" s="9"/>
      <c r="J167" s="9"/>
      <c r="K167" s="6"/>
      <c r="L167" s="8"/>
      <c r="M167" s="6"/>
      <c r="N167" s="6"/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9"/>
      <c r="C168" s="10"/>
      <c r="D168" s="7"/>
      <c r="E168" s="10"/>
      <c r="F168" s="10"/>
      <c r="G168" s="9"/>
      <c r="H168" s="9"/>
      <c r="I168" s="9"/>
      <c r="J168" s="9"/>
      <c r="K168" s="6"/>
      <c r="L168" s="8"/>
      <c r="M168" s="6"/>
      <c r="N168" s="6"/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9"/>
      <c r="C169" s="10"/>
      <c r="D169" s="7"/>
      <c r="E169" s="10"/>
      <c r="F169" s="10"/>
      <c r="G169" s="9"/>
      <c r="H169" s="9"/>
      <c r="I169" s="9"/>
      <c r="J169" s="9"/>
      <c r="K169" s="6"/>
      <c r="L169" s="8"/>
      <c r="M169" s="6"/>
      <c r="N169" s="6"/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9"/>
      <c r="C170" s="10"/>
      <c r="D170" s="7"/>
      <c r="E170" s="10"/>
      <c r="F170" s="10"/>
      <c r="G170" s="9"/>
      <c r="H170" s="9"/>
      <c r="I170" s="9"/>
      <c r="J170" s="9"/>
      <c r="K170" s="6"/>
      <c r="L170" s="8"/>
      <c r="M170" s="6"/>
      <c r="N170" s="6"/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9"/>
      <c r="C171" s="10"/>
      <c r="D171" s="7"/>
      <c r="E171" s="10"/>
      <c r="F171" s="10"/>
      <c r="G171" s="9"/>
      <c r="H171" s="9"/>
      <c r="I171" s="9"/>
      <c r="J171" s="9"/>
      <c r="K171" s="6"/>
      <c r="L171" s="8"/>
      <c r="M171" s="6"/>
      <c r="N171" s="6"/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9"/>
      <c r="C172" s="10"/>
      <c r="D172" s="7"/>
      <c r="E172" s="10"/>
      <c r="F172" s="10"/>
      <c r="G172" s="9"/>
      <c r="H172" s="9"/>
      <c r="I172" s="9"/>
      <c r="J172" s="9"/>
      <c r="K172" s="6"/>
      <c r="L172" s="8"/>
      <c r="M172" s="6"/>
      <c r="N172" s="6"/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9"/>
      <c r="C173" s="10"/>
      <c r="D173" s="7"/>
      <c r="E173" s="10"/>
      <c r="F173" s="10"/>
      <c r="G173" s="9"/>
      <c r="H173" s="9"/>
      <c r="I173" s="9"/>
      <c r="J173" s="9"/>
      <c r="K173" s="6"/>
      <c r="L173" s="8"/>
      <c r="M173" s="6"/>
      <c r="N173" s="6"/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9"/>
      <c r="C174" s="10"/>
      <c r="D174" s="7"/>
      <c r="E174" s="10"/>
      <c r="F174" s="10"/>
      <c r="G174" s="9"/>
      <c r="H174" s="9"/>
      <c r="I174" s="9"/>
      <c r="J174" s="9"/>
      <c r="K174" s="6"/>
      <c r="L174" s="8"/>
      <c r="M174" s="6"/>
      <c r="N174" s="6"/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9"/>
      <c r="C175" s="10"/>
      <c r="D175" s="7"/>
      <c r="E175" s="10"/>
      <c r="F175" s="10"/>
      <c r="G175" s="9"/>
      <c r="H175" s="9"/>
      <c r="I175" s="9"/>
      <c r="J175" s="9"/>
      <c r="K175" s="6"/>
      <c r="L175" s="8"/>
      <c r="M175" s="6"/>
      <c r="N175" s="6"/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9"/>
      <c r="C176" s="10"/>
      <c r="D176" s="7"/>
      <c r="E176" s="10"/>
      <c r="F176" s="10"/>
      <c r="G176" s="9"/>
      <c r="H176" s="9"/>
      <c r="I176" s="9"/>
      <c r="J176" s="9"/>
      <c r="K176" s="6"/>
      <c r="L176" s="8"/>
      <c r="M176" s="6"/>
      <c r="N176" s="6"/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9"/>
      <c r="C177" s="10"/>
      <c r="D177" s="7"/>
      <c r="E177" s="10"/>
      <c r="F177" s="10"/>
      <c r="G177" s="9"/>
      <c r="H177" s="9"/>
      <c r="I177" s="9"/>
      <c r="J177" s="9"/>
      <c r="K177" s="6"/>
      <c r="L177" s="8"/>
      <c r="M177" s="6"/>
      <c r="N177" s="6"/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9"/>
      <c r="C178" s="10"/>
      <c r="D178" s="7"/>
      <c r="E178" s="10"/>
      <c r="F178" s="10"/>
      <c r="G178" s="9"/>
      <c r="H178" s="9"/>
      <c r="I178" s="9"/>
      <c r="J178" s="9"/>
      <c r="K178" s="6"/>
      <c r="L178" s="8"/>
      <c r="M178" s="6"/>
      <c r="N178" s="6"/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9"/>
      <c r="C179" s="10"/>
      <c r="D179" s="7"/>
      <c r="E179" s="10"/>
      <c r="F179" s="10"/>
      <c r="G179" s="9"/>
      <c r="H179" s="9"/>
      <c r="I179" s="9"/>
      <c r="J179" s="9"/>
      <c r="K179" s="6"/>
      <c r="L179" s="8"/>
      <c r="M179" s="6"/>
      <c r="N179" s="6"/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9"/>
      <c r="C180" s="10"/>
      <c r="D180" s="7"/>
      <c r="E180" s="10"/>
      <c r="F180" s="10"/>
      <c r="G180" s="9"/>
      <c r="H180" s="9"/>
      <c r="I180" s="9"/>
      <c r="J180" s="9"/>
      <c r="K180" s="6"/>
      <c r="L180" s="8"/>
      <c r="M180" s="6"/>
      <c r="N180" s="6"/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9"/>
      <c r="C181" s="10"/>
      <c r="D181" s="7"/>
      <c r="E181" s="10"/>
      <c r="F181" s="10"/>
      <c r="G181" s="9"/>
      <c r="H181" s="9"/>
      <c r="I181" s="9"/>
      <c r="J181" s="9"/>
      <c r="K181" s="6"/>
      <c r="L181" s="8"/>
      <c r="M181" s="6"/>
      <c r="N181" s="6"/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9"/>
      <c r="C182" s="10"/>
      <c r="D182" s="7"/>
      <c r="E182" s="10"/>
      <c r="F182" s="10"/>
      <c r="G182" s="9"/>
      <c r="H182" s="9"/>
      <c r="I182" s="9"/>
      <c r="J182" s="9"/>
      <c r="K182" s="6"/>
      <c r="L182" s="8"/>
      <c r="M182" s="6"/>
      <c r="N182" s="6"/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9"/>
      <c r="C183" s="10"/>
      <c r="D183" s="7"/>
      <c r="E183" s="10"/>
      <c r="F183" s="10"/>
      <c r="G183" s="9"/>
      <c r="H183" s="9"/>
      <c r="I183" s="9"/>
      <c r="J183" s="9"/>
      <c r="K183" s="6"/>
      <c r="L183" s="8"/>
      <c r="M183" s="6"/>
      <c r="N183" s="6"/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9"/>
      <c r="C184" s="10"/>
      <c r="D184" s="7"/>
      <c r="E184" s="10"/>
      <c r="F184" s="10"/>
      <c r="G184" s="9"/>
      <c r="H184" s="9"/>
      <c r="I184" s="9"/>
      <c r="J184" s="9"/>
      <c r="K184" s="6"/>
      <c r="L184" s="8"/>
      <c r="M184" s="6"/>
      <c r="N184" s="6"/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9"/>
      <c r="C185" s="10"/>
      <c r="D185" s="7"/>
      <c r="E185" s="10"/>
      <c r="F185" s="10"/>
      <c r="G185" s="9"/>
      <c r="H185" s="9"/>
      <c r="I185" s="9"/>
      <c r="J185" s="9"/>
      <c r="K185" s="6"/>
      <c r="L185" s="8"/>
      <c r="M185" s="6"/>
      <c r="N185" s="6"/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9"/>
      <c r="C186" s="10"/>
      <c r="D186" s="7"/>
      <c r="E186" s="10"/>
      <c r="F186" s="10"/>
      <c r="G186" s="9"/>
      <c r="H186" s="9"/>
      <c r="I186" s="9"/>
      <c r="J186" s="9"/>
      <c r="K186" s="6"/>
      <c r="L186" s="8"/>
      <c r="M186" s="6"/>
      <c r="N186" s="6"/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9"/>
      <c r="C187" s="10"/>
      <c r="D187" s="7"/>
      <c r="E187" s="10"/>
      <c r="F187" s="10"/>
      <c r="G187" s="9"/>
      <c r="H187" s="9"/>
      <c r="I187" s="9"/>
      <c r="J187" s="9"/>
      <c r="K187" s="6"/>
      <c r="L187" s="8"/>
      <c r="M187" s="6"/>
      <c r="N187" s="6"/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9"/>
      <c r="C188" s="10"/>
      <c r="D188" s="7"/>
      <c r="E188" s="10"/>
      <c r="F188" s="10"/>
      <c r="G188" s="9"/>
      <c r="H188" s="9"/>
      <c r="I188" s="9"/>
      <c r="J188" s="9"/>
      <c r="K188" s="6"/>
      <c r="L188" s="8"/>
      <c r="M188" s="6"/>
      <c r="N188" s="6"/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9"/>
      <c r="C189" s="10"/>
      <c r="D189" s="7"/>
      <c r="E189" s="10"/>
      <c r="F189" s="10"/>
      <c r="G189" s="9"/>
      <c r="H189" s="9"/>
      <c r="I189" s="9"/>
      <c r="J189" s="9"/>
      <c r="K189" s="6"/>
      <c r="L189" s="8"/>
      <c r="M189" s="6"/>
      <c r="N189" s="6"/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9"/>
      <c r="C190" s="10"/>
      <c r="D190" s="7"/>
      <c r="E190" s="10"/>
      <c r="F190" s="10"/>
      <c r="G190" s="9"/>
      <c r="H190" s="9"/>
      <c r="I190" s="9"/>
      <c r="J190" s="9"/>
      <c r="K190" s="6"/>
      <c r="L190" s="8"/>
      <c r="M190" s="6"/>
      <c r="N190" s="6"/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9"/>
      <c r="C191" s="10"/>
      <c r="D191" s="7"/>
      <c r="E191" s="10"/>
      <c r="F191" s="10"/>
      <c r="G191" s="9"/>
      <c r="H191" s="9"/>
      <c r="I191" s="9"/>
      <c r="J191" s="9"/>
      <c r="K191" s="6"/>
      <c r="L191" s="8"/>
      <c r="M191" s="6"/>
      <c r="N191" s="6"/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9"/>
      <c r="C192" s="10"/>
      <c r="D192" s="7"/>
      <c r="E192" s="10"/>
      <c r="F192" s="10"/>
      <c r="G192" s="9"/>
      <c r="H192" s="9"/>
      <c r="I192" s="9"/>
      <c r="J192" s="9"/>
      <c r="K192" s="6"/>
      <c r="L192" s="8"/>
      <c r="M192" s="6"/>
      <c r="N192" s="6"/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9"/>
      <c r="C193" s="10"/>
      <c r="D193" s="7"/>
      <c r="E193" s="10"/>
      <c r="F193" s="10"/>
      <c r="G193" s="9"/>
      <c r="H193" s="9"/>
      <c r="I193" s="9"/>
      <c r="J193" s="9"/>
      <c r="K193" s="6"/>
      <c r="L193" s="8"/>
      <c r="M193" s="6"/>
      <c r="N193" s="6"/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9"/>
      <c r="C194" s="10"/>
      <c r="D194" s="7"/>
      <c r="E194" s="10"/>
      <c r="F194" s="10"/>
      <c r="G194" s="9"/>
      <c r="H194" s="9"/>
      <c r="I194" s="9"/>
      <c r="J194" s="9"/>
      <c r="K194" s="6"/>
      <c r="L194" s="8"/>
      <c r="M194" s="6"/>
      <c r="N194" s="6"/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9"/>
      <c r="C195" s="10"/>
      <c r="D195" s="7"/>
      <c r="E195" s="10"/>
      <c r="F195" s="10"/>
      <c r="G195" s="9"/>
      <c r="H195" s="9"/>
      <c r="I195" s="9"/>
      <c r="J195" s="9"/>
      <c r="K195" s="6"/>
      <c r="L195" s="8"/>
      <c r="M195" s="6"/>
      <c r="N195" s="6"/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9"/>
      <c r="C196" s="10"/>
      <c r="D196" s="7"/>
      <c r="E196" s="10"/>
      <c r="F196" s="10"/>
      <c r="G196" s="9"/>
      <c r="H196" s="9"/>
      <c r="I196" s="9"/>
      <c r="J196" s="9"/>
      <c r="K196" s="6"/>
      <c r="L196" s="8"/>
      <c r="M196" s="6"/>
      <c r="N196" s="6"/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9"/>
      <c r="G197" s="9"/>
      <c r="H197" s="9"/>
      <c r="I197" s="9"/>
      <c r="J197" s="9"/>
      <c r="K197" s="6"/>
      <c r="L197" s="8"/>
      <c r="M197" s="6"/>
      <c r="N197" s="6"/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9"/>
      <c r="G198" s="9"/>
      <c r="H198" s="9"/>
      <c r="I198" s="9"/>
      <c r="J198" s="9"/>
      <c r="K198" s="6"/>
      <c r="L198" s="8"/>
      <c r="M198" s="6"/>
      <c r="N198" s="6"/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9"/>
      <c r="G199" s="9"/>
      <c r="H199" s="9"/>
      <c r="I199" s="9"/>
      <c r="J199" s="9"/>
      <c r="K199" s="6"/>
      <c r="L199" s="8"/>
      <c r="M199" s="6"/>
      <c r="N199" s="6"/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9"/>
      <c r="G200" s="9"/>
      <c r="H200" s="9"/>
      <c r="I200" s="9"/>
      <c r="J200" s="9"/>
      <c r="K200" s="6"/>
      <c r="L200" s="8"/>
      <c r="M200" s="6"/>
      <c r="N200" s="6"/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9"/>
      <c r="G201" s="9"/>
      <c r="H201" s="9"/>
      <c r="I201" s="9"/>
      <c r="J201" s="9"/>
      <c r="K201" s="6"/>
      <c r="L201" s="8"/>
      <c r="M201" s="6"/>
      <c r="N201" s="6"/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9"/>
      <c r="G202" s="9"/>
      <c r="H202" s="9"/>
      <c r="I202" s="9"/>
      <c r="J202" s="9"/>
      <c r="K202" s="6"/>
      <c r="L202" s="8"/>
      <c r="M202" s="6"/>
      <c r="N202" s="6"/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9"/>
      <c r="G203" s="9"/>
      <c r="H203" s="9"/>
      <c r="I203" s="9"/>
      <c r="J203" s="9"/>
      <c r="K203" s="6"/>
      <c r="L203" s="8"/>
      <c r="M203" s="6"/>
      <c r="N203" s="6"/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9"/>
      <c r="G204" s="9"/>
      <c r="H204" s="9"/>
      <c r="I204" s="9"/>
      <c r="J204" s="9"/>
      <c r="K204" s="6"/>
      <c r="L204" s="8"/>
      <c r="M204" s="6"/>
      <c r="N204" s="6"/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9"/>
      <c r="G205" s="9"/>
      <c r="H205" s="9"/>
      <c r="I205" s="9"/>
      <c r="J205" s="9"/>
      <c r="K205" s="6"/>
      <c r="L205" s="8"/>
      <c r="M205" s="6"/>
      <c r="N205" s="6"/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9"/>
      <c r="G206" s="9"/>
      <c r="H206" s="9"/>
      <c r="I206" s="9"/>
      <c r="J206" s="9"/>
      <c r="K206" s="6"/>
      <c r="L206" s="8"/>
      <c r="M206" s="6"/>
      <c r="N206" s="6"/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9"/>
      <c r="G207" s="9"/>
      <c r="H207" s="9"/>
      <c r="I207" s="9"/>
      <c r="J207" s="9"/>
      <c r="K207" s="6"/>
      <c r="L207" s="8"/>
      <c r="M207" s="6"/>
      <c r="N207" s="6"/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9"/>
      <c r="G208" s="9"/>
      <c r="H208" s="9"/>
      <c r="I208" s="9"/>
      <c r="J208" s="9"/>
      <c r="K208" s="6"/>
      <c r="L208" s="8"/>
      <c r="M208" s="6"/>
      <c r="N208" s="6"/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9"/>
      <c r="C209" s="9"/>
      <c r="D209" s="6"/>
      <c r="E209" s="9"/>
      <c r="F209" s="9"/>
      <c r="G209" s="9"/>
      <c r="H209" s="9"/>
      <c r="I209" s="9"/>
      <c r="J209" s="9"/>
      <c r="K209" s="6"/>
      <c r="L209" s="8"/>
      <c r="M209" s="6"/>
      <c r="N209" s="6"/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9"/>
      <c r="C210" s="9"/>
      <c r="D210" s="6"/>
      <c r="E210" s="9"/>
      <c r="F210" s="9"/>
      <c r="G210" s="9"/>
      <c r="H210" s="9"/>
      <c r="I210" s="9"/>
      <c r="J210" s="9"/>
      <c r="K210" s="6"/>
      <c r="L210" s="8"/>
      <c r="M210" s="6"/>
      <c r="N210" s="6"/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9"/>
      <c r="C211" s="9"/>
      <c r="D211" s="6"/>
      <c r="E211" s="9"/>
      <c r="F211" s="9"/>
      <c r="G211" s="9"/>
      <c r="H211" s="9"/>
      <c r="I211" s="9"/>
      <c r="J211" s="9"/>
      <c r="K211" s="6"/>
      <c r="L211" s="8"/>
      <c r="M211" s="6"/>
      <c r="N211" s="6"/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9"/>
      <c r="C212" s="9"/>
      <c r="D212" s="6"/>
      <c r="E212" s="9"/>
      <c r="F212" s="9"/>
      <c r="G212" s="9"/>
      <c r="H212" s="9"/>
      <c r="I212" s="9"/>
      <c r="J212" s="9"/>
      <c r="K212" s="6"/>
      <c r="L212" s="8"/>
      <c r="M212" s="6"/>
      <c r="N212" s="6"/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9"/>
      <c r="C213" s="9"/>
      <c r="D213" s="6"/>
      <c r="E213" s="9"/>
      <c r="F213" s="9"/>
      <c r="G213" s="9"/>
      <c r="H213" s="9"/>
      <c r="I213" s="9"/>
      <c r="J213" s="9"/>
      <c r="K213" s="6"/>
      <c r="L213" s="8"/>
      <c r="M213" s="6"/>
      <c r="N213" s="6"/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9"/>
      <c r="C214" s="9"/>
      <c r="D214" s="6"/>
      <c r="E214" s="9"/>
      <c r="F214" s="9"/>
      <c r="G214" s="9"/>
      <c r="H214" s="9"/>
      <c r="I214" s="9"/>
      <c r="J214" s="9"/>
      <c r="K214" s="6"/>
      <c r="L214" s="8"/>
      <c r="M214" s="6"/>
      <c r="N214" s="6"/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9"/>
      <c r="C215" s="9"/>
      <c r="D215" s="6"/>
      <c r="E215" s="9"/>
      <c r="F215" s="9"/>
      <c r="G215" s="9"/>
      <c r="H215" s="9"/>
      <c r="I215" s="9"/>
      <c r="J215" s="9"/>
      <c r="K215" s="6"/>
      <c r="L215" s="8"/>
      <c r="M215" s="6"/>
      <c r="N215" s="6"/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9"/>
      <c r="C216" s="9"/>
      <c r="D216" s="6"/>
      <c r="E216" s="9"/>
      <c r="F216" s="9"/>
      <c r="G216" s="9"/>
      <c r="H216" s="9"/>
      <c r="I216" s="9"/>
      <c r="J216" s="9"/>
      <c r="K216" s="6"/>
      <c r="L216" s="8"/>
      <c r="M216" s="6"/>
      <c r="N216" s="6"/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9"/>
      <c r="C217" s="9"/>
      <c r="D217" s="6"/>
      <c r="E217" s="9"/>
      <c r="F217" s="9"/>
      <c r="G217" s="9"/>
      <c r="H217" s="9"/>
      <c r="I217" s="9"/>
      <c r="J217" s="9"/>
      <c r="K217" s="6"/>
      <c r="L217" s="8"/>
      <c r="M217" s="6"/>
      <c r="N217" s="6"/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9"/>
      <c r="C218" s="9"/>
      <c r="D218" s="6"/>
      <c r="E218" s="9"/>
      <c r="F218" s="9"/>
      <c r="G218" s="9"/>
      <c r="H218" s="9"/>
      <c r="I218" s="9"/>
      <c r="J218" s="9"/>
      <c r="K218" s="6"/>
      <c r="L218" s="8"/>
      <c r="M218" s="6"/>
      <c r="N218" s="6"/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9"/>
      <c r="C219" s="9"/>
      <c r="D219" s="6"/>
      <c r="E219" s="9"/>
      <c r="F219" s="9"/>
      <c r="G219" s="9"/>
      <c r="H219" s="9"/>
      <c r="I219" s="9"/>
      <c r="J219" s="9"/>
      <c r="K219" s="6"/>
      <c r="L219" s="8"/>
      <c r="M219" s="6"/>
      <c r="N219" s="6"/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9"/>
      <c r="C220" s="9"/>
      <c r="D220" s="6"/>
      <c r="E220" s="9"/>
      <c r="F220" s="9"/>
      <c r="G220" s="9"/>
      <c r="H220" s="9"/>
      <c r="I220" s="9"/>
      <c r="J220" s="9"/>
      <c r="K220" s="6"/>
      <c r="L220" s="8"/>
      <c r="M220" s="6"/>
      <c r="N220" s="6"/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9"/>
      <c r="C221" s="9"/>
      <c r="D221" s="6"/>
      <c r="E221" s="9"/>
      <c r="F221" s="9"/>
      <c r="G221" s="9"/>
      <c r="H221" s="9"/>
      <c r="I221" s="9"/>
      <c r="J221" s="9"/>
      <c r="K221" s="6"/>
      <c r="L221" s="8"/>
      <c r="M221" s="6"/>
      <c r="N221" s="6"/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9"/>
      <c r="C222" s="9"/>
      <c r="D222" s="6"/>
      <c r="E222" s="9"/>
      <c r="F222" s="9"/>
      <c r="G222" s="9"/>
      <c r="H222" s="9"/>
      <c r="I222" s="9"/>
      <c r="J222" s="9"/>
      <c r="K222" s="6"/>
      <c r="L222" s="8"/>
      <c r="M222" s="6"/>
      <c r="N222" s="6"/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9"/>
      <c r="C223" s="9"/>
      <c r="D223" s="6"/>
      <c r="E223" s="9"/>
      <c r="F223" s="9"/>
      <c r="G223" s="9"/>
      <c r="H223" s="9"/>
      <c r="I223" s="9"/>
      <c r="J223" s="9"/>
      <c r="K223" s="6"/>
      <c r="L223" s="8"/>
      <c r="M223" s="6"/>
      <c r="N223" s="6"/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9"/>
      <c r="C224" s="9"/>
      <c r="D224" s="6"/>
      <c r="E224" s="9"/>
      <c r="F224" s="9"/>
      <c r="G224" s="9"/>
      <c r="H224" s="9"/>
      <c r="I224" s="9"/>
      <c r="J224" s="9"/>
      <c r="K224" s="6"/>
      <c r="L224" s="8"/>
      <c r="M224" s="6"/>
      <c r="N224" s="6"/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9"/>
      <c r="C225" s="9"/>
      <c r="D225" s="6"/>
      <c r="E225" s="9"/>
      <c r="F225" s="9"/>
      <c r="G225" s="9"/>
      <c r="H225" s="9"/>
      <c r="I225" s="9"/>
      <c r="J225" s="9"/>
      <c r="K225" s="6"/>
      <c r="L225" s="8"/>
      <c r="M225" s="6"/>
      <c r="N225" s="6"/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9"/>
      <c r="C226" s="9"/>
      <c r="D226" s="6"/>
      <c r="E226" s="9"/>
      <c r="F226" s="9"/>
      <c r="G226" s="9"/>
      <c r="H226" s="9"/>
      <c r="I226" s="9"/>
      <c r="J226" s="9"/>
      <c r="K226" s="6"/>
      <c r="L226" s="8"/>
      <c r="M226" s="6"/>
      <c r="N226" s="6"/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9"/>
      <c r="C227" s="9"/>
      <c r="D227" s="6"/>
      <c r="E227" s="9"/>
      <c r="F227" s="9"/>
      <c r="G227" s="9"/>
      <c r="H227" s="9"/>
      <c r="I227" s="9"/>
      <c r="J227" s="9"/>
      <c r="K227" s="6"/>
      <c r="L227" s="8"/>
      <c r="M227" s="6"/>
      <c r="N227" s="6"/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9"/>
      <c r="C228" s="9"/>
      <c r="D228" s="6"/>
      <c r="E228" s="9"/>
      <c r="F228" s="9"/>
      <c r="G228" s="9"/>
      <c r="H228" s="9"/>
      <c r="I228" s="9"/>
      <c r="J228" s="9"/>
      <c r="K228" s="6"/>
      <c r="L228" s="8"/>
      <c r="M228" s="6"/>
      <c r="N228" s="6"/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9"/>
      <c r="C229" s="9"/>
      <c r="D229" s="6"/>
      <c r="E229" s="9"/>
      <c r="F229" s="9"/>
      <c r="G229" s="9"/>
      <c r="H229" s="9"/>
      <c r="I229" s="9"/>
      <c r="J229" s="9"/>
      <c r="K229" s="6"/>
      <c r="L229" s="8"/>
      <c r="M229" s="6"/>
      <c r="N229" s="6"/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9"/>
      <c r="C230" s="9"/>
      <c r="D230" s="6"/>
      <c r="E230" s="9"/>
      <c r="F230" s="9"/>
      <c r="G230" s="9"/>
      <c r="H230" s="9"/>
      <c r="I230" s="9"/>
      <c r="J230" s="9"/>
      <c r="K230" s="6"/>
      <c r="L230" s="8"/>
      <c r="M230" s="6"/>
      <c r="N230" s="6"/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9"/>
      <c r="C231" s="9"/>
      <c r="D231" s="6"/>
      <c r="E231" s="9"/>
      <c r="F231" s="9"/>
      <c r="G231" s="9"/>
      <c r="H231" s="9"/>
      <c r="I231" s="9"/>
      <c r="J231" s="9"/>
      <c r="K231" s="6"/>
      <c r="L231" s="8"/>
      <c r="M231" s="6"/>
      <c r="N231" s="6"/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9"/>
      <c r="C232" s="9"/>
      <c r="D232" s="6"/>
      <c r="E232" s="9"/>
      <c r="F232" s="9"/>
      <c r="G232" s="9"/>
      <c r="H232" s="9"/>
      <c r="I232" s="9"/>
      <c r="J232" s="9"/>
      <c r="K232" s="6"/>
      <c r="L232" s="8"/>
      <c r="M232" s="6"/>
      <c r="N232" s="6"/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9"/>
      <c r="C233" s="9"/>
      <c r="D233" s="6"/>
      <c r="E233" s="9"/>
      <c r="F233" s="9"/>
      <c r="G233" s="9"/>
      <c r="H233" s="9"/>
      <c r="I233" s="9"/>
      <c r="J233" s="9"/>
      <c r="K233" s="6"/>
      <c r="L233" s="8"/>
      <c r="M233" s="6"/>
      <c r="N233" s="6"/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9"/>
      <c r="C234" s="9"/>
      <c r="D234" s="6"/>
      <c r="E234" s="9"/>
      <c r="F234" s="9"/>
      <c r="G234" s="9"/>
      <c r="H234" s="9"/>
      <c r="I234" s="9"/>
      <c r="J234" s="9"/>
      <c r="K234" s="6"/>
      <c r="L234" s="8"/>
      <c r="M234" s="6"/>
      <c r="N234" s="6"/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9"/>
      <c r="C235" s="9"/>
      <c r="D235" s="6"/>
      <c r="E235" s="9"/>
      <c r="F235" s="9"/>
      <c r="G235" s="9"/>
      <c r="H235" s="9"/>
      <c r="I235" s="9"/>
      <c r="J235" s="9"/>
      <c r="K235" s="6"/>
      <c r="L235" s="8"/>
      <c r="M235" s="6"/>
      <c r="N235" s="6"/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9"/>
      <c r="C236" s="9"/>
      <c r="D236" s="6"/>
      <c r="E236" s="9"/>
      <c r="F236" s="9"/>
      <c r="G236" s="9"/>
      <c r="H236" s="9"/>
      <c r="I236" s="9"/>
      <c r="J236" s="9"/>
      <c r="K236" s="6"/>
      <c r="L236" s="8"/>
      <c r="M236" s="6"/>
      <c r="N236" s="6"/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9"/>
      <c r="C237" s="9"/>
      <c r="D237" s="6"/>
      <c r="E237" s="9"/>
      <c r="F237" s="9"/>
      <c r="G237" s="9"/>
      <c r="H237" s="9"/>
      <c r="I237" s="9"/>
      <c r="J237" s="9"/>
      <c r="K237" s="6"/>
      <c r="L237" s="8"/>
      <c r="M237" s="6"/>
      <c r="N237" s="6"/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9"/>
      <c r="C238" s="9"/>
      <c r="D238" s="6"/>
      <c r="E238" s="9"/>
      <c r="F238" s="9"/>
      <c r="G238" s="9"/>
      <c r="H238" s="9"/>
      <c r="I238" s="9"/>
      <c r="J238" s="9"/>
      <c r="K238" s="6"/>
      <c r="L238" s="8"/>
      <c r="M238" s="6"/>
      <c r="N238" s="6"/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9"/>
      <c r="C239" s="9"/>
      <c r="D239" s="6"/>
      <c r="E239" s="9"/>
      <c r="F239" s="9"/>
      <c r="G239" s="9"/>
      <c r="H239" s="9"/>
      <c r="I239" s="9"/>
      <c r="J239" s="9"/>
      <c r="K239" s="6"/>
      <c r="L239" s="8"/>
      <c r="M239" s="6"/>
      <c r="N239" s="6"/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9"/>
      <c r="C240" s="9"/>
      <c r="D240" s="6"/>
      <c r="E240" s="9"/>
      <c r="F240" s="9"/>
      <c r="G240" s="9"/>
      <c r="H240" s="9"/>
      <c r="I240" s="9"/>
      <c r="J240" s="9"/>
      <c r="K240" s="6"/>
      <c r="L240" s="8"/>
      <c r="M240" s="6"/>
      <c r="N240" s="6"/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9"/>
      <c r="C241" s="9"/>
      <c r="D241" s="6"/>
      <c r="E241" s="9"/>
      <c r="F241" s="9"/>
      <c r="G241" s="9"/>
      <c r="H241" s="9"/>
      <c r="I241" s="9"/>
      <c r="J241" s="9"/>
      <c r="K241" s="6"/>
      <c r="L241" s="8"/>
      <c r="M241" s="6"/>
      <c r="N241" s="6"/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9"/>
      <c r="C242" s="9"/>
      <c r="D242" s="6"/>
      <c r="E242" s="9"/>
      <c r="F242" s="9"/>
      <c r="G242" s="9"/>
      <c r="H242" s="9"/>
      <c r="I242" s="9"/>
      <c r="J242" s="9"/>
      <c r="K242" s="6"/>
      <c r="L242" s="8"/>
      <c r="M242" s="6"/>
      <c r="N242" s="6"/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9"/>
      <c r="C243" s="9"/>
      <c r="D243" s="6"/>
      <c r="E243" s="9"/>
      <c r="F243" s="9"/>
      <c r="G243" s="9"/>
      <c r="H243" s="9"/>
      <c r="I243" s="9"/>
      <c r="J243" s="9"/>
      <c r="K243" s="6"/>
      <c r="L243" s="8"/>
      <c r="M243" s="6"/>
      <c r="N243" s="6"/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9"/>
      <c r="C244" s="9"/>
      <c r="D244" s="6"/>
      <c r="E244" s="9"/>
      <c r="F244" s="9"/>
      <c r="G244" s="9"/>
      <c r="H244" s="9"/>
      <c r="I244" s="9"/>
      <c r="J244" s="9"/>
      <c r="K244" s="6"/>
      <c r="L244" s="8"/>
      <c r="M244" s="6"/>
      <c r="N244" s="6"/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9"/>
      <c r="C245" s="9"/>
      <c r="D245" s="6"/>
      <c r="E245" s="9"/>
      <c r="F245" s="9"/>
      <c r="G245" s="9"/>
      <c r="H245" s="9"/>
      <c r="I245" s="9"/>
      <c r="J245" s="9"/>
      <c r="K245" s="6"/>
      <c r="L245" s="8"/>
      <c r="M245" s="6"/>
      <c r="N245" s="6"/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9"/>
      <c r="C246" s="9"/>
      <c r="D246" s="6"/>
      <c r="E246" s="9"/>
      <c r="F246" s="9"/>
      <c r="G246" s="9"/>
      <c r="H246" s="9"/>
      <c r="I246" s="9"/>
      <c r="J246" s="9"/>
      <c r="K246" s="6"/>
      <c r="L246" s="8"/>
      <c r="M246" s="6"/>
      <c r="N246" s="6"/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9"/>
      <c r="C247" s="9"/>
      <c r="D247" s="6"/>
      <c r="E247" s="9"/>
      <c r="F247" s="9"/>
      <c r="G247" s="9"/>
      <c r="H247" s="9"/>
      <c r="I247" s="9"/>
      <c r="J247" s="9"/>
      <c r="K247" s="6"/>
      <c r="L247" s="8"/>
      <c r="M247" s="6"/>
      <c r="N247" s="6"/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9"/>
      <c r="C248" s="9"/>
      <c r="D248" s="6"/>
      <c r="E248" s="9"/>
      <c r="F248" s="9"/>
      <c r="G248" s="9"/>
      <c r="H248" s="9"/>
      <c r="I248" s="9"/>
      <c r="J248" s="9"/>
      <c r="K248" s="6"/>
      <c r="L248" s="8"/>
      <c r="M248" s="6"/>
      <c r="N248" s="6"/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9"/>
      <c r="C249" s="9"/>
      <c r="D249" s="6"/>
      <c r="E249" s="9"/>
      <c r="F249" s="9"/>
      <c r="G249" s="9"/>
      <c r="H249" s="9"/>
      <c r="I249" s="9"/>
      <c r="J249" s="9"/>
      <c r="K249" s="6"/>
      <c r="L249" s="8"/>
      <c r="M249" s="6"/>
      <c r="N249" s="6"/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9"/>
      <c r="C250" s="9"/>
      <c r="D250" s="6"/>
      <c r="E250" s="9"/>
      <c r="F250" s="9"/>
      <c r="G250" s="9"/>
      <c r="H250" s="9"/>
      <c r="I250" s="9"/>
      <c r="J250" s="9"/>
      <c r="K250" s="6"/>
      <c r="L250" s="8"/>
      <c r="M250" s="6"/>
      <c r="N250" s="6"/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9"/>
      <c r="C251" s="9"/>
      <c r="D251" s="6"/>
      <c r="E251" s="9"/>
      <c r="F251" s="9"/>
      <c r="G251" s="9"/>
      <c r="H251" s="9"/>
      <c r="I251" s="9"/>
      <c r="J251" s="9"/>
      <c r="K251" s="6"/>
      <c r="L251" s="8"/>
      <c r="M251" s="6"/>
      <c r="N251" s="6"/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9"/>
      <c r="C252" s="9"/>
      <c r="D252" s="6"/>
      <c r="E252" s="9"/>
      <c r="F252" s="9"/>
      <c r="G252" s="9"/>
      <c r="H252" s="9"/>
      <c r="I252" s="9"/>
      <c r="J252" s="9"/>
      <c r="K252" s="6"/>
      <c r="L252" s="8"/>
      <c r="M252" s="6"/>
      <c r="N252" s="6"/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9"/>
      <c r="C253" s="9"/>
      <c r="D253" s="6"/>
      <c r="E253" s="9"/>
      <c r="F253" s="9"/>
      <c r="G253" s="9"/>
      <c r="H253" s="9"/>
      <c r="I253" s="9"/>
      <c r="J253" s="9"/>
      <c r="K253" s="6"/>
      <c r="L253" s="8"/>
      <c r="M253" s="6"/>
      <c r="N253" s="6"/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9"/>
      <c r="C254" s="9"/>
      <c r="D254" s="6"/>
      <c r="E254" s="9"/>
      <c r="F254" s="9"/>
      <c r="G254" s="9"/>
      <c r="H254" s="9"/>
      <c r="I254" s="9"/>
      <c r="J254" s="9"/>
      <c r="K254" s="6"/>
      <c r="L254" s="8"/>
      <c r="M254" s="6"/>
      <c r="N254" s="6"/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9"/>
      <c r="C255" s="9"/>
      <c r="D255" s="6"/>
      <c r="E255" s="9"/>
      <c r="F255" s="9"/>
      <c r="G255" s="9"/>
      <c r="H255" s="9"/>
      <c r="I255" s="9"/>
      <c r="J255" s="9"/>
      <c r="K255" s="6"/>
      <c r="L255" s="8"/>
      <c r="M255" s="6"/>
      <c r="N255" s="6"/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9"/>
      <c r="C256" s="9"/>
      <c r="D256" s="6"/>
      <c r="E256" s="9"/>
      <c r="F256" s="9"/>
      <c r="G256" s="9"/>
      <c r="H256" s="9"/>
      <c r="I256" s="9"/>
      <c r="J256" s="9"/>
      <c r="K256" s="6"/>
      <c r="L256" s="8"/>
      <c r="M256" s="6"/>
      <c r="N256" s="6"/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9"/>
      <c r="C257" s="9"/>
      <c r="D257" s="6"/>
      <c r="E257" s="9"/>
      <c r="F257" s="9"/>
      <c r="G257" s="9"/>
      <c r="H257" s="9"/>
      <c r="I257" s="9"/>
      <c r="J257" s="9"/>
      <c r="K257" s="6"/>
      <c r="L257" s="8"/>
      <c r="M257" s="6"/>
      <c r="N257" s="6"/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9"/>
      <c r="C258" s="9"/>
      <c r="D258" s="6"/>
      <c r="E258" s="9"/>
      <c r="F258" s="9"/>
      <c r="G258" s="9"/>
      <c r="H258" s="9"/>
      <c r="I258" s="9"/>
      <c r="J258" s="9"/>
      <c r="K258" s="6"/>
      <c r="L258" s="8"/>
      <c r="M258" s="6"/>
      <c r="N258" s="6"/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9"/>
      <c r="C259" s="9"/>
      <c r="D259" s="6"/>
      <c r="E259" s="9"/>
      <c r="F259" s="9"/>
      <c r="G259" s="9"/>
      <c r="H259" s="9"/>
      <c r="I259" s="9"/>
      <c r="J259" s="9"/>
      <c r="K259" s="6"/>
      <c r="L259" s="8"/>
      <c r="M259" s="6"/>
      <c r="N259" s="6"/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9"/>
      <c r="C260" s="9"/>
      <c r="D260" s="6"/>
      <c r="E260" s="9"/>
      <c r="F260" s="9"/>
      <c r="G260" s="9"/>
      <c r="H260" s="9"/>
      <c r="I260" s="9"/>
      <c r="J260" s="9"/>
      <c r="K260" s="6"/>
      <c r="L260" s="8"/>
      <c r="M260" s="6"/>
      <c r="N260" s="6"/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9"/>
      <c r="C261" s="9"/>
      <c r="D261" s="6"/>
      <c r="E261" s="9"/>
      <c r="F261" s="9"/>
      <c r="G261" s="9"/>
      <c r="H261" s="9"/>
      <c r="I261" s="9"/>
      <c r="J261" s="9"/>
      <c r="K261" s="6"/>
      <c r="L261" s="8"/>
      <c r="M261" s="6"/>
      <c r="N261" s="6"/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9"/>
      <c r="C262" s="9"/>
      <c r="D262" s="6"/>
      <c r="E262" s="9"/>
      <c r="F262" s="9"/>
      <c r="G262" s="9"/>
      <c r="H262" s="9"/>
      <c r="I262" s="9"/>
      <c r="J262" s="9"/>
      <c r="K262" s="6"/>
      <c r="L262" s="8"/>
      <c r="M262" s="6"/>
      <c r="N262" s="6"/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9"/>
      <c r="C263" s="9"/>
      <c r="D263" s="6"/>
      <c r="E263" s="9"/>
      <c r="F263" s="9"/>
      <c r="G263" s="9"/>
      <c r="H263" s="9"/>
      <c r="I263" s="9"/>
      <c r="J263" s="9"/>
      <c r="K263" s="6"/>
      <c r="L263" s="8"/>
      <c r="M263" s="6"/>
      <c r="N263" s="6"/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9"/>
      <c r="C264" s="9"/>
      <c r="D264" s="6"/>
      <c r="E264" s="9"/>
      <c r="F264" s="9"/>
      <c r="G264" s="9"/>
      <c r="H264" s="9"/>
      <c r="I264" s="9"/>
      <c r="J264" s="9"/>
      <c r="K264" s="6"/>
      <c r="L264" s="8"/>
      <c r="M264" s="6"/>
      <c r="N264" s="6"/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9"/>
      <c r="C265" s="9"/>
      <c r="D265" s="6"/>
      <c r="E265" s="9"/>
      <c r="F265" s="9"/>
      <c r="G265" s="9"/>
      <c r="H265" s="9"/>
      <c r="I265" s="9"/>
      <c r="J265" s="9"/>
      <c r="K265" s="6"/>
      <c r="L265" s="8"/>
      <c r="M265" s="6"/>
      <c r="N265" s="6"/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9"/>
      <c r="C266" s="9"/>
      <c r="D266" s="6"/>
      <c r="E266" s="9"/>
      <c r="F266" s="9"/>
      <c r="G266" s="9"/>
      <c r="H266" s="9"/>
      <c r="I266" s="9"/>
      <c r="J266" s="9"/>
      <c r="K266" s="6"/>
      <c r="L266" s="8"/>
      <c r="M266" s="6"/>
      <c r="N266" s="6"/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9"/>
      <c r="C267" s="9"/>
      <c r="D267" s="6"/>
      <c r="E267" s="9"/>
      <c r="F267" s="9"/>
      <c r="G267" s="9"/>
      <c r="H267" s="9"/>
      <c r="I267" s="9"/>
      <c r="J267" s="9"/>
      <c r="K267" s="6"/>
      <c r="L267" s="8"/>
      <c r="M267" s="6"/>
      <c r="N267" s="6"/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9"/>
      <c r="C268" s="9"/>
      <c r="D268" s="6"/>
      <c r="E268" s="9"/>
      <c r="F268" s="9"/>
      <c r="G268" s="9"/>
      <c r="H268" s="9"/>
      <c r="I268" s="9"/>
      <c r="J268" s="9"/>
      <c r="K268" s="6"/>
      <c r="L268" s="8"/>
      <c r="M268" s="6"/>
      <c r="N268" s="6"/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9"/>
      <c r="C269" s="9"/>
      <c r="D269" s="6"/>
      <c r="E269" s="9"/>
      <c r="F269" s="9"/>
      <c r="G269" s="9"/>
      <c r="H269" s="9"/>
      <c r="I269" s="9"/>
      <c r="J269" s="9"/>
      <c r="K269" s="6"/>
      <c r="L269" s="8"/>
      <c r="M269" s="6"/>
      <c r="N269" s="6"/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9"/>
      <c r="C270" s="9"/>
      <c r="D270" s="6"/>
      <c r="E270" s="9"/>
      <c r="F270" s="9"/>
      <c r="G270" s="9"/>
      <c r="H270" s="9"/>
      <c r="I270" s="9"/>
      <c r="J270" s="9"/>
      <c r="K270" s="6"/>
      <c r="L270" s="8"/>
      <c r="M270" s="6"/>
      <c r="N270" s="6"/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9"/>
      <c r="C271" s="9"/>
      <c r="D271" s="6"/>
      <c r="E271" s="9"/>
      <c r="F271" s="9"/>
      <c r="G271" s="9"/>
      <c r="H271" s="9"/>
      <c r="I271" s="9"/>
      <c r="J271" s="9"/>
      <c r="K271" s="6"/>
      <c r="L271" s="8"/>
      <c r="M271" s="6"/>
      <c r="N271" s="6"/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9"/>
      <c r="C272" s="9"/>
      <c r="D272" s="6"/>
      <c r="E272" s="9"/>
      <c r="F272" s="9"/>
      <c r="G272" s="9"/>
      <c r="H272" s="9"/>
      <c r="I272" s="9"/>
      <c r="J272" s="9"/>
      <c r="K272" s="6"/>
      <c r="L272" s="8"/>
      <c r="M272" s="6"/>
      <c r="N272" s="6"/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9"/>
      <c r="C273" s="9"/>
      <c r="D273" s="6"/>
      <c r="E273" s="9"/>
      <c r="F273" s="9"/>
      <c r="G273" s="9"/>
      <c r="H273" s="9"/>
      <c r="I273" s="9"/>
      <c r="J273" s="9"/>
      <c r="K273" s="6"/>
      <c r="L273" s="8"/>
      <c r="M273" s="6"/>
      <c r="N273" s="6"/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9"/>
      <c r="C274" s="9"/>
      <c r="D274" s="6"/>
      <c r="E274" s="9"/>
      <c r="F274" s="9"/>
      <c r="G274" s="9"/>
      <c r="H274" s="9"/>
      <c r="I274" s="9"/>
      <c r="J274" s="9"/>
      <c r="K274" s="6"/>
      <c r="L274" s="8"/>
      <c r="M274" s="6"/>
      <c r="N274" s="6"/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9"/>
      <c r="C275" s="9"/>
      <c r="D275" s="6"/>
      <c r="E275" s="9"/>
      <c r="F275" s="9"/>
      <c r="G275" s="9"/>
      <c r="H275" s="9"/>
      <c r="I275" s="9"/>
      <c r="J275" s="9"/>
      <c r="K275" s="6"/>
      <c r="L275" s="8"/>
      <c r="M275" s="6"/>
      <c r="N275" s="6"/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9"/>
      <c r="C276" s="9"/>
      <c r="D276" s="6"/>
      <c r="E276" s="9"/>
      <c r="F276" s="9"/>
      <c r="G276" s="9"/>
      <c r="H276" s="9"/>
      <c r="I276" s="9"/>
      <c r="J276" s="9"/>
      <c r="K276" s="6"/>
      <c r="L276" s="8"/>
      <c r="M276" s="6"/>
      <c r="N276" s="6"/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9"/>
      <c r="C277" s="9"/>
      <c r="D277" s="6"/>
      <c r="E277" s="9"/>
      <c r="F277" s="9"/>
      <c r="G277" s="9"/>
      <c r="H277" s="9"/>
      <c r="I277" s="9"/>
      <c r="J277" s="9"/>
      <c r="K277" s="6"/>
      <c r="L277" s="8"/>
      <c r="M277" s="6"/>
      <c r="N277" s="6"/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9"/>
      <c r="C278" s="9"/>
      <c r="D278" s="6"/>
      <c r="E278" s="9"/>
      <c r="F278" s="9"/>
      <c r="G278" s="9"/>
      <c r="H278" s="9"/>
      <c r="I278" s="9"/>
      <c r="J278" s="9"/>
      <c r="K278" s="6"/>
      <c r="L278" s="8"/>
      <c r="M278" s="6"/>
      <c r="N278" s="6"/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9"/>
      <c r="C279" s="9"/>
      <c r="D279" s="6"/>
      <c r="E279" s="9"/>
      <c r="F279" s="9"/>
      <c r="G279" s="9"/>
      <c r="H279" s="9"/>
      <c r="I279" s="9"/>
      <c r="J279" s="9"/>
      <c r="K279" s="6"/>
      <c r="L279" s="8"/>
      <c r="M279" s="6"/>
      <c r="N279" s="6"/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9"/>
      <c r="C280" s="9"/>
      <c r="D280" s="6"/>
      <c r="E280" s="9"/>
      <c r="F280" s="9"/>
      <c r="G280" s="9"/>
      <c r="H280" s="9"/>
      <c r="I280" s="9"/>
      <c r="J280" s="9"/>
      <c r="K280" s="6"/>
      <c r="L280" s="8"/>
      <c r="M280" s="6"/>
      <c r="N280" s="6"/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9"/>
      <c r="C281" s="9"/>
      <c r="D281" s="6"/>
      <c r="E281" s="9"/>
      <c r="F281" s="9"/>
      <c r="G281" s="9"/>
      <c r="H281" s="9"/>
      <c r="I281" s="9"/>
      <c r="J281" s="9"/>
      <c r="K281" s="6"/>
      <c r="L281" s="8"/>
      <c r="M281" s="6"/>
      <c r="N281" s="6"/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9"/>
      <c r="C282" s="9"/>
      <c r="D282" s="6"/>
      <c r="E282" s="9"/>
      <c r="F282" s="9"/>
      <c r="G282" s="9"/>
      <c r="H282" s="9"/>
      <c r="I282" s="9"/>
      <c r="J282" s="9"/>
      <c r="K282" s="6"/>
      <c r="L282" s="8"/>
      <c r="M282" s="6"/>
      <c r="N282" s="6"/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9"/>
      <c r="C283" s="9"/>
      <c r="D283" s="6"/>
      <c r="E283" s="9"/>
      <c r="F283" s="9"/>
      <c r="G283" s="9"/>
      <c r="H283" s="9"/>
      <c r="I283" s="9"/>
      <c r="J283" s="9"/>
      <c r="K283" s="6"/>
      <c r="L283" s="8"/>
      <c r="M283" s="6"/>
      <c r="N283" s="6"/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9"/>
      <c r="C284" s="9"/>
      <c r="D284" s="6"/>
      <c r="E284" s="9"/>
      <c r="F284" s="9"/>
      <c r="G284" s="9"/>
      <c r="H284" s="9"/>
      <c r="I284" s="9"/>
      <c r="J284" s="9"/>
      <c r="K284" s="6"/>
      <c r="L284" s="8"/>
      <c r="M284" s="6"/>
      <c r="N284" s="6"/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9"/>
      <c r="C285" s="9"/>
      <c r="D285" s="6"/>
      <c r="E285" s="9"/>
      <c r="F285" s="9"/>
      <c r="G285" s="9"/>
      <c r="H285" s="9"/>
      <c r="I285" s="9"/>
      <c r="J285" s="9"/>
      <c r="K285" s="6"/>
      <c r="L285" s="8"/>
      <c r="M285" s="6"/>
      <c r="N285" s="6"/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9"/>
      <c r="C286" s="9"/>
      <c r="D286" s="6"/>
      <c r="E286" s="9"/>
      <c r="F286" s="9"/>
      <c r="G286" s="9"/>
      <c r="H286" s="9"/>
      <c r="I286" s="9"/>
      <c r="J286" s="9"/>
      <c r="K286" s="6"/>
      <c r="L286" s="8"/>
      <c r="M286" s="6"/>
      <c r="N286" s="6"/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9"/>
      <c r="C287" s="9"/>
      <c r="D287" s="6"/>
      <c r="E287" s="9"/>
      <c r="F287" s="9"/>
      <c r="G287" s="9"/>
      <c r="H287" s="9"/>
      <c r="I287" s="9"/>
      <c r="J287" s="9"/>
      <c r="K287" s="6"/>
      <c r="L287" s="8"/>
      <c r="M287" s="6"/>
      <c r="N287" s="6"/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9"/>
      <c r="C288" s="9"/>
      <c r="D288" s="6"/>
      <c r="E288" s="9"/>
      <c r="F288" s="9"/>
      <c r="G288" s="9"/>
      <c r="H288" s="9"/>
      <c r="I288" s="9"/>
      <c r="J288" s="9"/>
      <c r="K288" s="6"/>
      <c r="L288" s="8"/>
      <c r="M288" s="6"/>
      <c r="N288" s="6"/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9"/>
      <c r="C289" s="9"/>
      <c r="D289" s="6"/>
      <c r="E289" s="9"/>
      <c r="F289" s="9"/>
      <c r="G289" s="9"/>
      <c r="H289" s="9"/>
      <c r="I289" s="9"/>
      <c r="J289" s="9"/>
      <c r="K289" s="6"/>
      <c r="L289" s="8"/>
      <c r="M289" s="6"/>
      <c r="N289" s="6"/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9"/>
      <c r="C290" s="9"/>
      <c r="D290" s="6"/>
      <c r="E290" s="9"/>
      <c r="F290" s="9"/>
      <c r="G290" s="9"/>
      <c r="H290" s="9"/>
      <c r="I290" s="9"/>
      <c r="J290" s="9"/>
      <c r="K290" s="6"/>
      <c r="L290" s="8"/>
      <c r="M290" s="6"/>
      <c r="N290" s="6"/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9"/>
      <c r="C291" s="9"/>
      <c r="D291" s="6"/>
      <c r="E291" s="9"/>
      <c r="F291" s="9"/>
      <c r="G291" s="9"/>
      <c r="H291" s="9"/>
      <c r="I291" s="9"/>
      <c r="J291" s="9"/>
      <c r="K291" s="6"/>
      <c r="L291" s="8"/>
      <c r="M291" s="6"/>
      <c r="N291" s="6"/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9"/>
      <c r="C292" s="9"/>
      <c r="D292" s="6"/>
      <c r="E292" s="9"/>
      <c r="F292" s="9"/>
      <c r="G292" s="9"/>
      <c r="H292" s="9"/>
      <c r="I292" s="9"/>
      <c r="J292" s="9"/>
      <c r="K292" s="6"/>
      <c r="L292" s="8"/>
      <c r="M292" s="6"/>
      <c r="N292" s="6"/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9"/>
      <c r="C293" s="9"/>
      <c r="D293" s="6"/>
      <c r="E293" s="9"/>
      <c r="F293" s="9"/>
      <c r="G293" s="9"/>
      <c r="H293" s="9"/>
      <c r="I293" s="9"/>
      <c r="J293" s="9"/>
      <c r="K293" s="6"/>
      <c r="L293" s="8"/>
      <c r="M293" s="6"/>
      <c r="N293" s="6"/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9"/>
      <c r="C294" s="9"/>
      <c r="D294" s="6"/>
      <c r="E294" s="9"/>
      <c r="F294" s="9"/>
      <c r="G294" s="9"/>
      <c r="H294" s="9"/>
      <c r="I294" s="9"/>
      <c r="J294" s="9"/>
      <c r="K294" s="6"/>
      <c r="L294" s="8"/>
      <c r="M294" s="6"/>
      <c r="N294" s="6"/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9"/>
      <c r="C295" s="9"/>
      <c r="D295" s="6"/>
      <c r="E295" s="9"/>
      <c r="F295" s="9"/>
      <c r="G295" s="9"/>
      <c r="H295" s="9"/>
      <c r="I295" s="9"/>
      <c r="J295" s="9"/>
      <c r="K295" s="6"/>
      <c r="L295" s="8"/>
      <c r="M295" s="6"/>
      <c r="N295" s="6"/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9"/>
      <c r="C296" s="9"/>
      <c r="D296" s="6"/>
      <c r="E296" s="9"/>
      <c r="F296" s="9"/>
      <c r="G296" s="9"/>
      <c r="H296" s="9"/>
      <c r="I296" s="9"/>
      <c r="J296" s="9"/>
      <c r="K296" s="6"/>
      <c r="L296" s="8"/>
      <c r="M296" s="6"/>
      <c r="N296" s="6"/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9"/>
      <c r="C297" s="9"/>
      <c r="D297" s="6"/>
      <c r="E297" s="9"/>
      <c r="F297" s="9"/>
      <c r="G297" s="9"/>
      <c r="H297" s="9"/>
      <c r="I297" s="9"/>
      <c r="J297" s="9"/>
      <c r="K297" s="6"/>
      <c r="L297" s="8"/>
      <c r="M297" s="6"/>
      <c r="N297" s="6"/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9"/>
      <c r="C298" s="9"/>
      <c r="D298" s="6"/>
      <c r="E298" s="9"/>
      <c r="F298" s="9"/>
      <c r="G298" s="9"/>
      <c r="H298" s="9"/>
      <c r="I298" s="9"/>
      <c r="J298" s="9"/>
      <c r="K298" s="6"/>
      <c r="L298" s="8"/>
      <c r="M298" s="6"/>
      <c r="N298" s="6"/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9"/>
      <c r="C299" s="9"/>
      <c r="D299" s="6"/>
      <c r="E299" s="9"/>
      <c r="F299" s="9"/>
      <c r="G299" s="9"/>
      <c r="H299" s="9"/>
      <c r="I299" s="9"/>
      <c r="J299" s="9"/>
      <c r="K299" s="6"/>
      <c r="L299" s="8"/>
      <c r="M299" s="6"/>
      <c r="N299" s="6"/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9"/>
      <c r="C300" s="9"/>
      <c r="D300" s="6"/>
      <c r="E300" s="9"/>
      <c r="F300" s="9"/>
      <c r="G300" s="9"/>
      <c r="H300" s="9"/>
      <c r="I300" s="9"/>
      <c r="J300" s="9"/>
      <c r="K300" s="6"/>
      <c r="L300" s="8"/>
      <c r="M300" s="6"/>
      <c r="N300" s="6"/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9"/>
      <c r="C301" s="9"/>
      <c r="D301" s="6"/>
      <c r="E301" s="9"/>
      <c r="F301" s="9"/>
      <c r="G301" s="9"/>
      <c r="H301" s="9"/>
      <c r="I301" s="9"/>
      <c r="J301" s="9"/>
      <c r="K301" s="6"/>
      <c r="L301" s="8"/>
      <c r="M301" s="6"/>
      <c r="N301" s="6"/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9"/>
      <c r="C302" s="9"/>
      <c r="D302" s="6"/>
      <c r="E302" s="9"/>
      <c r="F302" s="9"/>
      <c r="G302" s="9"/>
      <c r="H302" s="9"/>
      <c r="I302" s="9"/>
      <c r="J302" s="9"/>
      <c r="K302" s="6"/>
      <c r="L302" s="8"/>
      <c r="M302" s="6"/>
      <c r="N302" s="6"/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9"/>
      <c r="C303" s="9"/>
      <c r="D303" s="6"/>
      <c r="E303" s="9"/>
      <c r="F303" s="9"/>
      <c r="G303" s="9"/>
      <c r="H303" s="9"/>
      <c r="I303" s="9"/>
      <c r="J303" s="9"/>
      <c r="K303" s="6"/>
      <c r="L303" s="8"/>
      <c r="M303" s="6"/>
      <c r="N303" s="6"/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9"/>
      <c r="C304" s="9"/>
      <c r="D304" s="6"/>
      <c r="E304" s="9"/>
      <c r="F304" s="9"/>
      <c r="G304" s="9"/>
      <c r="H304" s="9"/>
      <c r="I304" s="9"/>
      <c r="J304" s="9"/>
      <c r="K304" s="6"/>
      <c r="L304" s="8"/>
      <c r="M304" s="6"/>
      <c r="N304" s="6"/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9"/>
      <c r="C305" s="9"/>
      <c r="D305" s="6"/>
      <c r="E305" s="9"/>
      <c r="F305" s="9"/>
      <c r="G305" s="9"/>
      <c r="H305" s="9"/>
      <c r="I305" s="9"/>
      <c r="J305" s="9"/>
      <c r="K305" s="6"/>
      <c r="L305" s="8"/>
      <c r="M305" s="6"/>
      <c r="N305" s="6"/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9"/>
      <c r="C306" s="9"/>
      <c r="D306" s="6"/>
      <c r="E306" s="9"/>
      <c r="F306" s="9"/>
      <c r="G306" s="9"/>
      <c r="H306" s="9"/>
      <c r="I306" s="9"/>
      <c r="J306" s="9"/>
      <c r="K306" s="6"/>
      <c r="L306" s="8"/>
      <c r="M306" s="6"/>
      <c r="N306" s="6"/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9"/>
      <c r="C307" s="9"/>
      <c r="D307" s="6"/>
      <c r="E307" s="9"/>
      <c r="F307" s="9"/>
      <c r="G307" s="9"/>
      <c r="H307" s="9"/>
      <c r="I307" s="9"/>
      <c r="J307" s="9"/>
      <c r="K307" s="6"/>
      <c r="L307" s="8"/>
      <c r="M307" s="6"/>
      <c r="N307" s="6"/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9"/>
      <c r="C308" s="9"/>
      <c r="D308" s="6"/>
      <c r="E308" s="9"/>
      <c r="F308" s="9"/>
      <c r="G308" s="9"/>
      <c r="H308" s="9"/>
      <c r="I308" s="9"/>
      <c r="J308" s="9"/>
      <c r="K308" s="6"/>
      <c r="L308" s="8"/>
      <c r="M308" s="6"/>
      <c r="N308" s="6"/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9"/>
      <c r="C309" s="9"/>
      <c r="D309" s="6"/>
      <c r="E309" s="9"/>
      <c r="F309" s="9"/>
      <c r="G309" s="9"/>
      <c r="H309" s="9"/>
      <c r="I309" s="9"/>
      <c r="J309" s="9"/>
      <c r="K309" s="6"/>
      <c r="L309" s="8"/>
      <c r="M309" s="6"/>
      <c r="N309" s="6"/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9"/>
      <c r="C310" s="9"/>
      <c r="D310" s="6"/>
      <c r="E310" s="9"/>
      <c r="F310" s="9"/>
      <c r="G310" s="9"/>
      <c r="H310" s="9"/>
      <c r="I310" s="9"/>
      <c r="J310" s="9"/>
      <c r="K310" s="6"/>
      <c r="L310" s="8"/>
      <c r="M310" s="6"/>
      <c r="N310" s="6"/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9"/>
      <c r="C311" s="9"/>
      <c r="D311" s="6"/>
      <c r="E311" s="9"/>
      <c r="F311" s="9"/>
      <c r="G311" s="9"/>
      <c r="H311" s="9"/>
      <c r="I311" s="9"/>
      <c r="J311" s="9"/>
      <c r="K311" s="6"/>
      <c r="L311" s="8"/>
      <c r="M311" s="6"/>
      <c r="N311" s="6"/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9"/>
      <c r="C312" s="9"/>
      <c r="D312" s="6"/>
      <c r="E312" s="9"/>
      <c r="F312" s="9"/>
      <c r="G312" s="9"/>
      <c r="H312" s="9"/>
      <c r="I312" s="9"/>
      <c r="J312" s="9"/>
      <c r="K312" s="6"/>
      <c r="L312" s="8"/>
      <c r="M312" s="6"/>
      <c r="N312" s="6"/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9"/>
      <c r="C313" s="9"/>
      <c r="D313" s="6"/>
      <c r="E313" s="9"/>
      <c r="F313" s="9"/>
      <c r="G313" s="9"/>
      <c r="H313" s="9"/>
      <c r="I313" s="9"/>
      <c r="J313" s="9"/>
      <c r="K313" s="6"/>
      <c r="L313" s="8"/>
      <c r="M313" s="6"/>
      <c r="N313" s="6"/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9"/>
      <c r="C314" s="9"/>
      <c r="D314" s="6"/>
      <c r="E314" s="9"/>
      <c r="F314" s="9"/>
      <c r="G314" s="9"/>
      <c r="H314" s="9"/>
      <c r="I314" s="9"/>
      <c r="J314" s="9"/>
      <c r="K314" s="6"/>
      <c r="L314" s="8"/>
      <c r="M314" s="6"/>
      <c r="N314" s="6"/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9"/>
      <c r="C315" s="9"/>
      <c r="D315" s="6"/>
      <c r="E315" s="9"/>
      <c r="F315" s="9"/>
      <c r="G315" s="9"/>
      <c r="H315" s="9"/>
      <c r="I315" s="9"/>
      <c r="J315" s="9"/>
      <c r="K315" s="6"/>
      <c r="L315" s="8"/>
      <c r="M315" s="6"/>
      <c r="N315" s="6"/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9"/>
      <c r="C316" s="9"/>
      <c r="D316" s="6"/>
      <c r="E316" s="9"/>
      <c r="F316" s="9"/>
      <c r="G316" s="9"/>
      <c r="H316" s="9"/>
      <c r="I316" s="9"/>
      <c r="J316" s="9"/>
      <c r="K316" s="6"/>
      <c r="L316" s="8"/>
      <c r="M316" s="6"/>
      <c r="N316" s="6"/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9"/>
      <c r="C317" s="9"/>
      <c r="D317" s="6"/>
      <c r="E317" s="9"/>
      <c r="F317" s="9"/>
      <c r="G317" s="9"/>
      <c r="H317" s="9"/>
      <c r="I317" s="9"/>
      <c r="J317" s="9"/>
      <c r="K317" s="6"/>
      <c r="L317" s="8"/>
      <c r="M317" s="6"/>
      <c r="N317" s="6"/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9"/>
      <c r="C318" s="9"/>
      <c r="D318" s="6"/>
      <c r="E318" s="9"/>
      <c r="F318" s="9"/>
      <c r="G318" s="9"/>
      <c r="H318" s="9"/>
      <c r="I318" s="9"/>
      <c r="J318" s="9"/>
      <c r="K318" s="6"/>
      <c r="L318" s="8"/>
      <c r="M318" s="6"/>
      <c r="N318" s="6"/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9"/>
      <c r="C319" s="9"/>
      <c r="D319" s="6"/>
      <c r="E319" s="9"/>
      <c r="F319" s="9"/>
      <c r="G319" s="9"/>
      <c r="H319" s="9"/>
      <c r="I319" s="9"/>
      <c r="J319" s="9"/>
      <c r="K319" s="6"/>
      <c r="L319" s="8"/>
      <c r="M319" s="6"/>
      <c r="N319" s="6"/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9"/>
      <c r="C320" s="9"/>
      <c r="D320" s="6"/>
      <c r="E320" s="9"/>
      <c r="F320" s="9"/>
      <c r="G320" s="9"/>
      <c r="H320" s="9"/>
      <c r="I320" s="9"/>
      <c r="J320" s="9"/>
      <c r="K320" s="6"/>
      <c r="L320" s="8"/>
      <c r="M320" s="6"/>
      <c r="N320" s="6"/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9"/>
      <c r="C321" s="9"/>
      <c r="D321" s="6"/>
      <c r="E321" s="9"/>
      <c r="F321" s="9"/>
      <c r="G321" s="9"/>
      <c r="H321" s="9"/>
      <c r="I321" s="9"/>
      <c r="J321" s="9"/>
      <c r="K321" s="6"/>
      <c r="L321" s="8"/>
      <c r="M321" s="6"/>
      <c r="N321" s="6"/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9"/>
      <c r="C322" s="9"/>
      <c r="D322" s="6"/>
      <c r="E322" s="9"/>
      <c r="F322" s="9"/>
      <c r="G322" s="9"/>
      <c r="H322" s="9"/>
      <c r="I322" s="9"/>
      <c r="J322" s="9"/>
      <c r="K322" s="6"/>
      <c r="L322" s="8"/>
      <c r="M322" s="6"/>
      <c r="N322" s="6"/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9"/>
      <c r="C323" s="9"/>
      <c r="D323" s="6"/>
      <c r="E323" s="9"/>
      <c r="F323" s="9"/>
      <c r="G323" s="9"/>
      <c r="H323" s="9"/>
      <c r="I323" s="9"/>
      <c r="J323" s="9"/>
      <c r="K323" s="6"/>
      <c r="L323" s="8"/>
      <c r="M323" s="6"/>
      <c r="N323" s="6"/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9"/>
      <c r="C324" s="9"/>
      <c r="D324" s="6"/>
      <c r="E324" s="9"/>
      <c r="F324" s="9"/>
      <c r="G324" s="9"/>
      <c r="H324" s="9"/>
      <c r="I324" s="9"/>
      <c r="J324" s="9"/>
      <c r="K324" s="6"/>
      <c r="L324" s="8"/>
      <c r="M324" s="6"/>
      <c r="N324" s="6"/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9"/>
      <c r="C325" s="9"/>
      <c r="D325" s="6"/>
      <c r="E325" s="9"/>
      <c r="F325" s="9"/>
      <c r="G325" s="9"/>
      <c r="H325" s="9"/>
      <c r="I325" s="9"/>
      <c r="J325" s="9"/>
      <c r="K325" s="6"/>
      <c r="L325" s="8"/>
      <c r="M325" s="6"/>
      <c r="N325" s="6"/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9"/>
      <c r="C326" s="9"/>
      <c r="D326" s="6"/>
      <c r="E326" s="9"/>
      <c r="F326" s="9"/>
      <c r="G326" s="9"/>
      <c r="H326" s="9"/>
      <c r="I326" s="9"/>
      <c r="J326" s="9"/>
      <c r="K326" s="6"/>
      <c r="L326" s="8"/>
      <c r="M326" s="6"/>
      <c r="N326" s="6"/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9"/>
      <c r="C327" s="9"/>
      <c r="D327" s="6"/>
      <c r="E327" s="9"/>
      <c r="F327" s="9"/>
      <c r="G327" s="9"/>
      <c r="H327" s="9"/>
      <c r="I327" s="9"/>
      <c r="J327" s="9"/>
      <c r="K327" s="6"/>
      <c r="L327" s="8"/>
      <c r="M327" s="6"/>
      <c r="N327" s="6"/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9"/>
      <c r="C328" s="9"/>
      <c r="D328" s="6"/>
      <c r="E328" s="9"/>
      <c r="F328" s="9"/>
      <c r="G328" s="9"/>
      <c r="H328" s="9"/>
      <c r="I328" s="9"/>
      <c r="J328" s="9"/>
      <c r="K328" s="6"/>
      <c r="L328" s="8"/>
      <c r="M328" s="6"/>
      <c r="N328" s="6"/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9"/>
      <c r="C329" s="9"/>
      <c r="D329" s="6"/>
      <c r="E329" s="9"/>
      <c r="F329" s="9"/>
      <c r="G329" s="9"/>
      <c r="H329" s="9"/>
      <c r="I329" s="9"/>
      <c r="J329" s="9"/>
      <c r="K329" s="6"/>
      <c r="L329" s="8"/>
      <c r="M329" s="6"/>
      <c r="N329" s="6"/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9"/>
      <c r="C330" s="9"/>
      <c r="D330" s="6"/>
      <c r="E330" s="9"/>
      <c r="F330" s="9"/>
      <c r="G330" s="9"/>
      <c r="H330" s="9"/>
      <c r="I330" s="9"/>
      <c r="J330" s="9"/>
      <c r="K330" s="6"/>
      <c r="L330" s="8"/>
      <c r="M330" s="6"/>
      <c r="N330" s="6"/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9"/>
      <c r="C331" s="9"/>
      <c r="D331" s="6"/>
      <c r="E331" s="9"/>
      <c r="F331" s="9"/>
      <c r="G331" s="9"/>
      <c r="H331" s="9"/>
      <c r="I331" s="9"/>
      <c r="J331" s="9"/>
      <c r="K331" s="6"/>
      <c r="L331" s="8"/>
      <c r="M331" s="6"/>
      <c r="N331" s="6"/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9"/>
      <c r="C332" s="9"/>
      <c r="D332" s="6"/>
      <c r="E332" s="9"/>
      <c r="F332" s="9"/>
      <c r="G332" s="9"/>
      <c r="H332" s="9"/>
      <c r="I332" s="9"/>
      <c r="J332" s="9"/>
      <c r="K332" s="6"/>
      <c r="L332" s="8"/>
      <c r="M332" s="6"/>
      <c r="N332" s="6"/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9"/>
      <c r="C333" s="9"/>
      <c r="D333" s="6"/>
      <c r="E333" s="9"/>
      <c r="F333" s="9"/>
      <c r="G333" s="9"/>
      <c r="H333" s="9"/>
      <c r="I333" s="9"/>
      <c r="J333" s="9"/>
      <c r="K333" s="6"/>
      <c r="L333" s="8"/>
      <c r="M333" s="6"/>
      <c r="N333" s="6"/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9"/>
      <c r="C334" s="9"/>
      <c r="D334" s="6"/>
      <c r="E334" s="9"/>
      <c r="F334" s="9"/>
      <c r="G334" s="9"/>
      <c r="H334" s="9"/>
      <c r="I334" s="9"/>
      <c r="J334" s="9"/>
      <c r="K334" s="6"/>
      <c r="L334" s="8"/>
      <c r="M334" s="6"/>
      <c r="N334" s="6"/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9"/>
      <c r="C335" s="9"/>
      <c r="D335" s="6"/>
      <c r="E335" s="9"/>
      <c r="F335" s="9"/>
      <c r="G335" s="9"/>
      <c r="H335" s="9"/>
      <c r="I335" s="9"/>
      <c r="J335" s="9"/>
      <c r="K335" s="6"/>
      <c r="L335" s="8"/>
      <c r="M335" s="6"/>
      <c r="N335" s="6"/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9"/>
      <c r="C336" s="9"/>
      <c r="D336" s="6"/>
      <c r="E336" s="9"/>
      <c r="F336" s="9"/>
      <c r="G336" s="9"/>
      <c r="H336" s="9"/>
      <c r="I336" s="9"/>
      <c r="J336" s="9"/>
      <c r="K336" s="6"/>
      <c r="L336" s="8"/>
      <c r="M336" s="6"/>
      <c r="N336" s="6"/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9"/>
      <c r="C337" s="9"/>
      <c r="D337" s="6"/>
      <c r="E337" s="9"/>
      <c r="F337" s="9"/>
      <c r="G337" s="9"/>
      <c r="H337" s="9"/>
      <c r="I337" s="9"/>
      <c r="J337" s="9"/>
      <c r="K337" s="6"/>
      <c r="L337" s="8"/>
      <c r="M337" s="6"/>
      <c r="N337" s="6"/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9"/>
      <c r="C338" s="9"/>
      <c r="D338" s="6"/>
      <c r="E338" s="9"/>
      <c r="F338" s="9"/>
      <c r="G338" s="9"/>
      <c r="H338" s="9"/>
      <c r="I338" s="9"/>
      <c r="J338" s="9"/>
      <c r="K338" s="6"/>
      <c r="L338" s="8"/>
      <c r="M338" s="6"/>
      <c r="N338" s="6"/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9"/>
      <c r="C339" s="9"/>
      <c r="D339" s="6"/>
      <c r="E339" s="9"/>
      <c r="F339" s="9"/>
      <c r="G339" s="9"/>
      <c r="H339" s="9"/>
      <c r="I339" s="9"/>
      <c r="J339" s="9"/>
      <c r="K339" s="6"/>
      <c r="L339" s="8"/>
      <c r="M339" s="6"/>
      <c r="N339" s="6"/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9"/>
      <c r="C340" s="9"/>
      <c r="D340" s="6"/>
      <c r="E340" s="9"/>
      <c r="F340" s="9"/>
      <c r="G340" s="9"/>
      <c r="H340" s="9"/>
      <c r="I340" s="9"/>
      <c r="J340" s="9"/>
      <c r="K340" s="6"/>
      <c r="L340" s="8"/>
      <c r="M340" s="6"/>
      <c r="N340" s="6"/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9"/>
      <c r="C341" s="9"/>
      <c r="D341" s="6"/>
      <c r="E341" s="9"/>
      <c r="F341" s="9"/>
      <c r="G341" s="9"/>
      <c r="H341" s="9"/>
      <c r="I341" s="9"/>
      <c r="J341" s="9"/>
      <c r="K341" s="6"/>
      <c r="L341" s="8"/>
      <c r="M341" s="6"/>
      <c r="N341" s="6"/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9"/>
      <c r="C342" s="9"/>
      <c r="D342" s="6"/>
      <c r="E342" s="9"/>
      <c r="F342" s="9"/>
      <c r="G342" s="9"/>
      <c r="H342" s="9"/>
      <c r="I342" s="9"/>
      <c r="J342" s="9"/>
      <c r="K342" s="6"/>
      <c r="L342" s="8"/>
      <c r="M342" s="6"/>
      <c r="N342" s="6"/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9"/>
      <c r="C343" s="9"/>
      <c r="D343" s="6"/>
      <c r="E343" s="9"/>
      <c r="F343" s="9"/>
      <c r="G343" s="9"/>
      <c r="H343" s="9"/>
      <c r="I343" s="9"/>
      <c r="J343" s="9"/>
      <c r="K343" s="6"/>
      <c r="L343" s="8"/>
      <c r="M343" s="6"/>
      <c r="N343" s="6"/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9"/>
      <c r="C344" s="9"/>
      <c r="D344" s="6"/>
      <c r="E344" s="9"/>
      <c r="F344" s="9"/>
      <c r="G344" s="9"/>
      <c r="H344" s="9"/>
      <c r="I344" s="9"/>
      <c r="J344" s="9"/>
      <c r="K344" s="6"/>
      <c r="L344" s="8"/>
      <c r="M344" s="6"/>
      <c r="N344" s="6"/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9"/>
      <c r="C345" s="9"/>
      <c r="D345" s="6"/>
      <c r="E345" s="9"/>
      <c r="F345" s="9"/>
      <c r="G345" s="9"/>
      <c r="H345" s="9"/>
      <c r="I345" s="9"/>
      <c r="J345" s="9"/>
      <c r="K345" s="6"/>
      <c r="L345" s="8"/>
      <c r="M345" s="6"/>
      <c r="N345" s="6"/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9"/>
      <c r="C346" s="9"/>
      <c r="D346" s="6"/>
      <c r="E346" s="9"/>
      <c r="F346" s="9"/>
      <c r="G346" s="9"/>
      <c r="H346" s="9"/>
      <c r="I346" s="9"/>
      <c r="J346" s="9"/>
      <c r="K346" s="6"/>
      <c r="L346" s="8"/>
      <c r="M346" s="6"/>
      <c r="N346" s="6"/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9"/>
      <c r="C347" s="9"/>
      <c r="D347" s="6"/>
      <c r="E347" s="9"/>
      <c r="F347" s="9"/>
      <c r="G347" s="9"/>
      <c r="H347" s="9"/>
      <c r="I347" s="9"/>
      <c r="J347" s="9"/>
      <c r="K347" s="6"/>
      <c r="L347" s="8"/>
      <c r="M347" s="6"/>
      <c r="N347" s="6"/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9"/>
      <c r="C348" s="9"/>
      <c r="D348" s="6"/>
      <c r="E348" s="9"/>
      <c r="F348" s="9"/>
      <c r="G348" s="9"/>
      <c r="H348" s="9"/>
      <c r="I348" s="9"/>
      <c r="J348" s="9"/>
      <c r="K348" s="6"/>
      <c r="L348" s="8"/>
      <c r="M348" s="6"/>
      <c r="N348" s="6"/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9"/>
      <c r="C349" s="9"/>
      <c r="D349" s="6"/>
      <c r="E349" s="9"/>
      <c r="F349" s="9"/>
      <c r="G349" s="9"/>
      <c r="H349" s="9"/>
      <c r="I349" s="9"/>
      <c r="J349" s="9"/>
      <c r="K349" s="6"/>
      <c r="L349" s="8"/>
      <c r="M349" s="6"/>
      <c r="N349" s="6"/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22.86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27.29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>
        <v>1.8</v>
      </c>
      <c r="B2" s="6">
        <f>IF(C2=0, Config!$B$15*Config!$B$20*Config!$B$50, 
IF(C2=1, Config!$B$15*Config!$B$21*Config!$B$51, 
IF(C2=2, Config!$B$15*Config!$B$22*Config!$B$52, 
IF(C2=3, Config!$B$15*Config!$B$23*Config!$B$53, 
IF(C2=4, Config!$B$15*Config!$B$24*Config!$B$54, 
IF(C2=5, Config!$B$15*Config!$B$25*Config!$B$55, 
IF(C2=6, Config!$B$15*Config!$B$26*Config!$B$56, 
IF(C2=7, Config!$B$15*Config!$B$27*Config!$B$57, ""))))))))</f>
        <v>0.8</v>
      </c>
      <c r="C2" s="10">
        <v>1.0</v>
      </c>
      <c r="D2" s="7" t="s">
        <v>788</v>
      </c>
      <c r="E2" s="10">
        <v>30.0</v>
      </c>
      <c r="F2" s="10">
        <v>5.0</v>
      </c>
      <c r="G2" s="9">
        <f>IF(E2 &lt; Config!$B$4, Config!$B$4, E2)</f>
        <v>850</v>
      </c>
      <c r="H2" s="9">
        <f t="shared" ref="H2:H54" si="1"> G2 * B2 * (  (LN(1 + ($A$5 * F2))^$A$8)/(1 + $A$2 * LN(1 + ($A$5 * F2))) - $A$17)</f>
        <v>569.9986024</v>
      </c>
      <c r="I2" s="9">
        <f>H2 * (1 - Config!$B$9)</f>
        <v>484.498812</v>
      </c>
      <c r="J2" s="9">
        <f>H2 * (1 + Config!$B$10)</f>
        <v>712.498253</v>
      </c>
      <c r="K2" s="6" t="str">
        <f t="shared" ref="K2:K54" si="2">IF(I2&lt;0,"-","") &amp;
INT(ABS(I2)/10000) &amp; "g " &amp;
INT(MOD(ABS(I2),10000)/100) &amp; "s " &amp;
ROUND(MOD(ABS(I2),100),0) &amp; "c"
</f>
        <v>0g 4s 84c</v>
      </c>
      <c r="L2" s="8" t="str">
        <f t="shared" ref="L2:L54" si="3">IF(H2&lt;0,"-","") &amp;
INT(ABS(H2)/10000) &amp; "g " &amp;
INT(MOD(ABS(H2),10000)/100) &amp; "s " &amp;
ROUND(MOD(ABS(H2),100),0) &amp; "c"
</f>
        <v>0g 5s 70c</v>
      </c>
      <c r="M2" s="6" t="str">
        <f t="shared" ref="M2:M54" si="4">IF(J2&lt;0,"-","") &amp;
INT(ABS(J2)/10000) &amp; "g " &amp;
INT(MOD(ABS(J2),10000)/100) &amp; "s " &amp;
ROUND(MOD(ABS(J2),100),0) &amp; "c"
</f>
        <v>0g 7s 12c</v>
      </c>
      <c r="N2" s="6" t="str">
        <f t="shared" ref="N2:N54" si="5">D2</f>
        <v>Bloodthistle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Config!$B$15*Config!$B$20*Config!$B$50, 
IF(C3=1, Config!$B$15*Config!$B$21*Config!$B$51, 
IF(C3=2, Config!$B$15*Config!$B$22*Config!$B$52, 
IF(C3=3, Config!$B$15*Config!$B$23*Config!$B$53, 
IF(C3=4, Config!$B$15*Config!$B$24*Config!$B$54, 
IF(C3=5, Config!$B$15*Config!$B$25*Config!$B$55, 
IF(C3=6, Config!$B$15*Config!$B$26*Config!$B$56, 
IF(C3=7, Config!$B$15*Config!$B$27*Config!$B$57, ""))))))))</f>
        <v>0.8</v>
      </c>
      <c r="C3" s="10">
        <v>1.0</v>
      </c>
      <c r="D3" s="7" t="s">
        <v>789</v>
      </c>
      <c r="E3" s="10">
        <v>10.0</v>
      </c>
      <c r="F3" s="10">
        <v>5.0</v>
      </c>
      <c r="G3" s="9">
        <f>IF(E3 &lt; Config!$B$4, Config!$B$4, E3)</f>
        <v>850</v>
      </c>
      <c r="H3" s="9">
        <f t="shared" si="1"/>
        <v>569.9986024</v>
      </c>
      <c r="I3" s="9">
        <f>H3 * (1 - Config!$B$9)</f>
        <v>484.498812</v>
      </c>
      <c r="J3" s="9">
        <f>H3 * (1 + Config!$B$10)</f>
        <v>712.498253</v>
      </c>
      <c r="K3" s="6" t="str">
        <f t="shared" si="2"/>
        <v>0g 4s 84c</v>
      </c>
      <c r="L3" s="8" t="str">
        <f t="shared" si="3"/>
        <v>0g 5s 70c</v>
      </c>
      <c r="M3" s="6" t="str">
        <f t="shared" si="4"/>
        <v>0g 7s 12c</v>
      </c>
      <c r="N3" s="6" t="str">
        <f t="shared" si="5"/>
        <v>Peacebloom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Config!$B$15*Config!$B$20*Config!$B$50, 
IF(C4=1, Config!$B$15*Config!$B$21*Config!$B$51, 
IF(C4=2, Config!$B$15*Config!$B$22*Config!$B$52, 
IF(C4=3, Config!$B$15*Config!$B$23*Config!$B$53, 
IF(C4=4, Config!$B$15*Config!$B$24*Config!$B$54, 
IF(C4=5, Config!$B$15*Config!$B$25*Config!$B$55, 
IF(C4=6, Config!$B$15*Config!$B$26*Config!$B$56, 
IF(C4=7, Config!$B$15*Config!$B$27*Config!$B$57, ""))))))))</f>
        <v>0.8</v>
      </c>
      <c r="C4" s="10">
        <v>1.0</v>
      </c>
      <c r="D4" s="7" t="s">
        <v>790</v>
      </c>
      <c r="E4" s="10">
        <v>10.0</v>
      </c>
      <c r="F4" s="10">
        <v>5.0</v>
      </c>
      <c r="G4" s="9">
        <f>IF(E4 &lt; Config!$B$4, Config!$B$4, E4)</f>
        <v>850</v>
      </c>
      <c r="H4" s="9">
        <f t="shared" si="1"/>
        <v>569.9986024</v>
      </c>
      <c r="I4" s="9">
        <f>H4 * (1 - Config!$B$9)</f>
        <v>484.498812</v>
      </c>
      <c r="J4" s="9">
        <f>H4 * (1 + Config!$B$10)</f>
        <v>712.498253</v>
      </c>
      <c r="K4" s="6" t="str">
        <f t="shared" si="2"/>
        <v>0g 4s 84c</v>
      </c>
      <c r="L4" s="8" t="str">
        <f t="shared" si="3"/>
        <v>0g 5s 70c</v>
      </c>
      <c r="M4" s="6" t="str">
        <f t="shared" si="4"/>
        <v>0g 7s 12c</v>
      </c>
      <c r="N4" s="6" t="str">
        <f t="shared" si="5"/>
        <v>Silverleaf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6">
        <v>5.0</v>
      </c>
      <c r="B5" s="6">
        <f>IF(C5=0, Config!$B$15*Config!$B$20*Config!$B$50, 
IF(C5=1, Config!$B$15*Config!$B$21*Config!$B$51, 
IF(C5=2, Config!$B$15*Config!$B$22*Config!$B$52, 
IF(C5=3, Config!$B$15*Config!$B$23*Config!$B$53, 
IF(C5=4, Config!$B$15*Config!$B$24*Config!$B$54, 
IF(C5=5, Config!$B$15*Config!$B$25*Config!$B$55, 
IF(C5=6, Config!$B$15*Config!$B$26*Config!$B$56, 
IF(C5=7, Config!$B$15*Config!$B$27*Config!$B$57, ""))))))))</f>
        <v>0.8</v>
      </c>
      <c r="C5" s="10">
        <v>1.0</v>
      </c>
      <c r="D5" s="7" t="s">
        <v>791</v>
      </c>
      <c r="E5" s="10">
        <v>20.0</v>
      </c>
      <c r="F5" s="10">
        <v>10.0</v>
      </c>
      <c r="G5" s="9">
        <f>IF(E5 &lt; Config!$B$4, Config!$B$4, E5)</f>
        <v>850</v>
      </c>
      <c r="H5" s="9">
        <f t="shared" si="1"/>
        <v>2261.126975</v>
      </c>
      <c r="I5" s="9">
        <f>H5 * (1 - Config!$B$9)</f>
        <v>1921.957928</v>
      </c>
      <c r="J5" s="9">
        <f>H5 * (1 + Config!$B$10)</f>
        <v>2826.408718</v>
      </c>
      <c r="K5" s="6" t="str">
        <f t="shared" si="2"/>
        <v>0g 19s 22c</v>
      </c>
      <c r="L5" s="8" t="str">
        <f t="shared" si="3"/>
        <v>0g 22s 61c</v>
      </c>
      <c r="M5" s="6" t="str">
        <f t="shared" si="4"/>
        <v>0g 28s 26c</v>
      </c>
      <c r="N5" s="6" t="str">
        <f t="shared" si="5"/>
        <v>Mageroyal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Config!$B$15*Config!$B$20*Config!$B$50, 
IF(C6=1, Config!$B$15*Config!$B$21*Config!$B$51, 
IF(C6=2, Config!$B$15*Config!$B$22*Config!$B$52, 
IF(C6=3, Config!$B$15*Config!$B$23*Config!$B$53, 
IF(C6=4, Config!$B$15*Config!$B$24*Config!$B$54, 
IF(C6=5, Config!$B$15*Config!$B$25*Config!$B$55, 
IF(C6=6, Config!$B$15*Config!$B$26*Config!$B$56, 
IF(C6=7, Config!$B$15*Config!$B$27*Config!$B$57, ""))))))))</f>
        <v>0.8</v>
      </c>
      <c r="C6" s="10">
        <v>1.0</v>
      </c>
      <c r="D6" s="7" t="s">
        <v>792</v>
      </c>
      <c r="E6" s="10">
        <v>20.0</v>
      </c>
      <c r="F6" s="10">
        <v>10.0</v>
      </c>
      <c r="G6" s="9">
        <f>IF(E6 &lt; Config!$B$4, Config!$B$4, E6)</f>
        <v>850</v>
      </c>
      <c r="H6" s="9">
        <f t="shared" si="1"/>
        <v>2261.126975</v>
      </c>
      <c r="I6" s="9">
        <f>H6 * (1 - Config!$B$9)</f>
        <v>1921.957928</v>
      </c>
      <c r="J6" s="9">
        <f>H6 * (1 + Config!$B$10)</f>
        <v>2826.408718</v>
      </c>
      <c r="K6" s="6" t="str">
        <f t="shared" si="2"/>
        <v>0g 19s 22c</v>
      </c>
      <c r="L6" s="8" t="str">
        <f t="shared" si="3"/>
        <v>0g 22s 61c</v>
      </c>
      <c r="M6" s="6" t="str">
        <f t="shared" si="4"/>
        <v>0g 28s 26c</v>
      </c>
      <c r="N6" s="6" t="str">
        <f t="shared" si="5"/>
        <v>Earthroot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Config!$B$15*Config!$B$20*Config!$B$50, 
IF(C7=1, Config!$B$15*Config!$B$21*Config!$B$51, 
IF(C7=2, Config!$B$15*Config!$B$22*Config!$B$52, 
IF(C7=3, Config!$B$15*Config!$B$23*Config!$B$53, 
IF(C7=4, Config!$B$15*Config!$B$24*Config!$B$54, 
IF(C7=5, Config!$B$15*Config!$B$25*Config!$B$55, 
IF(C7=6, Config!$B$15*Config!$B$26*Config!$B$56, 
IF(C7=7, Config!$B$15*Config!$B$27*Config!$B$57, ""))))))))</f>
        <v>0.8</v>
      </c>
      <c r="C7" s="10">
        <v>1.0</v>
      </c>
      <c r="D7" s="7" t="s">
        <v>793</v>
      </c>
      <c r="E7" s="10">
        <v>15.0</v>
      </c>
      <c r="F7" s="10">
        <v>15.0</v>
      </c>
      <c r="G7" s="9">
        <f>IF(E7 &lt; Config!$B$4, Config!$B$4, E7)</f>
        <v>850</v>
      </c>
      <c r="H7" s="9">
        <f t="shared" si="1"/>
        <v>3423.739049</v>
      </c>
      <c r="I7" s="9">
        <f>H7 * (1 - Config!$B$9)</f>
        <v>2910.178192</v>
      </c>
      <c r="J7" s="9">
        <f>H7 * (1 + Config!$B$10)</f>
        <v>4279.673811</v>
      </c>
      <c r="K7" s="6" t="str">
        <f t="shared" si="2"/>
        <v>0g 29s 10c</v>
      </c>
      <c r="L7" s="8" t="str">
        <f t="shared" si="3"/>
        <v>0g 34s 24c</v>
      </c>
      <c r="M7" s="6" t="str">
        <f t="shared" si="4"/>
        <v>0g 42s 80c</v>
      </c>
      <c r="N7" s="6" t="str">
        <f t="shared" si="5"/>
        <v>Swiftthistle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>
        <v>3.0</v>
      </c>
      <c r="B8" s="6">
        <f>IF(C8=0, Config!$B$15*Config!$B$20*Config!$B$50, 
IF(C8=1, Config!$B$15*Config!$B$21*Config!$B$51, 
IF(C8=2, Config!$B$15*Config!$B$22*Config!$B$52, 
IF(C8=3, Config!$B$15*Config!$B$23*Config!$B$53, 
IF(C8=4, Config!$B$15*Config!$B$24*Config!$B$54, 
IF(C8=5, Config!$B$15*Config!$B$25*Config!$B$55, 
IF(C8=6, Config!$B$15*Config!$B$26*Config!$B$56, 
IF(C8=7, Config!$B$15*Config!$B$27*Config!$B$57, ""))))))))</f>
        <v>0.8</v>
      </c>
      <c r="C8" s="10">
        <v>1.0</v>
      </c>
      <c r="D8" s="7" t="s">
        <v>794</v>
      </c>
      <c r="E8" s="10">
        <v>25.0</v>
      </c>
      <c r="F8" s="10">
        <v>15.0</v>
      </c>
      <c r="G8" s="9">
        <f>IF(E8 &lt; Config!$B$4, Config!$B$4, E8)</f>
        <v>850</v>
      </c>
      <c r="H8" s="9">
        <f t="shared" si="1"/>
        <v>3423.739049</v>
      </c>
      <c r="I8" s="9">
        <f>H8 * (1 - Config!$B$9)</f>
        <v>2910.178192</v>
      </c>
      <c r="J8" s="9">
        <f>H8 * (1 + Config!$B$10)</f>
        <v>4279.673811</v>
      </c>
      <c r="K8" s="6" t="str">
        <f t="shared" si="2"/>
        <v>0g 29s 10c</v>
      </c>
      <c r="L8" s="8" t="str">
        <f t="shared" si="3"/>
        <v>0g 34s 24c</v>
      </c>
      <c r="M8" s="6" t="str">
        <f t="shared" si="4"/>
        <v>0g 42s 80c</v>
      </c>
      <c r="N8" s="6" t="str">
        <f t="shared" si="5"/>
        <v>Briarthorn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Config!$B$15*Config!$B$20*Config!$B$50, 
IF(C9=1, Config!$B$15*Config!$B$21*Config!$B$51, 
IF(C9=2, Config!$B$15*Config!$B$22*Config!$B$52, 
IF(C9=3, Config!$B$15*Config!$B$23*Config!$B$53, 
IF(C9=4, Config!$B$15*Config!$B$24*Config!$B$54, 
IF(C9=5, Config!$B$15*Config!$B$25*Config!$B$55, 
IF(C9=6, Config!$B$15*Config!$B$26*Config!$B$56, 
IF(C9=7, Config!$B$15*Config!$B$27*Config!$B$57, ""))))))))</f>
        <v>0.8</v>
      </c>
      <c r="C9" s="10">
        <v>1.0</v>
      </c>
      <c r="D9" s="7" t="s">
        <v>795</v>
      </c>
      <c r="E9" s="10">
        <v>25.0</v>
      </c>
      <c r="F9" s="10">
        <v>20.0</v>
      </c>
      <c r="G9" s="9">
        <f>IF(E9 &lt; Config!$B$4, Config!$B$4, E9)</f>
        <v>850</v>
      </c>
      <c r="H9" s="9">
        <f t="shared" si="1"/>
        <v>4325.881178</v>
      </c>
      <c r="I9" s="9">
        <f>H9 * (1 - Config!$B$9)</f>
        <v>3676.999001</v>
      </c>
      <c r="J9" s="9">
        <f>H9 * (1 + Config!$B$10)</f>
        <v>5407.351473</v>
      </c>
      <c r="K9" s="6" t="str">
        <f t="shared" si="2"/>
        <v>0g 36s 77c</v>
      </c>
      <c r="L9" s="8" t="str">
        <f t="shared" si="3"/>
        <v>0g 43s 26c</v>
      </c>
      <c r="M9" s="6" t="str">
        <f t="shared" si="4"/>
        <v>0g 54s 7c</v>
      </c>
      <c r="N9" s="6" t="str">
        <f t="shared" si="5"/>
        <v>Bruiseweed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/>
      <c r="B10" s="6">
        <f>IF(C10=0, Config!$B$15*Config!$B$20*Config!$B$50, 
IF(C10=1, Config!$B$15*Config!$B$21*Config!$B$51, 
IF(C10=2, Config!$B$15*Config!$B$22*Config!$B$52, 
IF(C10=3, Config!$B$15*Config!$B$23*Config!$B$53, 
IF(C10=4, Config!$B$15*Config!$B$24*Config!$B$54, 
IF(C10=5, Config!$B$15*Config!$B$25*Config!$B$55, 
IF(C10=6, Config!$B$15*Config!$B$26*Config!$B$56, 
IF(C10=7, Config!$B$15*Config!$B$27*Config!$B$57, ""))))))))</f>
        <v>0.8</v>
      </c>
      <c r="C10" s="10">
        <v>1.0</v>
      </c>
      <c r="D10" s="7" t="s">
        <v>796</v>
      </c>
      <c r="E10" s="10">
        <v>100.0</v>
      </c>
      <c r="F10" s="10">
        <v>20.0</v>
      </c>
      <c r="G10" s="9">
        <f>IF(E10 &lt; Config!$B$4, Config!$B$4, E10)</f>
        <v>850</v>
      </c>
      <c r="H10" s="9">
        <f t="shared" si="1"/>
        <v>4325.881178</v>
      </c>
      <c r="I10" s="9">
        <f>H10 * (1 - Config!$B$9)</f>
        <v>3676.999001</v>
      </c>
      <c r="J10" s="9">
        <f>H10 * (1 + Config!$B$10)</f>
        <v>5407.351473</v>
      </c>
      <c r="K10" s="6" t="str">
        <f t="shared" si="2"/>
        <v>0g 36s 77c</v>
      </c>
      <c r="L10" s="8" t="str">
        <f t="shared" si="3"/>
        <v>0g 43s 26c</v>
      </c>
      <c r="M10" s="6" t="str">
        <f t="shared" si="4"/>
        <v>0g 54s 7c</v>
      </c>
      <c r="N10" s="6" t="str">
        <f t="shared" si="5"/>
        <v>Stranglekelp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/>
      <c r="B11" s="6">
        <f>IF(C11=0, Config!$B$15*Config!$B$20*Config!$B$50, 
IF(C11=1, Config!$B$15*Config!$B$21*Config!$B$51, 
IF(C11=2, Config!$B$15*Config!$B$22*Config!$B$52, 
IF(C11=3, Config!$B$15*Config!$B$23*Config!$B$53, 
IF(C11=4, Config!$B$15*Config!$B$24*Config!$B$54, 
IF(C11=5, Config!$B$15*Config!$B$25*Config!$B$55, 
IF(C11=6, Config!$B$15*Config!$B$26*Config!$B$56, 
IF(C11=7, Config!$B$15*Config!$B$27*Config!$B$57, ""))))))))</f>
        <v>0.8</v>
      </c>
      <c r="C11" s="10">
        <v>1.0</v>
      </c>
      <c r="D11" s="7" t="s">
        <v>797</v>
      </c>
      <c r="E11" s="10">
        <v>50.0</v>
      </c>
      <c r="F11" s="10">
        <v>22.0</v>
      </c>
      <c r="G11" s="9">
        <f>IF(E11 &lt; Config!$B$4, Config!$B$4, E11)</f>
        <v>850</v>
      </c>
      <c r="H11" s="9">
        <f t="shared" si="1"/>
        <v>4638.863319</v>
      </c>
      <c r="I11" s="9">
        <f>H11 * (1 - Config!$B$9)</f>
        <v>3943.033821</v>
      </c>
      <c r="J11" s="9">
        <f>H11 * (1 + Config!$B$10)</f>
        <v>5798.579148</v>
      </c>
      <c r="K11" s="6" t="str">
        <f t="shared" si="2"/>
        <v>0g 39s 43c</v>
      </c>
      <c r="L11" s="8" t="str">
        <f t="shared" si="3"/>
        <v>0g 46s 39c</v>
      </c>
      <c r="M11" s="6" t="str">
        <f t="shared" si="4"/>
        <v>0g 57s 99c</v>
      </c>
      <c r="N11" s="6" t="str">
        <f t="shared" si="5"/>
        <v>Wild Steelbloom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Config!$B$15*Config!$B$20*Config!$B$50, 
IF(C12=1, Config!$B$15*Config!$B$21*Config!$B$51, 
IF(C12=2, Config!$B$15*Config!$B$22*Config!$B$52, 
IF(C12=3, Config!$B$15*Config!$B$23*Config!$B$53, 
IF(C12=4, Config!$B$15*Config!$B$24*Config!$B$54, 
IF(C12=5, Config!$B$15*Config!$B$25*Config!$B$55, 
IF(C12=6, Config!$B$15*Config!$B$26*Config!$B$56, 
IF(C12=7, Config!$B$15*Config!$B$27*Config!$B$57, ""))))))))</f>
        <v>0.8</v>
      </c>
      <c r="C12" s="10">
        <v>1.0</v>
      </c>
      <c r="D12" s="7" t="s">
        <v>798</v>
      </c>
      <c r="E12" s="10">
        <v>25.0</v>
      </c>
      <c r="F12" s="10">
        <v>22.0</v>
      </c>
      <c r="G12" s="9">
        <f>IF(E12 &lt; Config!$B$4, Config!$B$4, E12)</f>
        <v>850</v>
      </c>
      <c r="H12" s="9">
        <f t="shared" si="1"/>
        <v>4638.863319</v>
      </c>
      <c r="I12" s="9">
        <f>H12 * (1 - Config!$B$9)</f>
        <v>3943.033821</v>
      </c>
      <c r="J12" s="9">
        <f>H12 * (1 + Config!$B$10)</f>
        <v>5798.579148</v>
      </c>
      <c r="K12" s="6" t="str">
        <f t="shared" si="2"/>
        <v>0g 39s 43c</v>
      </c>
      <c r="L12" s="8" t="str">
        <f t="shared" si="3"/>
        <v>0g 46s 39c</v>
      </c>
      <c r="M12" s="6" t="str">
        <f t="shared" si="4"/>
        <v>0g 57s 99c</v>
      </c>
      <c r="N12" s="6" t="str">
        <f t="shared" si="5"/>
        <v>Grave Moss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/>
      <c r="B13" s="6">
        <f>IF(C13=0, Config!$B$15*Config!$B$20*Config!$B$50, 
IF(C13=1, Config!$B$15*Config!$B$21*Config!$B$51, 
IF(C13=2, Config!$B$15*Config!$B$22*Config!$B$52, 
IF(C13=3, Config!$B$15*Config!$B$23*Config!$B$53, 
IF(C13=4, Config!$B$15*Config!$B$24*Config!$B$54, 
IF(C13=5, Config!$B$15*Config!$B$25*Config!$B$55, 
IF(C13=6, Config!$B$15*Config!$B$26*Config!$B$56, 
IF(C13=7, Config!$B$15*Config!$B$27*Config!$B$57, ""))))))))</f>
        <v>0.8</v>
      </c>
      <c r="C13" s="10">
        <v>1.0</v>
      </c>
      <c r="D13" s="7" t="s">
        <v>799</v>
      </c>
      <c r="E13" s="10">
        <v>30.0</v>
      </c>
      <c r="F13" s="10">
        <v>24.0</v>
      </c>
      <c r="G13" s="9">
        <f>IF(E13 &lt; Config!$B$4, Config!$B$4, E13)</f>
        <v>850</v>
      </c>
      <c r="H13" s="9">
        <f t="shared" si="1"/>
        <v>4930.709793</v>
      </c>
      <c r="I13" s="9">
        <f>H13 * (1 - Config!$B$9)</f>
        <v>4191.103324</v>
      </c>
      <c r="J13" s="9">
        <f>H13 * (1 + Config!$B$10)</f>
        <v>6163.387241</v>
      </c>
      <c r="K13" s="6" t="str">
        <f t="shared" si="2"/>
        <v>0g 41s 91c</v>
      </c>
      <c r="L13" s="8" t="str">
        <f t="shared" si="3"/>
        <v>0g 49s 31c</v>
      </c>
      <c r="M13" s="6" t="str">
        <f t="shared" si="4"/>
        <v>0g 61s 63c</v>
      </c>
      <c r="N13" s="6" t="str">
        <f t="shared" si="5"/>
        <v>Kingsblood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/>
      <c r="B14" s="6">
        <f>IF(C14=0, Config!$B$15*Config!$B$20*Config!$B$50, 
IF(C14=1, Config!$B$15*Config!$B$21*Config!$B$51, 
IF(C14=2, Config!$B$15*Config!$B$22*Config!$B$52, 
IF(C14=3, Config!$B$15*Config!$B$23*Config!$B$53, 
IF(C14=4, Config!$B$15*Config!$B$24*Config!$B$54, 
IF(C14=5, Config!$B$15*Config!$B$25*Config!$B$55, 
IF(C14=6, Config!$B$15*Config!$B$26*Config!$B$56, 
IF(C14=7, Config!$B$15*Config!$B$27*Config!$B$57, ""))))))))</f>
        <v>0.8</v>
      </c>
      <c r="C14" s="10">
        <v>1.0</v>
      </c>
      <c r="D14" s="7" t="s">
        <v>800</v>
      </c>
      <c r="E14" s="10">
        <v>75.0</v>
      </c>
      <c r="F14" s="10">
        <v>30.0</v>
      </c>
      <c r="G14" s="9">
        <f>IF(E14 &lt; Config!$B$4, Config!$B$4, E14)</f>
        <v>850</v>
      </c>
      <c r="H14" s="9">
        <f t="shared" si="1"/>
        <v>5705.801707</v>
      </c>
      <c r="I14" s="9">
        <f>H14 * (1 - Config!$B$9)</f>
        <v>4849.931451</v>
      </c>
      <c r="J14" s="9">
        <f>H14 * (1 + Config!$B$10)</f>
        <v>7132.252133</v>
      </c>
      <c r="K14" s="6" t="str">
        <f t="shared" si="2"/>
        <v>0g 48s 50c</v>
      </c>
      <c r="L14" s="8" t="str">
        <f t="shared" si="3"/>
        <v>0g 57s 6c</v>
      </c>
      <c r="M14" s="6" t="str">
        <f t="shared" si="4"/>
        <v>0g 71s 32c</v>
      </c>
      <c r="N14" s="6" t="str">
        <f t="shared" si="5"/>
        <v>Liferoot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Config!$B$15*Config!$B$20*Config!$B$50, 
IF(C15=1, Config!$B$15*Config!$B$21*Config!$B$51, 
IF(C15=2, Config!$B$15*Config!$B$22*Config!$B$52, 
IF(C15=3, Config!$B$15*Config!$B$23*Config!$B$53, 
IF(C15=4, Config!$B$15*Config!$B$24*Config!$B$54, 
IF(C15=5, Config!$B$15*Config!$B$25*Config!$B$55, 
IF(C15=6, Config!$B$15*Config!$B$26*Config!$B$56, 
IF(C15=7, Config!$B$15*Config!$B$27*Config!$B$57, ""))))))))</f>
        <v>0.8</v>
      </c>
      <c r="C15" s="10">
        <v>1.0</v>
      </c>
      <c r="D15" s="7" t="s">
        <v>801</v>
      </c>
      <c r="E15" s="10">
        <v>125.0</v>
      </c>
      <c r="F15" s="10">
        <v>32.0</v>
      </c>
      <c r="G15" s="9">
        <f>IF(E15 &lt; Config!$B$4, Config!$B$4, E15)</f>
        <v>850</v>
      </c>
      <c r="H15" s="9">
        <f t="shared" si="1"/>
        <v>5937.114525</v>
      </c>
      <c r="I15" s="9">
        <f>H15 * (1 - Config!$B$9)</f>
        <v>5046.547346</v>
      </c>
      <c r="J15" s="9">
        <f>H15 * (1 + Config!$B$10)</f>
        <v>7421.393156</v>
      </c>
      <c r="K15" s="6" t="str">
        <f t="shared" si="2"/>
        <v>0g 50s 47c</v>
      </c>
      <c r="L15" s="8" t="str">
        <f t="shared" si="3"/>
        <v>0g 59s 37c</v>
      </c>
      <c r="M15" s="6" t="str">
        <f t="shared" si="4"/>
        <v>0g 74s 21c</v>
      </c>
      <c r="N15" s="6" t="str">
        <f t="shared" si="5"/>
        <v>Fadeleaf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Config!$B$15*Config!$B$20*Config!$B$50, 
IF(C16=1, Config!$B$15*Config!$B$21*Config!$B$51, 
IF(C16=2, Config!$B$15*Config!$B$22*Config!$B$52, 
IF(C16=3, Config!$B$15*Config!$B$23*Config!$B$53, 
IF(C16=4, Config!$B$15*Config!$B$24*Config!$B$54, 
IF(C16=5, Config!$B$15*Config!$B$25*Config!$B$55, 
IF(C16=6, Config!$B$15*Config!$B$26*Config!$B$56, 
IF(C16=7, Config!$B$15*Config!$B$27*Config!$B$57, ""))))))))</f>
        <v>0.8</v>
      </c>
      <c r="C16" s="10">
        <v>1.0</v>
      </c>
      <c r="D16" s="7" t="s">
        <v>802</v>
      </c>
      <c r="E16" s="10">
        <v>150.0</v>
      </c>
      <c r="F16" s="10">
        <v>34.0</v>
      </c>
      <c r="G16" s="9">
        <f>IF(E16 &lt; Config!$B$4, Config!$B$4, E16)</f>
        <v>850</v>
      </c>
      <c r="H16" s="9">
        <f t="shared" si="1"/>
        <v>6157.312961</v>
      </c>
      <c r="I16" s="9">
        <f>H16 * (1 - Config!$B$9)</f>
        <v>5233.716017</v>
      </c>
      <c r="J16" s="9">
        <f>H16 * (1 + Config!$B$10)</f>
        <v>7696.641201</v>
      </c>
      <c r="K16" s="6" t="str">
        <f t="shared" si="2"/>
        <v>0g 52s 34c</v>
      </c>
      <c r="L16" s="8" t="str">
        <f t="shared" si="3"/>
        <v>0g 61s 57c</v>
      </c>
      <c r="M16" s="6" t="str">
        <f t="shared" si="4"/>
        <v>0g 76s 97c</v>
      </c>
      <c r="N16" s="6" t="str">
        <f t="shared" si="5"/>
        <v>Goldthorn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6">
        <v>4.2</v>
      </c>
      <c r="B17" s="6">
        <f>IF(C17=0, Config!$B$15*Config!$B$20*Config!$B$50, 
IF(C17=1, Config!$B$15*Config!$B$21*Config!$B$51, 
IF(C17=2, Config!$B$15*Config!$B$22*Config!$B$52, 
IF(C17=3, Config!$B$15*Config!$B$23*Config!$B$53, 
IF(C17=4, Config!$B$15*Config!$B$24*Config!$B$54, 
IF(C17=5, Config!$B$15*Config!$B$25*Config!$B$55, 
IF(C17=6, Config!$B$15*Config!$B$26*Config!$B$56, 
IF(C17=7, Config!$B$15*Config!$B$27*Config!$B$57, ""))))))))</f>
        <v>0.8</v>
      </c>
      <c r="C17" s="10">
        <v>1.0</v>
      </c>
      <c r="D17" s="7" t="s">
        <v>803</v>
      </c>
      <c r="E17" s="10">
        <v>175.0</v>
      </c>
      <c r="F17" s="10">
        <v>37.0</v>
      </c>
      <c r="G17" s="9">
        <f>IF(E17 &lt; Config!$B$4, Config!$B$4, E17)</f>
        <v>850</v>
      </c>
      <c r="H17" s="9">
        <f t="shared" si="1"/>
        <v>6469.14927</v>
      </c>
      <c r="I17" s="9">
        <f>H17 * (1 - Config!$B$9)</f>
        <v>5498.776879</v>
      </c>
      <c r="J17" s="9">
        <f>H17 * (1 + Config!$B$10)</f>
        <v>8086.436587</v>
      </c>
      <c r="K17" s="6" t="str">
        <f t="shared" si="2"/>
        <v>0g 54s 99c</v>
      </c>
      <c r="L17" s="8" t="str">
        <f t="shared" si="3"/>
        <v>0g 64s 69c</v>
      </c>
      <c r="M17" s="6" t="str">
        <f t="shared" si="4"/>
        <v>0g 80s 86c</v>
      </c>
      <c r="N17" s="6" t="str">
        <f t="shared" si="5"/>
        <v>Khadgar's Whisker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Config!$B$15*Config!$B$20*Config!$B$50, 
IF(C18=1, Config!$B$15*Config!$B$21*Config!$B$51, 
IF(C18=2, Config!$B$15*Config!$B$22*Config!$B$52, 
IF(C18=3, Config!$B$15*Config!$B$23*Config!$B$53, 
IF(C18=4, Config!$B$15*Config!$B$24*Config!$B$54, 
IF(C18=5, Config!$B$15*Config!$B$25*Config!$B$55, 
IF(C18=6, Config!$B$15*Config!$B$26*Config!$B$56, 
IF(C18=7, Config!$B$15*Config!$B$27*Config!$B$57, ""))))))))</f>
        <v>0.8</v>
      </c>
      <c r="C18" s="10">
        <v>1.0</v>
      </c>
      <c r="D18" s="7" t="s">
        <v>804</v>
      </c>
      <c r="E18" s="10">
        <v>100.0</v>
      </c>
      <c r="F18" s="10">
        <v>39.0</v>
      </c>
      <c r="G18" s="9">
        <f>IF(E18 &lt; Config!$B$4, Config!$B$4, E18)</f>
        <v>850</v>
      </c>
      <c r="H18" s="9">
        <f t="shared" si="1"/>
        <v>6666.061773</v>
      </c>
      <c r="I18" s="9">
        <f>H18 * (1 - Config!$B$9)</f>
        <v>5666.152507</v>
      </c>
      <c r="J18" s="9">
        <f>H18 * (1 + Config!$B$10)</f>
        <v>8332.577216</v>
      </c>
      <c r="K18" s="6" t="str">
        <f t="shared" si="2"/>
        <v>0g 56s 66c</v>
      </c>
      <c r="L18" s="8" t="str">
        <f t="shared" si="3"/>
        <v>0g 66s 66c</v>
      </c>
      <c r="M18" s="6" t="str">
        <f t="shared" si="4"/>
        <v>0g 83s 33c</v>
      </c>
      <c r="N18" s="6" t="str">
        <f t="shared" si="5"/>
        <v>Wintersbite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Config!$B$15*Config!$B$20*Config!$B$50, 
IF(C19=1, Config!$B$15*Config!$B$21*Config!$B$51, 
IF(C19=2, Config!$B$15*Config!$B$22*Config!$B$52, 
IF(C19=3, Config!$B$15*Config!$B$23*Config!$B$53, 
IF(C19=4, Config!$B$15*Config!$B$24*Config!$B$54, 
IF(C19=5, Config!$B$15*Config!$B$25*Config!$B$55, 
IF(C19=6, Config!$B$15*Config!$B$26*Config!$B$56, 
IF(C19=7, Config!$B$15*Config!$B$27*Config!$B$57, ""))))))))</f>
        <v>2.16</v>
      </c>
      <c r="C19" s="10">
        <v>2.0</v>
      </c>
      <c r="D19" s="7" t="s">
        <v>805</v>
      </c>
      <c r="E19" s="10">
        <v>5.0</v>
      </c>
      <c r="F19" s="10">
        <v>40.0</v>
      </c>
      <c r="G19" s="9">
        <f>IF(E19 &lt; Config!$B$4, Config!$B$4, E19)</f>
        <v>850</v>
      </c>
      <c r="H19" s="9">
        <f t="shared" si="1"/>
        <v>18256.10078</v>
      </c>
      <c r="I19" s="9">
        <f>H19 * (1 - Config!$B$9)</f>
        <v>15517.68566</v>
      </c>
      <c r="J19" s="9">
        <f>H19 * (1 + Config!$B$10)</f>
        <v>22820.12597</v>
      </c>
      <c r="K19" s="6" t="str">
        <f t="shared" si="2"/>
        <v>1g 55s 18c</v>
      </c>
      <c r="L19" s="8" t="str">
        <f t="shared" si="3"/>
        <v>1g 82s 56c</v>
      </c>
      <c r="M19" s="6" t="str">
        <f t="shared" si="4"/>
        <v>2g 28s 20c</v>
      </c>
      <c r="N19" s="6" t="str">
        <f t="shared" si="5"/>
        <v>Wildvine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Config!$B$15*Config!$B$20*Config!$B$50, 
IF(C20=1, Config!$B$15*Config!$B$21*Config!$B$51, 
IF(C20=2, Config!$B$15*Config!$B$22*Config!$B$52, 
IF(C20=3, Config!$B$15*Config!$B$23*Config!$B$53, 
IF(C20=4, Config!$B$15*Config!$B$24*Config!$B$54, 
IF(C20=5, Config!$B$15*Config!$B$25*Config!$B$55, 
IF(C20=6, Config!$B$15*Config!$B$26*Config!$B$56, 
IF(C20=7, Config!$B$15*Config!$B$27*Config!$B$57, ""))))))))</f>
        <v>0.8</v>
      </c>
      <c r="C20" s="10">
        <v>1.0</v>
      </c>
      <c r="D20" s="7" t="s">
        <v>806</v>
      </c>
      <c r="E20" s="10">
        <v>250.0</v>
      </c>
      <c r="F20" s="10">
        <v>41.0</v>
      </c>
      <c r="G20" s="9">
        <f>IF(E20 &lt; Config!$B$4, Config!$B$4, E20)</f>
        <v>850</v>
      </c>
      <c r="H20" s="9">
        <f t="shared" si="1"/>
        <v>6855.091736</v>
      </c>
      <c r="I20" s="9">
        <f>H20 * (1 - Config!$B$9)</f>
        <v>5826.827975</v>
      </c>
      <c r="J20" s="9">
        <f>H20 * (1 + Config!$B$10)</f>
        <v>8568.86467</v>
      </c>
      <c r="K20" s="6" t="str">
        <f t="shared" si="2"/>
        <v>0g 58s 27c</v>
      </c>
      <c r="L20" s="8" t="str">
        <f t="shared" si="3"/>
        <v>0g 68s 55c</v>
      </c>
      <c r="M20" s="6" t="str">
        <f t="shared" si="4"/>
        <v>0g 85s 69c</v>
      </c>
      <c r="N20" s="6" t="str">
        <f t="shared" si="5"/>
        <v>Firebloom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Config!$B$15*Config!$B$20*Config!$B$50, 
IF(C21=1, Config!$B$15*Config!$B$21*Config!$B$51, 
IF(C21=2, Config!$B$15*Config!$B$22*Config!$B$52, 
IF(C21=3, Config!$B$15*Config!$B$23*Config!$B$53, 
IF(C21=4, Config!$B$15*Config!$B$24*Config!$B$54, 
IF(C21=5, Config!$B$15*Config!$B$25*Config!$B$55, 
IF(C21=6, Config!$B$15*Config!$B$26*Config!$B$56, 
IF(C21=7, Config!$B$15*Config!$B$27*Config!$B$57, ""))))))))</f>
        <v>0.8</v>
      </c>
      <c r="C21" s="10">
        <v>1.0</v>
      </c>
      <c r="D21" s="7" t="s">
        <v>807</v>
      </c>
      <c r="E21" s="10">
        <v>300.0</v>
      </c>
      <c r="F21" s="10">
        <v>42.0</v>
      </c>
      <c r="G21" s="9">
        <f>IF(E21 &lt; Config!$B$4, Config!$B$4, E21)</f>
        <v>850</v>
      </c>
      <c r="H21" s="9">
        <f t="shared" si="1"/>
        <v>6946.860007</v>
      </c>
      <c r="I21" s="9">
        <f>H21 * (1 - Config!$B$9)</f>
        <v>5904.831006</v>
      </c>
      <c r="J21" s="9">
        <f>H21 * (1 + Config!$B$10)</f>
        <v>8683.575009</v>
      </c>
      <c r="K21" s="6" t="str">
        <f t="shared" si="2"/>
        <v>0g 59s 5c</v>
      </c>
      <c r="L21" s="8" t="str">
        <f t="shared" si="3"/>
        <v>0g 69s 47c</v>
      </c>
      <c r="M21" s="6" t="str">
        <f t="shared" si="4"/>
        <v>0g 86s 84c</v>
      </c>
      <c r="N21" s="6" t="str">
        <f t="shared" si="5"/>
        <v>Purple Lotus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Config!$B$15*Config!$B$20*Config!$B$50, 
IF(C22=1, Config!$B$15*Config!$B$21*Config!$B$51, 
IF(C22=2, Config!$B$15*Config!$B$22*Config!$B$52, 
IF(C22=3, Config!$B$15*Config!$B$23*Config!$B$53, 
IF(C22=4, Config!$B$15*Config!$B$24*Config!$B$54, 
IF(C22=5, Config!$B$15*Config!$B$25*Config!$B$55, 
IF(C22=6, Config!$B$15*Config!$B$26*Config!$B$56, 
IF(C22=7, Config!$B$15*Config!$B$27*Config!$B$57, ""))))))))</f>
        <v>0.8</v>
      </c>
      <c r="C22" s="10">
        <v>1.0</v>
      </c>
      <c r="D22" s="7" t="s">
        <v>808</v>
      </c>
      <c r="E22" s="10">
        <v>95.0</v>
      </c>
      <c r="F22" s="10">
        <v>44.0</v>
      </c>
      <c r="G22" s="9">
        <f>IF(E22 &lt; Config!$B$4, Config!$B$4, E22)</f>
        <v>850</v>
      </c>
      <c r="H22" s="9">
        <f t="shared" si="1"/>
        <v>7125.275406</v>
      </c>
      <c r="I22" s="9">
        <f>H22 * (1 - Config!$B$9)</f>
        <v>6056.484096</v>
      </c>
      <c r="J22" s="9">
        <f>H22 * (1 + Config!$B$10)</f>
        <v>8906.594258</v>
      </c>
      <c r="K22" s="6" t="str">
        <f t="shared" si="2"/>
        <v>0g 60s 56c</v>
      </c>
      <c r="L22" s="8" t="str">
        <f t="shared" si="3"/>
        <v>0g 71s 25c</v>
      </c>
      <c r="M22" s="6" t="str">
        <f t="shared" si="4"/>
        <v>0g 89s 7c</v>
      </c>
      <c r="N22" s="6" t="str">
        <f t="shared" si="5"/>
        <v>Arthas' Tears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Config!$B$15*Config!$B$20*Config!$B$50, 
IF(C23=1, Config!$B$15*Config!$B$21*Config!$B$51, 
IF(C23=2, Config!$B$15*Config!$B$22*Config!$B$52, 
IF(C23=3, Config!$B$15*Config!$B$23*Config!$B$53, 
IF(C23=4, Config!$B$15*Config!$B$24*Config!$B$54, 
IF(C23=5, Config!$B$15*Config!$B$25*Config!$B$55, 
IF(C23=6, Config!$B$15*Config!$B$26*Config!$B$56, 
IF(C23=7, Config!$B$15*Config!$B$27*Config!$B$57, ""))))))))</f>
        <v>0.8</v>
      </c>
      <c r="C23" s="10">
        <v>1.0</v>
      </c>
      <c r="D23" s="7" t="s">
        <v>809</v>
      </c>
      <c r="E23" s="10">
        <v>60.0</v>
      </c>
      <c r="F23" s="10">
        <v>46.0</v>
      </c>
      <c r="G23" s="9">
        <f>IF(E23 &lt; Config!$B$4, Config!$B$4, E23)</f>
        <v>850</v>
      </c>
      <c r="H23" s="9">
        <f t="shared" si="1"/>
        <v>7297.306477</v>
      </c>
      <c r="I23" s="9">
        <f>H23 * (1 - Config!$B$9)</f>
        <v>6202.710506</v>
      </c>
      <c r="J23" s="9">
        <f>H23 * (1 + Config!$B$10)</f>
        <v>9121.633097</v>
      </c>
      <c r="K23" s="6" t="str">
        <f t="shared" si="2"/>
        <v>0g 62s 3c</v>
      </c>
      <c r="L23" s="8" t="str">
        <f t="shared" si="3"/>
        <v>0g 72s 97c</v>
      </c>
      <c r="M23" s="6" t="str">
        <f t="shared" si="4"/>
        <v>0g 91s 22c</v>
      </c>
      <c r="N23" s="6" t="str">
        <f t="shared" si="5"/>
        <v>Sungrass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Config!$B$15*Config!$B$20*Config!$B$50, 
IF(C24=1, Config!$B$15*Config!$B$21*Config!$B$51, 
IF(C24=2, Config!$B$15*Config!$B$22*Config!$B$52, 
IF(C24=3, Config!$B$15*Config!$B$23*Config!$B$53, 
IF(C24=4, Config!$B$15*Config!$B$24*Config!$B$54, 
IF(C24=5, Config!$B$15*Config!$B$25*Config!$B$55, 
IF(C24=6, Config!$B$15*Config!$B$26*Config!$B$56, 
IF(C24=7, Config!$B$15*Config!$B$27*Config!$B$57, ""))))))))</f>
        <v>0.8</v>
      </c>
      <c r="C24" s="10">
        <v>1.0</v>
      </c>
      <c r="D24" s="7" t="s">
        <v>810</v>
      </c>
      <c r="E24" s="10">
        <v>375.0</v>
      </c>
      <c r="F24" s="10">
        <v>47.0</v>
      </c>
      <c r="G24" s="9">
        <f>IF(E24 &lt; Config!$B$4, Config!$B$4, E24)</f>
        <v>850</v>
      </c>
      <c r="H24" s="9">
        <f t="shared" si="1"/>
        <v>7381.079621</v>
      </c>
      <c r="I24" s="9">
        <f>H24 * (1 - Config!$B$9)</f>
        <v>6273.917678</v>
      </c>
      <c r="J24" s="9">
        <f>H24 * (1 + Config!$B$10)</f>
        <v>9226.349527</v>
      </c>
      <c r="K24" s="6" t="str">
        <f t="shared" si="2"/>
        <v>0g 62s 74c</v>
      </c>
      <c r="L24" s="8" t="str">
        <f t="shared" si="3"/>
        <v>0g 73s 81c</v>
      </c>
      <c r="M24" s="6" t="str">
        <f t="shared" si="4"/>
        <v>0g 92s 26c</v>
      </c>
      <c r="N24" s="6" t="str">
        <f t="shared" si="5"/>
        <v>Blindweed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Config!$B$15*Config!$B$20*Config!$B$50, 
IF(C25=1, Config!$B$15*Config!$B$21*Config!$B$51, 
IF(C25=2, Config!$B$15*Config!$B$22*Config!$B$52, 
IF(C25=3, Config!$B$15*Config!$B$23*Config!$B$53, 
IF(C25=4, Config!$B$15*Config!$B$24*Config!$B$54, 
IF(C25=5, Config!$B$15*Config!$B$25*Config!$B$55, 
IF(C25=6, Config!$B$15*Config!$B$26*Config!$B$56, 
IF(C25=7, Config!$B$15*Config!$B$27*Config!$B$57, ""))))))))</f>
        <v>0.8</v>
      </c>
      <c r="C25" s="10">
        <v>1.0</v>
      </c>
      <c r="D25" s="7" t="s">
        <v>811</v>
      </c>
      <c r="E25" s="10">
        <v>375.0</v>
      </c>
      <c r="F25" s="10">
        <v>47.0</v>
      </c>
      <c r="G25" s="9">
        <f>IF(E25 &lt; Config!$B$4, Config!$B$4, E25)</f>
        <v>850</v>
      </c>
      <c r="H25" s="9">
        <f t="shared" si="1"/>
        <v>7381.079621</v>
      </c>
      <c r="I25" s="9">
        <f>H25 * (1 - Config!$B$9)</f>
        <v>6273.917678</v>
      </c>
      <c r="J25" s="9">
        <f>H25 * (1 + Config!$B$10)</f>
        <v>9226.349527</v>
      </c>
      <c r="K25" s="6" t="str">
        <f t="shared" si="2"/>
        <v>0g 62s 74c</v>
      </c>
      <c r="L25" s="8" t="str">
        <f t="shared" si="3"/>
        <v>0g 73s 81c</v>
      </c>
      <c r="M25" s="6" t="str">
        <f t="shared" si="4"/>
        <v>0g 92s 26c</v>
      </c>
      <c r="N25" s="6" t="str">
        <f t="shared" si="5"/>
        <v>Ghost Mushroom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Config!$B$15*Config!$B$20*Config!$B$50, 
IF(C26=1, Config!$B$15*Config!$B$21*Config!$B$51, 
IF(C26=2, Config!$B$15*Config!$B$22*Config!$B$52, 
IF(C26=3, Config!$B$15*Config!$B$23*Config!$B$53, 
IF(C26=4, Config!$B$15*Config!$B$24*Config!$B$54, 
IF(C26=5, Config!$B$15*Config!$B$25*Config!$B$55, 
IF(C26=6, Config!$B$15*Config!$B$26*Config!$B$56, 
IF(C26=7, Config!$B$15*Config!$B$27*Config!$B$57, ""))))))))</f>
        <v>0.8</v>
      </c>
      <c r="C26" s="10">
        <v>1.0</v>
      </c>
      <c r="D26" s="7" t="s">
        <v>812</v>
      </c>
      <c r="E26" s="10">
        <v>250.0</v>
      </c>
      <c r="F26" s="10">
        <v>50.0</v>
      </c>
      <c r="G26" s="9">
        <f>IF(E26 &lt; Config!$B$4, Config!$B$4, E26)</f>
        <v>850</v>
      </c>
      <c r="H26" s="9">
        <f t="shared" si="1"/>
        <v>7624.076444</v>
      </c>
      <c r="I26" s="9">
        <f>H26 * (1 - Config!$B$9)</f>
        <v>6480.464978</v>
      </c>
      <c r="J26" s="9">
        <f>H26 * (1 + Config!$B$10)</f>
        <v>9530.095555</v>
      </c>
      <c r="K26" s="6" t="str">
        <f t="shared" si="2"/>
        <v>0g 64s 80c</v>
      </c>
      <c r="L26" s="8" t="str">
        <f t="shared" si="3"/>
        <v>0g 76s 24c</v>
      </c>
      <c r="M26" s="6" t="str">
        <f t="shared" si="4"/>
        <v>0g 95s 30c</v>
      </c>
      <c r="N26" s="6" t="str">
        <f t="shared" si="5"/>
        <v>Gromsblood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Config!$B$15*Config!$B$20*Config!$B$50, 
IF(C27=1, Config!$B$15*Config!$B$21*Config!$B$51, 
IF(C27=2, Config!$B$15*Config!$B$22*Config!$B$52, 
IF(C27=3, Config!$B$15*Config!$B$23*Config!$B$53, 
IF(C27=4, Config!$B$15*Config!$B$24*Config!$B$54, 
IF(C27=5, Config!$B$15*Config!$B$25*Config!$B$55, 
IF(C27=6, Config!$B$15*Config!$B$26*Config!$B$56, 
IF(C27=7, Config!$B$15*Config!$B$27*Config!$B$57, ""))))))))</f>
        <v>0.8</v>
      </c>
      <c r="C27" s="10">
        <v>1.0</v>
      </c>
      <c r="D27" s="7" t="s">
        <v>813</v>
      </c>
      <c r="E27" s="10">
        <v>100.0</v>
      </c>
      <c r="F27" s="10">
        <v>52.0</v>
      </c>
      <c r="G27" s="9">
        <f>IF(E27 &lt; Config!$B$4, Config!$B$4, E27)</f>
        <v>850</v>
      </c>
      <c r="H27" s="9">
        <f t="shared" si="1"/>
        <v>7779.620033</v>
      </c>
      <c r="I27" s="9">
        <f>H27 * (1 - Config!$B$9)</f>
        <v>6612.677028</v>
      </c>
      <c r="J27" s="9">
        <f>H27 * (1 + Config!$B$10)</f>
        <v>9724.525041</v>
      </c>
      <c r="K27" s="6" t="str">
        <f t="shared" si="2"/>
        <v>0g 66s 13c</v>
      </c>
      <c r="L27" s="8" t="str">
        <f t="shared" si="3"/>
        <v>0g 77s 80c</v>
      </c>
      <c r="M27" s="6" t="str">
        <f t="shared" si="4"/>
        <v>0g 97s 25c</v>
      </c>
      <c r="N27" s="6" t="str">
        <f t="shared" si="5"/>
        <v>Golden Sansam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Config!$B$15*Config!$B$20*Config!$B$50, 
IF(C28=1, Config!$B$15*Config!$B$21*Config!$B$51, 
IF(C28=2, Config!$B$15*Config!$B$22*Config!$B$52, 
IF(C28=3, Config!$B$15*Config!$B$23*Config!$B$53, 
IF(C28=4, Config!$B$15*Config!$B$24*Config!$B$54, 
IF(C28=5, Config!$B$15*Config!$B$25*Config!$B$55, 
IF(C28=6, Config!$B$15*Config!$B$26*Config!$B$56, 
IF(C28=7, Config!$B$15*Config!$B$27*Config!$B$57, ""))))))))</f>
        <v>0.8</v>
      </c>
      <c r="C28" s="10">
        <v>1.0</v>
      </c>
      <c r="D28" s="7" t="s">
        <v>814</v>
      </c>
      <c r="E28" s="10">
        <v>100.0</v>
      </c>
      <c r="F28" s="10">
        <v>54.0</v>
      </c>
      <c r="G28" s="9">
        <f>IF(E28 &lt; Config!$B$4, Config!$B$4, E28)</f>
        <v>850</v>
      </c>
      <c r="H28" s="9">
        <f t="shared" si="1"/>
        <v>7930.402849</v>
      </c>
      <c r="I28" s="9">
        <f>H28 * (1 - Config!$B$9)</f>
        <v>6740.842422</v>
      </c>
      <c r="J28" s="9">
        <f>H28 * (1 + Config!$B$10)</f>
        <v>9913.003561</v>
      </c>
      <c r="K28" s="6" t="str">
        <f t="shared" si="2"/>
        <v>0g 67s 41c</v>
      </c>
      <c r="L28" s="8" t="str">
        <f t="shared" si="3"/>
        <v>0g 79s 30c</v>
      </c>
      <c r="M28" s="6" t="str">
        <f t="shared" si="4"/>
        <v>0g 99s 13c</v>
      </c>
      <c r="N28" s="6" t="str">
        <f t="shared" si="5"/>
        <v>Dreamfoil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Config!$B$15*Config!$B$20*Config!$B$50, 
IF(C29=1, Config!$B$15*Config!$B$21*Config!$B$51, 
IF(C29=2, Config!$B$15*Config!$B$22*Config!$B$52, 
IF(C29=3, Config!$B$15*Config!$B$23*Config!$B$53, 
IF(C29=4, Config!$B$15*Config!$B$24*Config!$B$54, 
IF(C29=5, Config!$B$15*Config!$B$25*Config!$B$55, 
IF(C29=6, Config!$B$15*Config!$B$26*Config!$B$56, 
IF(C29=7, Config!$B$15*Config!$B$27*Config!$B$57, ""))))))))</f>
        <v>0.8</v>
      </c>
      <c r="C29" s="10">
        <v>1.0</v>
      </c>
      <c r="D29" s="7" t="s">
        <v>815</v>
      </c>
      <c r="E29" s="10">
        <v>150.0</v>
      </c>
      <c r="F29" s="10">
        <v>56.0</v>
      </c>
      <c r="G29" s="9">
        <f>IF(E29 &lt; Config!$B$4, Config!$B$4, E29)</f>
        <v>850</v>
      </c>
      <c r="H29" s="9">
        <f t="shared" si="1"/>
        <v>8076.731284</v>
      </c>
      <c r="I29" s="9">
        <f>H29 * (1 - Config!$B$9)</f>
        <v>6865.221591</v>
      </c>
      <c r="J29" s="9">
        <f>H29 * (1 + Config!$B$10)</f>
        <v>10095.9141</v>
      </c>
      <c r="K29" s="6" t="str">
        <f t="shared" si="2"/>
        <v>0g 68s 65c</v>
      </c>
      <c r="L29" s="8" t="str">
        <f t="shared" si="3"/>
        <v>0g 80s 77c</v>
      </c>
      <c r="M29" s="6" t="str">
        <f t="shared" si="4"/>
        <v>1g 0s 96c</v>
      </c>
      <c r="N29" s="6" t="str">
        <f t="shared" si="5"/>
        <v>Mountain Silversage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Config!$B$15*Config!$B$20*Config!$B$50, 
IF(C30=1, Config!$B$15*Config!$B$21*Config!$B$51, 
IF(C30=2, Config!$B$15*Config!$B$22*Config!$B$52, 
IF(C30=3, Config!$B$15*Config!$B$23*Config!$B$53, 
IF(C30=4, Config!$B$15*Config!$B$24*Config!$B$54, 
IF(C30=5, Config!$B$15*Config!$B$25*Config!$B$55, 
IF(C30=6, Config!$B$15*Config!$B$26*Config!$B$56, 
IF(C30=7, Config!$B$15*Config!$B$27*Config!$B$57, ""))))))))</f>
        <v>0.8</v>
      </c>
      <c r="C30" s="10">
        <v>1.0</v>
      </c>
      <c r="D30" s="7" t="s">
        <v>816</v>
      </c>
      <c r="E30" s="10">
        <v>250.0</v>
      </c>
      <c r="F30" s="10">
        <v>57.0</v>
      </c>
      <c r="G30" s="9">
        <f>IF(E30 &lt; Config!$B$4, Config!$B$4, E30)</f>
        <v>850</v>
      </c>
      <c r="H30" s="9">
        <f t="shared" si="1"/>
        <v>8148.312685</v>
      </c>
      <c r="I30" s="9">
        <f>H30 * (1 - Config!$B$9)</f>
        <v>6926.065782</v>
      </c>
      <c r="J30" s="9">
        <f>H30 * (1 + Config!$B$10)</f>
        <v>10185.39086</v>
      </c>
      <c r="K30" s="6" t="str">
        <f t="shared" si="2"/>
        <v>0g 69s 26c</v>
      </c>
      <c r="L30" s="8" t="str">
        <f t="shared" si="3"/>
        <v>0g 81s 48c</v>
      </c>
      <c r="M30" s="6" t="str">
        <f t="shared" si="4"/>
        <v>1g 1s 85c</v>
      </c>
      <c r="N30" s="6" t="str">
        <f t="shared" si="5"/>
        <v>Plaguebloom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Config!$B$15*Config!$B$20*Config!$B$50, 
IF(C31=1, Config!$B$15*Config!$B$21*Config!$B$51, 
IF(C31=2, Config!$B$15*Config!$B$22*Config!$B$52, 
IF(C31=3, Config!$B$15*Config!$B$23*Config!$B$53, 
IF(C31=4, Config!$B$15*Config!$B$24*Config!$B$54, 
IF(C31=5, Config!$B$15*Config!$B$25*Config!$B$55, 
IF(C31=6, Config!$B$15*Config!$B$26*Config!$B$56, 
IF(C31=7, Config!$B$15*Config!$B$27*Config!$B$57, ""))))))))</f>
        <v>0.8</v>
      </c>
      <c r="C31" s="10">
        <v>1.0</v>
      </c>
      <c r="D31" s="7" t="s">
        <v>817</v>
      </c>
      <c r="E31" s="10">
        <v>250.0</v>
      </c>
      <c r="F31" s="10">
        <v>58.0</v>
      </c>
      <c r="G31" s="9">
        <f>IF(E31 &lt; Config!$B$4, Config!$B$4, E31)</f>
        <v>850</v>
      </c>
      <c r="H31" s="9">
        <f t="shared" si="1"/>
        <v>8218.882235</v>
      </c>
      <c r="I31" s="9">
        <f>H31 * (1 - Config!$B$9)</f>
        <v>6986.0499</v>
      </c>
      <c r="J31" s="9">
        <f>H31 * (1 + Config!$B$10)</f>
        <v>10273.60279</v>
      </c>
      <c r="K31" s="6" t="str">
        <f t="shared" si="2"/>
        <v>0g 69s 86c</v>
      </c>
      <c r="L31" s="8" t="str">
        <f t="shared" si="3"/>
        <v>0g 82s 19c</v>
      </c>
      <c r="M31" s="6" t="str">
        <f t="shared" si="4"/>
        <v>1g 2s 74c</v>
      </c>
      <c r="N31" s="6" t="str">
        <f t="shared" si="5"/>
        <v>Icecap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>
        <f>IF(C32=0, Config!$B$15*Config!$B$20*Config!$B$50, 
IF(C32=1, Config!$B$15*Config!$B$21*Config!$B$51, 
IF(C32=2, Config!$B$15*Config!$B$22*Config!$B$52, 
IF(C32=3, Config!$B$15*Config!$B$23*Config!$B$53, 
IF(C32=4, Config!$B$15*Config!$B$24*Config!$B$54, 
IF(C32=5, Config!$B$15*Config!$B$25*Config!$B$55, 
IF(C32=6, Config!$B$15*Config!$B$26*Config!$B$56, 
IF(C32=7, Config!$B$15*Config!$B$27*Config!$B$57, ""))))))))</f>
        <v>2.16</v>
      </c>
      <c r="C32" s="10">
        <v>2.0</v>
      </c>
      <c r="D32" s="7" t="s">
        <v>818</v>
      </c>
      <c r="E32" s="10">
        <v>1000.0</v>
      </c>
      <c r="F32" s="10">
        <v>60.0</v>
      </c>
      <c r="G32" s="9">
        <f>IF(E32 &lt; Config!$B$4, Config!$B$4, E32)</f>
        <v>1000</v>
      </c>
      <c r="H32" s="9">
        <f t="shared" si="1"/>
        <v>26546.10405</v>
      </c>
      <c r="I32" s="9">
        <f>H32 * (1 - Config!$B$9)</f>
        <v>22564.18845</v>
      </c>
      <c r="J32" s="9">
        <f>H32 * (1 + Config!$B$10)</f>
        <v>33182.63007</v>
      </c>
      <c r="K32" s="6" t="str">
        <f t="shared" si="2"/>
        <v>2g 25s 64c</v>
      </c>
      <c r="L32" s="8" t="str">
        <f t="shared" si="3"/>
        <v>2g 65s 46c</v>
      </c>
      <c r="M32" s="6" t="str">
        <f t="shared" si="4"/>
        <v>3g 31s 83c</v>
      </c>
      <c r="N32" s="6" t="str">
        <f t="shared" si="5"/>
        <v>Black Lotus</v>
      </c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>
        <f>IF(C33=0, Config!$B$15*Config!$B$20*Config!$B$50, 
IF(C33=1, Config!$B$15*Config!$B$21*Config!$B$51, 
IF(C33=2, Config!$B$15*Config!$B$22*Config!$B$52, 
IF(C33=3, Config!$B$15*Config!$B$23*Config!$B$53, 
IF(C33=4, Config!$B$15*Config!$B$24*Config!$B$54, 
IF(C33=5, Config!$B$15*Config!$B$25*Config!$B$55, 
IF(C33=6, Config!$B$15*Config!$B$26*Config!$B$56, 
IF(C33=7, Config!$B$15*Config!$B$27*Config!$B$57, ""))))))))</f>
        <v>2.16</v>
      </c>
      <c r="C33" s="10">
        <v>2.0</v>
      </c>
      <c r="D33" s="7" t="s">
        <v>819</v>
      </c>
      <c r="E33" s="10">
        <v>500.0</v>
      </c>
      <c r="F33" s="10">
        <v>60.0</v>
      </c>
      <c r="G33" s="9">
        <f>IF(E33 &lt; Config!$B$4, Config!$B$4, E33)</f>
        <v>850</v>
      </c>
      <c r="H33" s="9">
        <f t="shared" si="1"/>
        <v>22564.18845</v>
      </c>
      <c r="I33" s="9">
        <f>H33 * (1 - Config!$B$9)</f>
        <v>19179.56018</v>
      </c>
      <c r="J33" s="9">
        <f>H33 * (1 + Config!$B$10)</f>
        <v>28205.23556</v>
      </c>
      <c r="K33" s="6" t="str">
        <f t="shared" si="2"/>
        <v>1g 91s 80c</v>
      </c>
      <c r="L33" s="8" t="str">
        <f t="shared" si="3"/>
        <v>2g 25s 64c</v>
      </c>
      <c r="M33" s="6" t="str">
        <f t="shared" si="4"/>
        <v>2g 82s 5c</v>
      </c>
      <c r="N33" s="6" t="str">
        <f t="shared" si="5"/>
        <v>Bloodvine</v>
      </c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>
        <f>IF(C34=0, Config!$B$15*Config!$B$20*Config!$B$50, 
IF(C34=1, Config!$B$15*Config!$B$21*Config!$B$51, 
IF(C34=2, Config!$B$15*Config!$B$22*Config!$B$52, 
IF(C34=3, Config!$B$15*Config!$B$23*Config!$B$53, 
IF(C34=4, Config!$B$15*Config!$B$24*Config!$B$54, 
IF(C34=5, Config!$B$15*Config!$B$25*Config!$B$55, 
IF(C34=6, Config!$B$15*Config!$B$26*Config!$B$56, 
IF(C34=7, Config!$B$15*Config!$B$27*Config!$B$57, ""))))))))</f>
        <v>2.28</v>
      </c>
      <c r="C34" s="10">
        <v>3.0</v>
      </c>
      <c r="D34" s="7" t="s">
        <v>820</v>
      </c>
      <c r="E34" s="10">
        <v>15000.0</v>
      </c>
      <c r="F34" s="10">
        <v>60.0</v>
      </c>
      <c r="G34" s="9">
        <f>IF(E34 &lt; Config!$B$4, Config!$B$4, E34)</f>
        <v>15000</v>
      </c>
      <c r="H34" s="9">
        <f t="shared" si="1"/>
        <v>420313.3142</v>
      </c>
      <c r="I34" s="9">
        <f>H34 * (1 - Config!$B$9)</f>
        <v>357266.3171</v>
      </c>
      <c r="J34" s="9">
        <f>H34 * (1 + Config!$B$10)</f>
        <v>525391.6427</v>
      </c>
      <c r="K34" s="6" t="str">
        <f t="shared" si="2"/>
        <v>35g 72s 66c</v>
      </c>
      <c r="L34" s="8" t="str">
        <f t="shared" si="3"/>
        <v>42g 3s 13c</v>
      </c>
      <c r="M34" s="6" t="str">
        <f t="shared" si="4"/>
        <v>52g 53s 92c</v>
      </c>
      <c r="N34" s="6" t="str">
        <f t="shared" si="5"/>
        <v>Blood Scythe</v>
      </c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>
        <f>IF(C35=0, Config!$B$15*Config!$B$20*Config!$B$50, 
IF(C35=1, Config!$B$15*Config!$B$21*Config!$B$51, 
IF(C35=2, Config!$B$15*Config!$B$22*Config!$B$52, 
IF(C35=3, Config!$B$15*Config!$B$23*Config!$B$53, 
IF(C35=4, Config!$B$15*Config!$B$24*Config!$B$54, 
IF(C35=5, Config!$B$15*Config!$B$25*Config!$B$55, 
IF(C35=6, Config!$B$15*Config!$B$26*Config!$B$56, 
IF(C35=7, Config!$B$15*Config!$B$27*Config!$B$57, ""))))))))</f>
        <v>0.8</v>
      </c>
      <c r="C35" s="10">
        <v>1.0</v>
      </c>
      <c r="D35" s="7" t="s">
        <v>821</v>
      </c>
      <c r="E35" s="10">
        <v>500.0</v>
      </c>
      <c r="F35" s="10">
        <v>60.0</v>
      </c>
      <c r="G35" s="9">
        <f>IF(E35 &lt; Config!$B$4, Config!$B$4, E35)</f>
        <v>850</v>
      </c>
      <c r="H35" s="9">
        <f t="shared" si="1"/>
        <v>8357.106832</v>
      </c>
      <c r="I35" s="9">
        <f>H35 * (1 - Config!$B$9)</f>
        <v>7103.540807</v>
      </c>
      <c r="J35" s="9">
        <f>H35 * (1 + Config!$B$10)</f>
        <v>10446.38354</v>
      </c>
      <c r="K35" s="6" t="str">
        <f t="shared" si="2"/>
        <v>0g 71s 4c</v>
      </c>
      <c r="L35" s="8" t="str">
        <f t="shared" si="3"/>
        <v>0g 83s 57c</v>
      </c>
      <c r="M35" s="6" t="str">
        <f t="shared" si="4"/>
        <v>1g 4s 46c</v>
      </c>
      <c r="N35" s="6" t="str">
        <f t="shared" si="5"/>
        <v>Felweed</v>
      </c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>
        <f>IF(C36=0, Config!$B$15*Config!$B$20*Config!$B$50, 
IF(C36=1, Config!$B$15*Config!$B$21*Config!$B$51, 
IF(C36=2, Config!$B$15*Config!$B$22*Config!$B$52, 
IF(C36=3, Config!$B$15*Config!$B$23*Config!$B$53, 
IF(C36=4, Config!$B$15*Config!$B$24*Config!$B$54, 
IF(C36=5, Config!$B$15*Config!$B$25*Config!$B$55, 
IF(C36=6, Config!$B$15*Config!$B$26*Config!$B$56, 
IF(C36=7, Config!$B$15*Config!$B$27*Config!$B$57, ""))))))))</f>
        <v>0.8</v>
      </c>
      <c r="C36" s="10">
        <v>1.0</v>
      </c>
      <c r="D36" s="7" t="s">
        <v>822</v>
      </c>
      <c r="E36" s="10">
        <v>500.0</v>
      </c>
      <c r="F36" s="10">
        <v>60.0</v>
      </c>
      <c r="G36" s="9">
        <f>IF(E36 &lt; Config!$B$4, Config!$B$4, E36)</f>
        <v>850</v>
      </c>
      <c r="H36" s="9">
        <f t="shared" si="1"/>
        <v>8357.106832</v>
      </c>
      <c r="I36" s="9">
        <f>H36 * (1 - Config!$B$9)</f>
        <v>7103.540807</v>
      </c>
      <c r="J36" s="9">
        <f>H36 * (1 + Config!$B$10)</f>
        <v>10446.38354</v>
      </c>
      <c r="K36" s="6" t="str">
        <f t="shared" si="2"/>
        <v>0g 71s 4c</v>
      </c>
      <c r="L36" s="8" t="str">
        <f t="shared" si="3"/>
        <v>0g 83s 57c</v>
      </c>
      <c r="M36" s="6" t="str">
        <f t="shared" si="4"/>
        <v>1g 4s 46c</v>
      </c>
      <c r="N36" s="6" t="str">
        <f t="shared" si="5"/>
        <v>Dreaming Glory</v>
      </c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>
        <f>IF(C37=0, Config!$B$15*Config!$B$20*Config!$B$50, 
IF(C37=1, Config!$B$15*Config!$B$21*Config!$B$51, 
IF(C37=2, Config!$B$15*Config!$B$22*Config!$B$52, 
IF(C37=3, Config!$B$15*Config!$B$23*Config!$B$53, 
IF(C37=4, Config!$B$15*Config!$B$24*Config!$B$54, 
IF(C37=5, Config!$B$15*Config!$B$25*Config!$B$55, 
IF(C37=6, Config!$B$15*Config!$B$26*Config!$B$56, 
IF(C37=7, Config!$B$15*Config!$B$27*Config!$B$57, ""))))))))</f>
        <v>0.8</v>
      </c>
      <c r="C37" s="10">
        <v>1.0</v>
      </c>
      <c r="D37" s="7" t="s">
        <v>823</v>
      </c>
      <c r="E37" s="10">
        <v>500.0</v>
      </c>
      <c r="F37" s="10">
        <v>60.0</v>
      </c>
      <c r="G37" s="9">
        <f>IF(E37 &lt; Config!$B$4, Config!$B$4, E37)</f>
        <v>850</v>
      </c>
      <c r="H37" s="9">
        <f t="shared" si="1"/>
        <v>8357.106832</v>
      </c>
      <c r="I37" s="9">
        <f>H37 * (1 - Config!$B$9)</f>
        <v>7103.540807</v>
      </c>
      <c r="J37" s="9">
        <f>H37 * (1 + Config!$B$10)</f>
        <v>10446.38354</v>
      </c>
      <c r="K37" s="6" t="str">
        <f t="shared" si="2"/>
        <v>0g 71s 4c</v>
      </c>
      <c r="L37" s="8" t="str">
        <f t="shared" si="3"/>
        <v>0g 83s 57c</v>
      </c>
      <c r="M37" s="6" t="str">
        <f t="shared" si="4"/>
        <v>1g 4s 46c</v>
      </c>
      <c r="N37" s="6" t="str">
        <f t="shared" si="5"/>
        <v>Terocone</v>
      </c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>
        <f>IF(C38=0, Config!$B$15*Config!$B$20*Config!$B$50, 
IF(C38=1, Config!$B$15*Config!$B$21*Config!$B$51, 
IF(C38=2, Config!$B$15*Config!$B$22*Config!$B$52, 
IF(C38=3, Config!$B$15*Config!$B$23*Config!$B$53, 
IF(C38=4, Config!$B$15*Config!$B$24*Config!$B$54, 
IF(C38=5, Config!$B$15*Config!$B$25*Config!$B$55, 
IF(C38=6, Config!$B$15*Config!$B$26*Config!$B$56, 
IF(C38=7, Config!$B$15*Config!$B$27*Config!$B$57, ""))))))))</f>
        <v>0.8</v>
      </c>
      <c r="C38" s="10">
        <v>1.0</v>
      </c>
      <c r="D38" s="7" t="s">
        <v>824</v>
      </c>
      <c r="E38" s="10">
        <v>600.0</v>
      </c>
      <c r="F38" s="10">
        <v>65.0</v>
      </c>
      <c r="G38" s="9">
        <f>IF(E38 &lt; Config!$B$4, Config!$B$4, E38)</f>
        <v>850</v>
      </c>
      <c r="H38" s="9">
        <f t="shared" si="1"/>
        <v>8686.94158</v>
      </c>
      <c r="I38" s="9">
        <f>H38 * (1 - Config!$B$9)</f>
        <v>7383.900343</v>
      </c>
      <c r="J38" s="9">
        <f>H38 * (1 + Config!$B$10)</f>
        <v>10858.67698</v>
      </c>
      <c r="K38" s="6" t="str">
        <f t="shared" si="2"/>
        <v>0g 73s 84c</v>
      </c>
      <c r="L38" s="8" t="str">
        <f t="shared" si="3"/>
        <v>0g 86s 87c</v>
      </c>
      <c r="M38" s="6" t="str">
        <f t="shared" si="4"/>
        <v>1g 8s 59c</v>
      </c>
      <c r="N38" s="6" t="str">
        <f t="shared" si="5"/>
        <v>Ragveil</v>
      </c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>
        <f>IF(C39=0, Config!$B$15*Config!$B$20*Config!$B$50, 
IF(C39=1, Config!$B$15*Config!$B$21*Config!$B$51, 
IF(C39=2, Config!$B$15*Config!$B$22*Config!$B$52, 
IF(C39=3, Config!$B$15*Config!$B$23*Config!$B$53, 
IF(C39=4, Config!$B$15*Config!$B$24*Config!$B$54, 
IF(C39=5, Config!$B$15*Config!$B$25*Config!$B$55, 
IF(C39=6, Config!$B$15*Config!$B$26*Config!$B$56, 
IF(C39=7, Config!$B$15*Config!$B$27*Config!$B$57, ""))))))))</f>
        <v>0.8</v>
      </c>
      <c r="C39" s="10">
        <v>1.0</v>
      </c>
      <c r="D39" s="7" t="s">
        <v>825</v>
      </c>
      <c r="E39" s="10">
        <v>750.0</v>
      </c>
      <c r="F39" s="10">
        <v>67.0</v>
      </c>
      <c r="G39" s="9">
        <f>IF(E39 &lt; Config!$B$4, Config!$B$4, E39)</f>
        <v>850</v>
      </c>
      <c r="H39" s="9">
        <f t="shared" si="1"/>
        <v>8813.098085</v>
      </c>
      <c r="I39" s="9">
        <f>H39 * (1 - Config!$B$9)</f>
        <v>7491.133372</v>
      </c>
      <c r="J39" s="9">
        <f>H39 * (1 + Config!$B$10)</f>
        <v>11016.37261</v>
      </c>
      <c r="K39" s="6" t="str">
        <f t="shared" si="2"/>
        <v>0g 74s 91c</v>
      </c>
      <c r="L39" s="8" t="str">
        <f t="shared" si="3"/>
        <v>0g 88s 13c</v>
      </c>
      <c r="M39" s="6" t="str">
        <f t="shared" si="4"/>
        <v>1g 10s 16c</v>
      </c>
      <c r="N39" s="6" t="str">
        <f t="shared" si="5"/>
        <v>Flame Cap</v>
      </c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>
        <f>IF(C40=0, Config!$B$15*Config!$B$20*Config!$B$50, 
IF(C40=1, Config!$B$15*Config!$B$21*Config!$B$51, 
IF(C40=2, Config!$B$15*Config!$B$22*Config!$B$52, 
IF(C40=3, Config!$B$15*Config!$B$23*Config!$B$53, 
IF(C40=4, Config!$B$15*Config!$B$24*Config!$B$54, 
IF(C40=5, Config!$B$15*Config!$B$25*Config!$B$55, 
IF(C40=6, Config!$B$15*Config!$B$26*Config!$B$56, 
IF(C40=7, Config!$B$15*Config!$B$27*Config!$B$57, ""))))))))</f>
        <v>0.8</v>
      </c>
      <c r="C40" s="10">
        <v>1.0</v>
      </c>
      <c r="D40" s="7" t="s">
        <v>826</v>
      </c>
      <c r="E40" s="10">
        <v>750.0</v>
      </c>
      <c r="F40" s="10">
        <v>68.0</v>
      </c>
      <c r="G40" s="9">
        <f>IF(E40 &lt; Config!$B$4, Config!$B$4, E40)</f>
        <v>850</v>
      </c>
      <c r="H40" s="9">
        <f t="shared" si="1"/>
        <v>8875.026032</v>
      </c>
      <c r="I40" s="9">
        <f>H40 * (1 - Config!$B$9)</f>
        <v>7543.772127</v>
      </c>
      <c r="J40" s="9">
        <f>H40 * (1 + Config!$B$10)</f>
        <v>11093.78254</v>
      </c>
      <c r="K40" s="6" t="str">
        <f t="shared" si="2"/>
        <v>0g 75s 44c</v>
      </c>
      <c r="L40" s="8" t="str">
        <f t="shared" si="3"/>
        <v>0g 88s 75c</v>
      </c>
      <c r="M40" s="6" t="str">
        <f t="shared" si="4"/>
        <v>1g 10s 94c</v>
      </c>
      <c r="N40" s="6" t="str">
        <f t="shared" si="5"/>
        <v>Ancient Lichen</v>
      </c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>
        <f>IF(C41=0, Config!$B$15*Config!$B$20*Config!$B$50, 
IF(C41=1, Config!$B$15*Config!$B$21*Config!$B$51, 
IF(C41=2, Config!$B$15*Config!$B$22*Config!$B$52, 
IF(C41=3, Config!$B$15*Config!$B$23*Config!$B$53, 
IF(C41=4, Config!$B$15*Config!$B$24*Config!$B$54, 
IF(C41=5, Config!$B$15*Config!$B$25*Config!$B$55, 
IF(C41=6, Config!$B$15*Config!$B$26*Config!$B$56, 
IF(C41=7, Config!$B$15*Config!$B$27*Config!$B$57, ""))))))))</f>
        <v>0.8</v>
      </c>
      <c r="C41" s="10">
        <v>1.0</v>
      </c>
      <c r="D41" s="7" t="s">
        <v>827</v>
      </c>
      <c r="E41" s="10">
        <v>1250.0</v>
      </c>
      <c r="F41" s="10">
        <v>70.0</v>
      </c>
      <c r="G41" s="9">
        <f>IF(E41 &lt; Config!$B$4, Config!$B$4, E41)</f>
        <v>1250</v>
      </c>
      <c r="H41" s="9">
        <f t="shared" si="1"/>
        <v>13230.41177</v>
      </c>
      <c r="I41" s="9">
        <f>H41 * (1 - Config!$B$9)</f>
        <v>11245.85</v>
      </c>
      <c r="J41" s="9">
        <f>H41 * (1 + Config!$B$10)</f>
        <v>16538.01471</v>
      </c>
      <c r="K41" s="6" t="str">
        <f t="shared" si="2"/>
        <v>1g 12s 46c</v>
      </c>
      <c r="L41" s="8" t="str">
        <f t="shared" si="3"/>
        <v>1g 32s 30c</v>
      </c>
      <c r="M41" s="6" t="str">
        <f t="shared" si="4"/>
        <v>1g 65s 38c</v>
      </c>
      <c r="N41" s="6" t="str">
        <f t="shared" si="5"/>
        <v>Nightmare Vine</v>
      </c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>
        <f>IF(C42=0, Config!$B$15*Config!$B$20*Config!$B$50, 
IF(C42=1, Config!$B$15*Config!$B$21*Config!$B$51, 
IF(C42=2, Config!$B$15*Config!$B$22*Config!$B$52, 
IF(C42=3, Config!$B$15*Config!$B$23*Config!$B$53, 
IF(C42=4, Config!$B$15*Config!$B$24*Config!$B$54, 
IF(C42=5, Config!$B$15*Config!$B$25*Config!$B$55, 
IF(C42=6, Config!$B$15*Config!$B$26*Config!$B$56, 
IF(C42=7, Config!$B$15*Config!$B$27*Config!$B$57, ""))))))))</f>
        <v>0.8</v>
      </c>
      <c r="C42" s="10">
        <v>1.0</v>
      </c>
      <c r="D42" s="7" t="s">
        <v>828</v>
      </c>
      <c r="E42" s="10">
        <v>1250.0</v>
      </c>
      <c r="F42" s="10">
        <v>70.0</v>
      </c>
      <c r="G42" s="9">
        <f>IF(E42 &lt; Config!$B$4, Config!$B$4, E42)</f>
        <v>1250</v>
      </c>
      <c r="H42" s="9">
        <f t="shared" si="1"/>
        <v>13230.41177</v>
      </c>
      <c r="I42" s="9">
        <f>H42 * (1 - Config!$B$9)</f>
        <v>11245.85</v>
      </c>
      <c r="J42" s="9">
        <f>H42 * (1 + Config!$B$10)</f>
        <v>16538.01471</v>
      </c>
      <c r="K42" s="6" t="str">
        <f t="shared" si="2"/>
        <v>1g 12s 46c</v>
      </c>
      <c r="L42" s="8" t="str">
        <f t="shared" si="3"/>
        <v>1g 32s 30c</v>
      </c>
      <c r="M42" s="6" t="str">
        <f t="shared" si="4"/>
        <v>1g 65s 38c</v>
      </c>
      <c r="N42" s="6" t="str">
        <f t="shared" si="5"/>
        <v>Nightmare Seed</v>
      </c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>
        <f>IF(C43=0, Config!$B$15*Config!$B$20*Config!$B$50, 
IF(C43=1, Config!$B$15*Config!$B$21*Config!$B$51, 
IF(C43=2, Config!$B$15*Config!$B$22*Config!$B$52, 
IF(C43=3, Config!$B$15*Config!$B$23*Config!$B$53, 
IF(C43=4, Config!$B$15*Config!$B$24*Config!$B$54, 
IF(C43=5, Config!$B$15*Config!$B$25*Config!$B$55, 
IF(C43=6, Config!$B$15*Config!$B$26*Config!$B$56, 
IF(C43=7, Config!$B$15*Config!$B$27*Config!$B$57, ""))))))))</f>
        <v>2.16</v>
      </c>
      <c r="C43" s="10">
        <v>2.0</v>
      </c>
      <c r="D43" s="7" t="s">
        <v>829</v>
      </c>
      <c r="E43" s="10">
        <v>7500.0</v>
      </c>
      <c r="F43" s="10">
        <v>70.0</v>
      </c>
      <c r="G43" s="9">
        <f>IF(E43 &lt; Config!$B$4, Config!$B$4, E43)</f>
        <v>7500</v>
      </c>
      <c r="H43" s="9">
        <f t="shared" si="1"/>
        <v>214332.6707</v>
      </c>
      <c r="I43" s="9">
        <f>H43 * (1 - Config!$B$9)</f>
        <v>182182.7701</v>
      </c>
      <c r="J43" s="9">
        <f>H43 * (1 + Config!$B$10)</f>
        <v>267915.8383</v>
      </c>
      <c r="K43" s="6" t="str">
        <f t="shared" si="2"/>
        <v>18g 21s 83c</v>
      </c>
      <c r="L43" s="8" t="str">
        <f t="shared" si="3"/>
        <v>21g 43s 33c</v>
      </c>
      <c r="M43" s="6" t="str">
        <f t="shared" si="4"/>
        <v>26g 79s 16c</v>
      </c>
      <c r="N43" s="6" t="str">
        <f t="shared" si="5"/>
        <v>Fel Lotus</v>
      </c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>
        <f>IF(C44=0, Config!$B$15*Config!$B$20*Config!$B$50, 
IF(C44=1, Config!$B$15*Config!$B$21*Config!$B$51, 
IF(C44=2, Config!$B$15*Config!$B$22*Config!$B$52, 
IF(C44=3, Config!$B$15*Config!$B$23*Config!$B$53, 
IF(C44=4, Config!$B$15*Config!$B$24*Config!$B$54, 
IF(C44=5, Config!$B$15*Config!$B$25*Config!$B$55, 
IF(C44=6, Config!$B$15*Config!$B$26*Config!$B$56, 
IF(C44=7, Config!$B$15*Config!$B$27*Config!$B$57, ""))))))))</f>
        <v>0.8</v>
      </c>
      <c r="C44" s="10">
        <v>1.0</v>
      </c>
      <c r="D44" s="7" t="s">
        <v>830</v>
      </c>
      <c r="E44" s="10">
        <v>1500.0</v>
      </c>
      <c r="F44" s="10">
        <v>70.0</v>
      </c>
      <c r="G44" s="9">
        <f>IF(E44 &lt; Config!$B$4, Config!$B$4, E44)</f>
        <v>1500</v>
      </c>
      <c r="H44" s="9">
        <f t="shared" si="1"/>
        <v>15876.49412</v>
      </c>
      <c r="I44" s="9">
        <f>H44 * (1 - Config!$B$9)</f>
        <v>13495.02</v>
      </c>
      <c r="J44" s="9">
        <f>H44 * (1 + Config!$B$10)</f>
        <v>19845.61765</v>
      </c>
      <c r="K44" s="6" t="str">
        <f t="shared" si="2"/>
        <v>1g 34s 95c</v>
      </c>
      <c r="L44" s="8" t="str">
        <f t="shared" si="3"/>
        <v>1g 58s 76c</v>
      </c>
      <c r="M44" s="6" t="str">
        <f t="shared" si="4"/>
        <v>1g 98s 46c</v>
      </c>
      <c r="N44" s="6" t="str">
        <f t="shared" si="5"/>
        <v>Mana Thistle</v>
      </c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>
        <f>IF(C45=0, Config!$B$15*Config!$B$20*Config!$B$50, 
IF(C45=1, Config!$B$15*Config!$B$21*Config!$B$51, 
IF(C45=2, Config!$B$15*Config!$B$22*Config!$B$52, 
IF(C45=3, Config!$B$15*Config!$B$23*Config!$B$53, 
IF(C45=4, Config!$B$15*Config!$B$24*Config!$B$54, 
IF(C45=5, Config!$B$15*Config!$B$25*Config!$B$55, 
IF(C45=6, Config!$B$15*Config!$B$26*Config!$B$56, 
IF(C45=7, Config!$B$15*Config!$B$27*Config!$B$57, ""))))))))</f>
        <v>0.8</v>
      </c>
      <c r="C45" s="10">
        <v>1.0</v>
      </c>
      <c r="D45" s="7" t="s">
        <v>831</v>
      </c>
      <c r="E45" s="10">
        <v>1000.0</v>
      </c>
      <c r="F45" s="10">
        <v>70.0</v>
      </c>
      <c r="G45" s="9">
        <f>IF(E45 &lt; Config!$B$4, Config!$B$4, E45)</f>
        <v>1000</v>
      </c>
      <c r="H45" s="9">
        <f t="shared" si="1"/>
        <v>10584.32942</v>
      </c>
      <c r="I45" s="9">
        <f>H45 * (1 - Config!$B$9)</f>
        <v>8996.680003</v>
      </c>
      <c r="J45" s="9">
        <f>H45 * (1 + Config!$B$10)</f>
        <v>13230.41177</v>
      </c>
      <c r="K45" s="6" t="str">
        <f t="shared" si="2"/>
        <v>0g 89s 97c</v>
      </c>
      <c r="L45" s="8" t="str">
        <f t="shared" si="3"/>
        <v>1g 5s 84c</v>
      </c>
      <c r="M45" s="6" t="str">
        <f t="shared" si="4"/>
        <v>1g 32s 30c</v>
      </c>
      <c r="N45" s="6" t="str">
        <f t="shared" si="5"/>
        <v>Netherbloom</v>
      </c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>
        <f>IF(C46=0, Config!$B$15*Config!$B$20*Config!$B$50, 
IF(C46=1, Config!$B$15*Config!$B$21*Config!$B$51, 
IF(C46=2, Config!$B$15*Config!$B$22*Config!$B$52, 
IF(C46=3, Config!$B$15*Config!$B$23*Config!$B$53, 
IF(C46=4, Config!$B$15*Config!$B$24*Config!$B$54, 
IF(C46=5, Config!$B$15*Config!$B$25*Config!$B$55, 
IF(C46=6, Config!$B$15*Config!$B$26*Config!$B$56, 
IF(C46=7, Config!$B$15*Config!$B$27*Config!$B$57, ""))))))))</f>
        <v>0.8</v>
      </c>
      <c r="C46" s="10">
        <v>1.0</v>
      </c>
      <c r="D46" s="7" t="s">
        <v>832</v>
      </c>
      <c r="E46" s="10">
        <v>750.0</v>
      </c>
      <c r="F46" s="10">
        <v>72.0</v>
      </c>
      <c r="G46" s="9">
        <f>IF(E46 &lt; Config!$B$4, Config!$B$4, E46)</f>
        <v>850</v>
      </c>
      <c r="H46" s="9">
        <f t="shared" si="1"/>
        <v>9115.52074</v>
      </c>
      <c r="I46" s="9">
        <f>H46 * (1 - Config!$B$9)</f>
        <v>7748.192629</v>
      </c>
      <c r="J46" s="9">
        <f>H46 * (1 + Config!$B$10)</f>
        <v>11394.40092</v>
      </c>
      <c r="K46" s="6" t="str">
        <f t="shared" si="2"/>
        <v>0g 77s 48c</v>
      </c>
      <c r="L46" s="8" t="str">
        <f t="shared" si="3"/>
        <v>0g 91s 16c</v>
      </c>
      <c r="M46" s="6" t="str">
        <f t="shared" si="4"/>
        <v>1g 13s 94c</v>
      </c>
      <c r="N46" s="6" t="str">
        <f t="shared" si="5"/>
        <v>Goldclover</v>
      </c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>
        <f>IF(C47=0, Config!$B$15*Config!$B$20*Config!$B$50, 
IF(C47=1, Config!$B$15*Config!$B$21*Config!$B$51, 
IF(C47=2, Config!$B$15*Config!$B$22*Config!$B$52, 
IF(C47=3, Config!$B$15*Config!$B$23*Config!$B$53, 
IF(C47=4, Config!$B$15*Config!$B$24*Config!$B$54, 
IF(C47=5, Config!$B$15*Config!$B$25*Config!$B$55, 
IF(C47=6, Config!$B$15*Config!$B$26*Config!$B$56, 
IF(C47=7, Config!$B$15*Config!$B$27*Config!$B$57, ""))))))))</f>
        <v>0.8</v>
      </c>
      <c r="C47" s="10">
        <v>1.0</v>
      </c>
      <c r="D47" s="7" t="s">
        <v>833</v>
      </c>
      <c r="E47" s="10">
        <v>750.0</v>
      </c>
      <c r="F47" s="10">
        <v>72.0</v>
      </c>
      <c r="G47" s="9">
        <f>IF(E47 &lt; Config!$B$4, Config!$B$4, E47)</f>
        <v>850</v>
      </c>
      <c r="H47" s="9">
        <f t="shared" si="1"/>
        <v>9115.52074</v>
      </c>
      <c r="I47" s="9">
        <f>H47 * (1 - Config!$B$9)</f>
        <v>7748.192629</v>
      </c>
      <c r="J47" s="9">
        <f>H47 * (1 + Config!$B$10)</f>
        <v>11394.40092</v>
      </c>
      <c r="K47" s="6" t="str">
        <f t="shared" si="2"/>
        <v>0g 77s 48c</v>
      </c>
      <c r="L47" s="8" t="str">
        <f t="shared" si="3"/>
        <v>0g 91s 16c</v>
      </c>
      <c r="M47" s="6" t="str">
        <f t="shared" si="4"/>
        <v>1g 13s 94c</v>
      </c>
      <c r="N47" s="6" t="str">
        <f t="shared" si="5"/>
        <v>Tiger Lily</v>
      </c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>
        <f>IF(C48=0, Config!$B$15*Config!$B$20*Config!$B$50, 
IF(C48=1, Config!$B$15*Config!$B$21*Config!$B$51, 
IF(C48=2, Config!$B$15*Config!$B$22*Config!$B$52, 
IF(C48=3, Config!$B$15*Config!$B$23*Config!$B$53, 
IF(C48=4, Config!$B$15*Config!$B$24*Config!$B$54, 
IF(C48=5, Config!$B$15*Config!$B$25*Config!$B$55, 
IF(C48=6, Config!$B$15*Config!$B$26*Config!$B$56, 
IF(C48=7, Config!$B$15*Config!$B$27*Config!$B$57, ""))))))))</f>
        <v>0.8</v>
      </c>
      <c r="C48" s="10">
        <v>1.0</v>
      </c>
      <c r="D48" s="7" t="s">
        <v>834</v>
      </c>
      <c r="E48" s="10">
        <v>750.0</v>
      </c>
      <c r="F48" s="10">
        <v>72.0</v>
      </c>
      <c r="G48" s="9">
        <f>IF(E48 &lt; Config!$B$4, Config!$B$4, E48)</f>
        <v>850</v>
      </c>
      <c r="H48" s="9">
        <f t="shared" si="1"/>
        <v>9115.52074</v>
      </c>
      <c r="I48" s="9">
        <f>H48 * (1 - Config!$B$9)</f>
        <v>7748.192629</v>
      </c>
      <c r="J48" s="9">
        <f>H48 * (1 + Config!$B$10)</f>
        <v>11394.40092</v>
      </c>
      <c r="K48" s="6" t="str">
        <f t="shared" si="2"/>
        <v>0g 77s 48c</v>
      </c>
      <c r="L48" s="8" t="str">
        <f t="shared" si="3"/>
        <v>0g 91s 16c</v>
      </c>
      <c r="M48" s="6" t="str">
        <f t="shared" si="4"/>
        <v>1g 13s 94c</v>
      </c>
      <c r="N48" s="6" t="str">
        <f t="shared" si="5"/>
        <v>Talandra's Rose</v>
      </c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>
        <f>IF(C49=0, Config!$B$15*Config!$B$20*Config!$B$50, 
IF(C49=1, Config!$B$15*Config!$B$21*Config!$B$51, 
IF(C49=2, Config!$B$15*Config!$B$22*Config!$B$52, 
IF(C49=3, Config!$B$15*Config!$B$23*Config!$B$53, 
IF(C49=4, Config!$B$15*Config!$B$24*Config!$B$54, 
IF(C49=5, Config!$B$15*Config!$B$25*Config!$B$55, 
IF(C49=6, Config!$B$15*Config!$B$26*Config!$B$56, 
IF(C49=7, Config!$B$15*Config!$B$27*Config!$B$57, ""))))))))</f>
        <v>0.8</v>
      </c>
      <c r="C49" s="10">
        <v>1.0</v>
      </c>
      <c r="D49" s="7" t="s">
        <v>835</v>
      </c>
      <c r="E49" s="10">
        <v>750.0</v>
      </c>
      <c r="F49" s="10">
        <v>72.0</v>
      </c>
      <c r="G49" s="9">
        <f>IF(E49 &lt; Config!$B$4, Config!$B$4, E49)</f>
        <v>850</v>
      </c>
      <c r="H49" s="9">
        <f t="shared" si="1"/>
        <v>9115.52074</v>
      </c>
      <c r="I49" s="9">
        <f>H49 * (1 - Config!$B$9)</f>
        <v>7748.192629</v>
      </c>
      <c r="J49" s="9">
        <f>H49 * (1 + Config!$B$10)</f>
        <v>11394.40092</v>
      </c>
      <c r="K49" s="6" t="str">
        <f t="shared" si="2"/>
        <v>0g 77s 48c</v>
      </c>
      <c r="L49" s="8" t="str">
        <f t="shared" si="3"/>
        <v>0g 91s 16c</v>
      </c>
      <c r="M49" s="6" t="str">
        <f t="shared" si="4"/>
        <v>1g 13s 94c</v>
      </c>
      <c r="N49" s="6" t="str">
        <f t="shared" si="5"/>
        <v>Deadnettle</v>
      </c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>
        <f>IF(C50=0, Config!$B$15*Config!$B$20*Config!$B$50, 
IF(C50=1, Config!$B$15*Config!$B$21*Config!$B$51, 
IF(C50=2, Config!$B$15*Config!$B$22*Config!$B$52, 
IF(C50=3, Config!$B$15*Config!$B$23*Config!$B$53, 
IF(C50=4, Config!$B$15*Config!$B$24*Config!$B$54, 
IF(C50=5, Config!$B$15*Config!$B$25*Config!$B$55, 
IF(C50=6, Config!$B$15*Config!$B$26*Config!$B$56, 
IF(C50=7, Config!$B$15*Config!$B$27*Config!$B$57, ""))))))))</f>
        <v>1</v>
      </c>
      <c r="C50" s="10">
        <v>0.0</v>
      </c>
      <c r="D50" s="7" t="s">
        <v>836</v>
      </c>
      <c r="E50" s="10">
        <v>600.0</v>
      </c>
      <c r="F50" s="10">
        <v>75.0</v>
      </c>
      <c r="G50" s="9">
        <f>IF(E50 &lt; Config!$B$4, Config!$B$4, E50)</f>
        <v>850</v>
      </c>
      <c r="H50" s="9">
        <f t="shared" si="1"/>
        <v>11611.00619</v>
      </c>
      <c r="I50" s="9">
        <f>H50 * (1 - Config!$B$9)</f>
        <v>9869.355263</v>
      </c>
      <c r="J50" s="9">
        <f>H50 * (1 + Config!$B$10)</f>
        <v>14513.75774</v>
      </c>
      <c r="K50" s="6" t="str">
        <f t="shared" si="2"/>
        <v>0g 98s 69c</v>
      </c>
      <c r="L50" s="8" t="str">
        <f t="shared" si="3"/>
        <v>1g 16s 11c</v>
      </c>
      <c r="M50" s="6" t="str">
        <f t="shared" si="4"/>
        <v>1g 45s 14c</v>
      </c>
      <c r="N50" s="6" t="str">
        <f t="shared" si="5"/>
        <v>Constrictor Grass</v>
      </c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>
        <f>IF(C51=0, Config!$B$15*Config!$B$20*Config!$B$50, 
IF(C51=1, Config!$B$15*Config!$B$21*Config!$B$51, 
IF(C51=2, Config!$B$15*Config!$B$22*Config!$B$52, 
IF(C51=3, Config!$B$15*Config!$B$23*Config!$B$53, 
IF(C51=4, Config!$B$15*Config!$B$24*Config!$B$54, 
IF(C51=5, Config!$B$15*Config!$B$25*Config!$B$55, 
IF(C51=6, Config!$B$15*Config!$B$26*Config!$B$56, 
IF(C51=7, Config!$B$15*Config!$B$27*Config!$B$57, ""))))))))</f>
        <v>0.8</v>
      </c>
      <c r="C51" s="10">
        <v>1.0</v>
      </c>
      <c r="D51" s="7" t="s">
        <v>837</v>
      </c>
      <c r="E51" s="10">
        <v>1250.0</v>
      </c>
      <c r="F51" s="10">
        <v>77.0</v>
      </c>
      <c r="G51" s="9">
        <f>IF(E51 &lt; Config!$B$4, Config!$B$4, E51)</f>
        <v>1250</v>
      </c>
      <c r="H51" s="9">
        <f t="shared" si="1"/>
        <v>13825.28262</v>
      </c>
      <c r="I51" s="9">
        <f>H51 * (1 - Config!$B$9)</f>
        <v>11751.49022</v>
      </c>
      <c r="J51" s="9">
        <f>H51 * (1 + Config!$B$10)</f>
        <v>17281.60327</v>
      </c>
      <c r="K51" s="6" t="str">
        <f t="shared" si="2"/>
        <v>1g 17s 51c</v>
      </c>
      <c r="L51" s="8" t="str">
        <f t="shared" si="3"/>
        <v>1g 38s 25c</v>
      </c>
      <c r="M51" s="6" t="str">
        <f t="shared" si="4"/>
        <v>1g 72s 82c</v>
      </c>
      <c r="N51" s="6" t="str">
        <f t="shared" si="5"/>
        <v>Adder's Tongue</v>
      </c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>
        <f>IF(C52=0, Config!$B$15*Config!$B$20*Config!$B$50, 
IF(C52=1, Config!$B$15*Config!$B$21*Config!$B$51, 
IF(C52=2, Config!$B$15*Config!$B$22*Config!$B$52, 
IF(C52=3, Config!$B$15*Config!$B$23*Config!$B$53, 
IF(C52=4, Config!$B$15*Config!$B$24*Config!$B$54, 
IF(C52=5, Config!$B$15*Config!$B$25*Config!$B$55, 
IF(C52=6, Config!$B$15*Config!$B$26*Config!$B$56, 
IF(C52=7, Config!$B$15*Config!$B$27*Config!$B$57, ""))))))))</f>
        <v>0.8</v>
      </c>
      <c r="C52" s="10">
        <v>1.0</v>
      </c>
      <c r="D52" s="7" t="s">
        <v>838</v>
      </c>
      <c r="E52" s="10">
        <v>2000.0</v>
      </c>
      <c r="F52" s="10">
        <v>80.0</v>
      </c>
      <c r="G52" s="9">
        <f>IF(E52 &lt; Config!$B$4, Config!$B$4, E52)</f>
        <v>2000</v>
      </c>
      <c r="H52" s="9">
        <f t="shared" si="1"/>
        <v>22506.71714</v>
      </c>
      <c r="I52" s="9">
        <f>H52 * (1 - Config!$B$9)</f>
        <v>19130.70957</v>
      </c>
      <c r="J52" s="9">
        <f>H52 * (1 + Config!$B$10)</f>
        <v>28133.39642</v>
      </c>
      <c r="K52" s="6" t="str">
        <f t="shared" si="2"/>
        <v>1g 91s 31c</v>
      </c>
      <c r="L52" s="8" t="str">
        <f t="shared" si="3"/>
        <v>2g 25s 7c</v>
      </c>
      <c r="M52" s="6" t="str">
        <f t="shared" si="4"/>
        <v>2g 81s 33c</v>
      </c>
      <c r="N52" s="6" t="str">
        <f t="shared" si="5"/>
        <v>Lichbloom</v>
      </c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>
        <f>IF(C53=0, Config!$B$15*Config!$B$20*Config!$B$50, 
IF(C53=1, Config!$B$15*Config!$B$21*Config!$B$51, 
IF(C53=2, Config!$B$15*Config!$B$22*Config!$B$52, 
IF(C53=3, Config!$B$15*Config!$B$23*Config!$B$53, 
IF(C53=4, Config!$B$15*Config!$B$24*Config!$B$54, 
IF(C53=5, Config!$B$15*Config!$B$25*Config!$B$55, 
IF(C53=6, Config!$B$15*Config!$B$26*Config!$B$56, 
IF(C53=7, Config!$B$15*Config!$B$27*Config!$B$57, ""))))))))</f>
        <v>0.8</v>
      </c>
      <c r="C53" s="10">
        <v>1.0</v>
      </c>
      <c r="D53" s="7" t="s">
        <v>839</v>
      </c>
      <c r="E53" s="10">
        <v>2000.0</v>
      </c>
      <c r="F53" s="10">
        <v>80.0</v>
      </c>
      <c r="G53" s="9">
        <f>IF(E53 &lt; Config!$B$4, Config!$B$4, E53)</f>
        <v>2000</v>
      </c>
      <c r="H53" s="9">
        <f t="shared" si="1"/>
        <v>22506.71714</v>
      </c>
      <c r="I53" s="9">
        <f>H53 * (1 - Config!$B$9)</f>
        <v>19130.70957</v>
      </c>
      <c r="J53" s="9">
        <f>H53 * (1 + Config!$B$10)</f>
        <v>28133.39642</v>
      </c>
      <c r="K53" s="6" t="str">
        <f t="shared" si="2"/>
        <v>1g 91s 31c</v>
      </c>
      <c r="L53" s="8" t="str">
        <f t="shared" si="3"/>
        <v>2g 25s 7c</v>
      </c>
      <c r="M53" s="6" t="str">
        <f t="shared" si="4"/>
        <v>2g 81s 33c</v>
      </c>
      <c r="N53" s="6" t="str">
        <f t="shared" si="5"/>
        <v>Icethorn</v>
      </c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>
        <f>IF(C54=0, Config!$B$15*Config!$B$20*Config!$B$50, 
IF(C54=1, Config!$B$15*Config!$B$21*Config!$B$51, 
IF(C54=2, Config!$B$15*Config!$B$22*Config!$B$52, 
IF(C54=3, Config!$B$15*Config!$B$23*Config!$B$53, 
IF(C54=4, Config!$B$15*Config!$B$24*Config!$B$54, 
IF(C54=5, Config!$B$15*Config!$B$25*Config!$B$55, 
IF(C54=6, Config!$B$15*Config!$B$26*Config!$B$56, 
IF(C54=7, Config!$B$15*Config!$B$27*Config!$B$57, ""))))))))</f>
        <v>2.16</v>
      </c>
      <c r="C54" s="10">
        <v>2.0</v>
      </c>
      <c r="D54" s="7" t="s">
        <v>840</v>
      </c>
      <c r="E54" s="10">
        <v>10000.0</v>
      </c>
      <c r="F54" s="10">
        <v>80.0</v>
      </c>
      <c r="G54" s="9">
        <f>IF(E54 &lt; Config!$B$4, Config!$B$4, E54)</f>
        <v>10000</v>
      </c>
      <c r="H54" s="9">
        <f t="shared" si="1"/>
        <v>303840.6814</v>
      </c>
      <c r="I54" s="9">
        <f>H54 * (1 - Config!$B$9)</f>
        <v>258264.5792</v>
      </c>
      <c r="J54" s="9">
        <f>H54 * (1 + Config!$B$10)</f>
        <v>379800.8517</v>
      </c>
      <c r="K54" s="6" t="str">
        <f t="shared" si="2"/>
        <v>25g 82s 65c</v>
      </c>
      <c r="L54" s="8" t="str">
        <f t="shared" si="3"/>
        <v>30g 38s 41c</v>
      </c>
      <c r="M54" s="6" t="str">
        <f t="shared" si="4"/>
        <v>37g 98s 1c</v>
      </c>
      <c r="N54" s="6" t="str">
        <f t="shared" si="5"/>
        <v>Frost Lotus</v>
      </c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/>
      <c r="C55" s="10"/>
      <c r="D55" s="7"/>
      <c r="E55" s="10"/>
      <c r="F55" s="10"/>
      <c r="G55" s="9"/>
      <c r="H55" s="9"/>
      <c r="I55" s="9"/>
      <c r="J55" s="9"/>
      <c r="K55" s="6"/>
      <c r="L55" s="8"/>
      <c r="M55" s="6"/>
      <c r="N55" s="6"/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/>
      <c r="C56" s="10"/>
      <c r="D56" s="7"/>
      <c r="E56" s="10"/>
      <c r="F56" s="10"/>
      <c r="G56" s="9"/>
      <c r="H56" s="9"/>
      <c r="I56" s="9"/>
      <c r="J56" s="9"/>
      <c r="K56" s="6"/>
      <c r="L56" s="8"/>
      <c r="M56" s="6"/>
      <c r="N56" s="6"/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/>
      <c r="C57" s="10"/>
      <c r="D57" s="7"/>
      <c r="E57" s="10"/>
      <c r="F57" s="10"/>
      <c r="G57" s="9"/>
      <c r="H57" s="9"/>
      <c r="I57" s="9"/>
      <c r="J57" s="9"/>
      <c r="K57" s="6"/>
      <c r="L57" s="8"/>
      <c r="M57" s="6"/>
      <c r="N57" s="6"/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/>
      <c r="C58" s="10"/>
      <c r="D58" s="7"/>
      <c r="E58" s="10"/>
      <c r="F58" s="10"/>
      <c r="G58" s="9"/>
      <c r="H58" s="9"/>
      <c r="I58" s="9"/>
      <c r="J58" s="9"/>
      <c r="K58" s="6"/>
      <c r="L58" s="8"/>
      <c r="M58" s="6"/>
      <c r="N58" s="6"/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/>
      <c r="C59" s="10"/>
      <c r="D59" s="7"/>
      <c r="E59" s="10"/>
      <c r="F59" s="10"/>
      <c r="G59" s="9"/>
      <c r="H59" s="9"/>
      <c r="I59" s="9"/>
      <c r="J59" s="9"/>
      <c r="K59" s="6"/>
      <c r="L59" s="8"/>
      <c r="M59" s="6"/>
      <c r="N59" s="6"/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/>
      <c r="C60" s="10"/>
      <c r="D60" s="7"/>
      <c r="E60" s="10"/>
      <c r="F60" s="10"/>
      <c r="G60" s="9"/>
      <c r="H60" s="9"/>
      <c r="I60" s="9"/>
      <c r="J60" s="9"/>
      <c r="K60" s="6"/>
      <c r="L60" s="8"/>
      <c r="M60" s="6"/>
      <c r="N60" s="6"/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/>
      <c r="C61" s="10"/>
      <c r="D61" s="7"/>
      <c r="E61" s="10"/>
      <c r="F61" s="10"/>
      <c r="G61" s="9"/>
      <c r="H61" s="9"/>
      <c r="I61" s="9"/>
      <c r="J61" s="9"/>
      <c r="K61" s="6"/>
      <c r="L61" s="8"/>
      <c r="M61" s="6"/>
      <c r="N61" s="6"/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9"/>
      <c r="C62" s="9"/>
      <c r="D62" s="6"/>
      <c r="E62" s="9"/>
      <c r="F62" s="9"/>
      <c r="G62" s="9"/>
      <c r="H62" s="9"/>
      <c r="I62" s="9"/>
      <c r="J62" s="9"/>
      <c r="K62" s="6"/>
      <c r="L62" s="8"/>
      <c r="M62" s="6"/>
      <c r="N62" s="6"/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9"/>
      <c r="C63" s="9"/>
      <c r="D63" s="6"/>
      <c r="E63" s="9"/>
      <c r="F63" s="9"/>
      <c r="G63" s="9"/>
      <c r="H63" s="9"/>
      <c r="I63" s="9"/>
      <c r="J63" s="9"/>
      <c r="K63" s="6"/>
      <c r="L63" s="8"/>
      <c r="M63" s="6"/>
      <c r="N63" s="6"/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9"/>
      <c r="C64" s="10"/>
      <c r="D64" s="7"/>
      <c r="E64" s="10"/>
      <c r="F64" s="10"/>
      <c r="G64" s="9"/>
      <c r="H64" s="9"/>
      <c r="I64" s="9"/>
      <c r="J64" s="9"/>
      <c r="K64" s="6"/>
      <c r="L64" s="8"/>
      <c r="M64" s="6"/>
      <c r="N64" s="6"/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9"/>
      <c r="C65" s="10"/>
      <c r="D65" s="7"/>
      <c r="E65" s="10"/>
      <c r="F65" s="10"/>
      <c r="G65" s="9"/>
      <c r="H65" s="9"/>
      <c r="I65" s="9"/>
      <c r="J65" s="9"/>
      <c r="K65" s="6"/>
      <c r="L65" s="8"/>
      <c r="M65" s="6"/>
      <c r="N65" s="6"/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9"/>
      <c r="C66" s="10"/>
      <c r="D66" s="7"/>
      <c r="E66" s="10"/>
      <c r="F66" s="10"/>
      <c r="G66" s="9"/>
      <c r="H66" s="9"/>
      <c r="I66" s="9"/>
      <c r="J66" s="9"/>
      <c r="K66" s="6"/>
      <c r="L66" s="6"/>
      <c r="M66" s="6"/>
      <c r="N66" s="6"/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9"/>
      <c r="C67" s="10"/>
      <c r="D67" s="7"/>
      <c r="E67" s="10"/>
      <c r="F67" s="10"/>
      <c r="G67" s="9"/>
      <c r="H67" s="9"/>
      <c r="I67" s="9"/>
      <c r="J67" s="9"/>
      <c r="K67" s="6"/>
      <c r="L67" s="8"/>
      <c r="M67" s="6"/>
      <c r="N67" s="6"/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9"/>
      <c r="C68" s="10"/>
      <c r="D68" s="7"/>
      <c r="E68" s="10"/>
      <c r="F68" s="10"/>
      <c r="G68" s="9"/>
      <c r="H68" s="9"/>
      <c r="I68" s="9"/>
      <c r="J68" s="9"/>
      <c r="K68" s="6"/>
      <c r="L68" s="8"/>
      <c r="M68" s="6"/>
      <c r="N68" s="6"/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9"/>
      <c r="C69" s="10"/>
      <c r="D69" s="7"/>
      <c r="E69" s="10"/>
      <c r="F69" s="10"/>
      <c r="G69" s="9"/>
      <c r="H69" s="9"/>
      <c r="I69" s="9"/>
      <c r="J69" s="9"/>
      <c r="K69" s="6"/>
      <c r="L69" s="8"/>
      <c r="M69" s="6"/>
      <c r="N69" s="6"/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9"/>
      <c r="C70" s="10"/>
      <c r="D70" s="7"/>
      <c r="E70" s="10"/>
      <c r="F70" s="10"/>
      <c r="G70" s="9"/>
      <c r="H70" s="9"/>
      <c r="I70" s="9"/>
      <c r="J70" s="9"/>
      <c r="K70" s="6"/>
      <c r="L70" s="8"/>
      <c r="M70" s="6"/>
      <c r="N70" s="6"/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9"/>
      <c r="C71" s="10"/>
      <c r="D71" s="7"/>
      <c r="E71" s="10"/>
      <c r="F71" s="10"/>
      <c r="G71" s="9"/>
      <c r="H71" s="9"/>
      <c r="I71" s="9"/>
      <c r="J71" s="9"/>
      <c r="K71" s="6"/>
      <c r="L71" s="8"/>
      <c r="M71" s="6"/>
      <c r="N71" s="6"/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9"/>
      <c r="C72" s="10"/>
      <c r="D72" s="7"/>
      <c r="E72" s="10"/>
      <c r="F72" s="10"/>
      <c r="G72" s="9"/>
      <c r="H72" s="9"/>
      <c r="I72" s="9"/>
      <c r="J72" s="9"/>
      <c r="K72" s="6"/>
      <c r="L72" s="8"/>
      <c r="M72" s="6"/>
      <c r="N72" s="6"/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9"/>
      <c r="C73" s="10"/>
      <c r="D73" s="7"/>
      <c r="E73" s="10"/>
      <c r="F73" s="10"/>
      <c r="G73" s="9"/>
      <c r="H73" s="9"/>
      <c r="I73" s="9"/>
      <c r="J73" s="9"/>
      <c r="K73" s="6"/>
      <c r="L73" s="8"/>
      <c r="M73" s="6"/>
      <c r="N73" s="6"/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9"/>
      <c r="C74" s="10"/>
      <c r="D74" s="7"/>
      <c r="E74" s="10"/>
      <c r="F74" s="10"/>
      <c r="G74" s="9"/>
      <c r="H74" s="9"/>
      <c r="I74" s="9"/>
      <c r="J74" s="9"/>
      <c r="K74" s="6"/>
      <c r="L74" s="8"/>
      <c r="M74" s="6"/>
      <c r="N74" s="6"/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9"/>
      <c r="C75" s="10"/>
      <c r="D75" s="7"/>
      <c r="E75" s="10"/>
      <c r="F75" s="10"/>
      <c r="G75" s="9"/>
      <c r="H75" s="9"/>
      <c r="I75" s="9"/>
      <c r="J75" s="9"/>
      <c r="K75" s="6"/>
      <c r="L75" s="8"/>
      <c r="M75" s="6"/>
      <c r="N75" s="6"/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9"/>
      <c r="C76" s="10"/>
      <c r="D76" s="7"/>
      <c r="E76" s="10"/>
      <c r="F76" s="10"/>
      <c r="G76" s="9"/>
      <c r="H76" s="9"/>
      <c r="I76" s="9"/>
      <c r="J76" s="9"/>
      <c r="K76" s="6"/>
      <c r="L76" s="8"/>
      <c r="M76" s="6"/>
      <c r="N76" s="6"/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9"/>
      <c r="C77" s="10"/>
      <c r="D77" s="7"/>
      <c r="E77" s="10"/>
      <c r="F77" s="10"/>
      <c r="G77" s="9"/>
      <c r="H77" s="9"/>
      <c r="I77" s="9"/>
      <c r="J77" s="9"/>
      <c r="K77" s="6"/>
      <c r="L77" s="8"/>
      <c r="M77" s="6"/>
      <c r="N77" s="6"/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9"/>
      <c r="C78" s="10"/>
      <c r="D78" s="7"/>
      <c r="E78" s="10"/>
      <c r="F78" s="10"/>
      <c r="G78" s="9"/>
      <c r="H78" s="9"/>
      <c r="I78" s="9"/>
      <c r="J78" s="9"/>
      <c r="K78" s="6"/>
      <c r="L78" s="8"/>
      <c r="M78" s="6"/>
      <c r="N78" s="6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9"/>
      <c r="C79" s="10"/>
      <c r="D79" s="7"/>
      <c r="E79" s="10"/>
      <c r="F79" s="10"/>
      <c r="G79" s="9"/>
      <c r="H79" s="9"/>
      <c r="I79" s="9"/>
      <c r="J79" s="9"/>
      <c r="K79" s="6"/>
      <c r="L79" s="8"/>
      <c r="M79" s="6"/>
      <c r="N79" s="6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9"/>
      <c r="C80" s="10"/>
      <c r="D80" s="7"/>
      <c r="E80" s="10"/>
      <c r="F80" s="10"/>
      <c r="G80" s="9"/>
      <c r="H80" s="9"/>
      <c r="I80" s="9"/>
      <c r="J80" s="9"/>
      <c r="K80" s="6"/>
      <c r="L80" s="8"/>
      <c r="M80" s="6"/>
      <c r="N80" s="6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9"/>
      <c r="C81" s="10"/>
      <c r="D81" s="7"/>
      <c r="E81" s="10"/>
      <c r="F81" s="10"/>
      <c r="G81" s="9"/>
      <c r="H81" s="9"/>
      <c r="I81" s="9"/>
      <c r="J81" s="9"/>
      <c r="K81" s="6"/>
      <c r="L81" s="8"/>
      <c r="M81" s="6"/>
      <c r="N81" s="6"/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9"/>
      <c r="C82" s="10"/>
      <c r="D82" s="7"/>
      <c r="E82" s="10"/>
      <c r="F82" s="10"/>
      <c r="G82" s="9"/>
      <c r="H82" s="9"/>
      <c r="I82" s="9"/>
      <c r="J82" s="9"/>
      <c r="K82" s="6"/>
      <c r="L82" s="8"/>
      <c r="M82" s="6"/>
      <c r="N82" s="6"/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9"/>
      <c r="C83" s="10"/>
      <c r="D83" s="7"/>
      <c r="E83" s="10"/>
      <c r="F83" s="10"/>
      <c r="G83" s="9"/>
      <c r="H83" s="9"/>
      <c r="I83" s="9"/>
      <c r="J83" s="9"/>
      <c r="K83" s="6"/>
      <c r="L83" s="8"/>
      <c r="M83" s="6"/>
      <c r="N83" s="6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9"/>
      <c r="C84" s="10"/>
      <c r="D84" s="7"/>
      <c r="E84" s="10"/>
      <c r="F84" s="10"/>
      <c r="G84" s="9"/>
      <c r="H84" s="9"/>
      <c r="I84" s="9"/>
      <c r="J84" s="9"/>
      <c r="K84" s="6"/>
      <c r="L84" s="8"/>
      <c r="M84" s="6"/>
      <c r="N84" s="6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9"/>
      <c r="C85" s="10"/>
      <c r="D85" s="7"/>
      <c r="E85" s="10"/>
      <c r="F85" s="10"/>
      <c r="G85" s="9"/>
      <c r="H85" s="9"/>
      <c r="I85" s="9"/>
      <c r="J85" s="9"/>
      <c r="K85" s="6"/>
      <c r="L85" s="8"/>
      <c r="M85" s="6"/>
      <c r="N85" s="6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9"/>
      <c r="C86" s="10"/>
      <c r="D86" s="7"/>
      <c r="E86" s="10"/>
      <c r="F86" s="10"/>
      <c r="G86" s="9"/>
      <c r="H86" s="9"/>
      <c r="I86" s="9"/>
      <c r="J86" s="9"/>
      <c r="K86" s="6"/>
      <c r="L86" s="8"/>
      <c r="M86" s="6"/>
      <c r="N86" s="6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9"/>
      <c r="C87" s="10"/>
      <c r="D87" s="7"/>
      <c r="E87" s="10"/>
      <c r="F87" s="10"/>
      <c r="G87" s="9"/>
      <c r="H87" s="9"/>
      <c r="I87" s="9"/>
      <c r="J87" s="9"/>
      <c r="K87" s="6"/>
      <c r="L87" s="8"/>
      <c r="M87" s="6"/>
      <c r="N87" s="6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9"/>
      <c r="C88" s="10"/>
      <c r="D88" s="7"/>
      <c r="E88" s="10"/>
      <c r="F88" s="10"/>
      <c r="G88" s="9"/>
      <c r="H88" s="9"/>
      <c r="I88" s="9"/>
      <c r="J88" s="9"/>
      <c r="K88" s="6"/>
      <c r="L88" s="8"/>
      <c r="M88" s="6"/>
      <c r="N88" s="6"/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9"/>
      <c r="C89" s="10"/>
      <c r="D89" s="7"/>
      <c r="E89" s="10"/>
      <c r="F89" s="10"/>
      <c r="G89" s="9"/>
      <c r="H89" s="9"/>
      <c r="I89" s="9"/>
      <c r="J89" s="9"/>
      <c r="K89" s="6"/>
      <c r="L89" s="8"/>
      <c r="M89" s="6"/>
      <c r="N89" s="6"/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9"/>
      <c r="C90" s="10"/>
      <c r="D90" s="7"/>
      <c r="E90" s="10"/>
      <c r="F90" s="10"/>
      <c r="G90" s="9"/>
      <c r="H90" s="9"/>
      <c r="I90" s="9"/>
      <c r="J90" s="9"/>
      <c r="K90" s="6"/>
      <c r="L90" s="8"/>
      <c r="M90" s="6"/>
      <c r="N90" s="6"/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9"/>
      <c r="C91" s="10"/>
      <c r="D91" s="7"/>
      <c r="E91" s="10"/>
      <c r="F91" s="10"/>
      <c r="G91" s="9"/>
      <c r="H91" s="9"/>
      <c r="I91" s="9"/>
      <c r="J91" s="9"/>
      <c r="K91" s="6"/>
      <c r="L91" s="8"/>
      <c r="M91" s="6"/>
      <c r="N91" s="6"/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9"/>
      <c r="C92" s="10"/>
      <c r="D92" s="7"/>
      <c r="E92" s="10"/>
      <c r="F92" s="10"/>
      <c r="G92" s="9"/>
      <c r="H92" s="9"/>
      <c r="I92" s="9"/>
      <c r="J92" s="9"/>
      <c r="K92" s="6"/>
      <c r="L92" s="8"/>
      <c r="M92" s="6"/>
      <c r="N92" s="6"/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9"/>
      <c r="C93" s="10"/>
      <c r="D93" s="7"/>
      <c r="E93" s="10"/>
      <c r="F93" s="10"/>
      <c r="G93" s="9"/>
      <c r="H93" s="9"/>
      <c r="I93" s="9"/>
      <c r="J93" s="9"/>
      <c r="K93" s="6"/>
      <c r="L93" s="8"/>
      <c r="M93" s="6"/>
      <c r="N93" s="6"/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9"/>
      <c r="C94" s="10"/>
      <c r="D94" s="7"/>
      <c r="E94" s="10"/>
      <c r="F94" s="10"/>
      <c r="G94" s="9"/>
      <c r="H94" s="9"/>
      <c r="I94" s="9"/>
      <c r="J94" s="9"/>
      <c r="K94" s="6"/>
      <c r="L94" s="8"/>
      <c r="M94" s="6"/>
      <c r="N94" s="6"/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9"/>
      <c r="C95" s="10"/>
      <c r="D95" s="7"/>
      <c r="E95" s="10"/>
      <c r="F95" s="10"/>
      <c r="G95" s="9"/>
      <c r="H95" s="9"/>
      <c r="I95" s="9"/>
      <c r="J95" s="9"/>
      <c r="K95" s="6"/>
      <c r="L95" s="8"/>
      <c r="M95" s="6"/>
      <c r="N95" s="6"/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9"/>
      <c r="C96" s="10"/>
      <c r="D96" s="7"/>
      <c r="E96" s="10"/>
      <c r="F96" s="10"/>
      <c r="G96" s="9"/>
      <c r="H96" s="9"/>
      <c r="I96" s="9"/>
      <c r="J96" s="9"/>
      <c r="K96" s="6"/>
      <c r="L96" s="8"/>
      <c r="M96" s="6"/>
      <c r="N96" s="6"/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9"/>
      <c r="C97" s="10"/>
      <c r="D97" s="7"/>
      <c r="E97" s="10"/>
      <c r="F97" s="10"/>
      <c r="G97" s="9"/>
      <c r="H97" s="9"/>
      <c r="I97" s="9"/>
      <c r="J97" s="9"/>
      <c r="K97" s="6"/>
      <c r="L97" s="8"/>
      <c r="M97" s="6"/>
      <c r="N97" s="6"/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9"/>
      <c r="C98" s="10"/>
      <c r="D98" s="7"/>
      <c r="E98" s="10"/>
      <c r="F98" s="10"/>
      <c r="G98" s="9"/>
      <c r="H98" s="9"/>
      <c r="I98" s="9"/>
      <c r="J98" s="9"/>
      <c r="K98" s="6"/>
      <c r="L98" s="8"/>
      <c r="M98" s="6"/>
      <c r="N98" s="6"/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9"/>
      <c r="C99" s="10"/>
      <c r="D99" s="7"/>
      <c r="E99" s="10"/>
      <c r="F99" s="10"/>
      <c r="G99" s="9"/>
      <c r="H99" s="9"/>
      <c r="I99" s="9"/>
      <c r="J99" s="9"/>
      <c r="K99" s="6"/>
      <c r="L99" s="8"/>
      <c r="M99" s="6"/>
      <c r="N99" s="6"/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9"/>
      <c r="C100" s="10"/>
      <c r="D100" s="7"/>
      <c r="E100" s="10"/>
      <c r="F100" s="10"/>
      <c r="G100" s="9"/>
      <c r="H100" s="9"/>
      <c r="I100" s="9"/>
      <c r="J100" s="9"/>
      <c r="K100" s="6"/>
      <c r="L100" s="8"/>
      <c r="M100" s="6"/>
      <c r="N100" s="6"/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9"/>
      <c r="C101" s="10"/>
      <c r="D101" s="7"/>
      <c r="E101" s="10"/>
      <c r="F101" s="10"/>
      <c r="G101" s="9"/>
      <c r="H101" s="9"/>
      <c r="I101" s="9"/>
      <c r="J101" s="9"/>
      <c r="K101" s="6"/>
      <c r="L101" s="8"/>
      <c r="M101" s="6"/>
      <c r="N101" s="6"/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9"/>
      <c r="C102" s="10"/>
      <c r="D102" s="7"/>
      <c r="E102" s="10"/>
      <c r="F102" s="10"/>
      <c r="G102" s="9"/>
      <c r="H102" s="9"/>
      <c r="I102" s="9"/>
      <c r="J102" s="9"/>
      <c r="K102" s="6"/>
      <c r="L102" s="8"/>
      <c r="M102" s="6"/>
      <c r="N102" s="6"/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9"/>
      <c r="C103" s="10"/>
      <c r="D103" s="7"/>
      <c r="E103" s="10"/>
      <c r="F103" s="10"/>
      <c r="G103" s="9"/>
      <c r="H103" s="9"/>
      <c r="I103" s="9"/>
      <c r="J103" s="9"/>
      <c r="K103" s="6"/>
      <c r="L103" s="8"/>
      <c r="M103" s="6"/>
      <c r="N103" s="6"/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9"/>
      <c r="C104" s="10"/>
      <c r="D104" s="7"/>
      <c r="E104" s="10"/>
      <c r="F104" s="10"/>
      <c r="G104" s="9"/>
      <c r="H104" s="9"/>
      <c r="I104" s="9"/>
      <c r="J104" s="9"/>
      <c r="K104" s="6"/>
      <c r="L104" s="8"/>
      <c r="M104" s="6"/>
      <c r="N104" s="6"/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9"/>
      <c r="C105" s="10"/>
      <c r="D105" s="7"/>
      <c r="E105" s="10"/>
      <c r="F105" s="10"/>
      <c r="G105" s="9"/>
      <c r="H105" s="9"/>
      <c r="I105" s="9"/>
      <c r="J105" s="9"/>
      <c r="K105" s="6"/>
      <c r="L105" s="8"/>
      <c r="M105" s="6"/>
      <c r="N105" s="6"/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9"/>
      <c r="C106" s="10"/>
      <c r="D106" s="7"/>
      <c r="E106" s="10"/>
      <c r="F106" s="10"/>
      <c r="G106" s="9"/>
      <c r="H106" s="9"/>
      <c r="I106" s="9"/>
      <c r="J106" s="9"/>
      <c r="K106" s="6"/>
      <c r="L106" s="8"/>
      <c r="M106" s="6"/>
      <c r="N106" s="6"/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9"/>
      <c r="C107" s="10"/>
      <c r="D107" s="7"/>
      <c r="E107" s="10"/>
      <c r="F107" s="10"/>
      <c r="G107" s="9"/>
      <c r="H107" s="9"/>
      <c r="I107" s="9"/>
      <c r="J107" s="9"/>
      <c r="K107" s="6"/>
      <c r="L107" s="8"/>
      <c r="M107" s="6"/>
      <c r="N107" s="6"/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9"/>
      <c r="C108" s="10"/>
      <c r="D108" s="7"/>
      <c r="E108" s="10"/>
      <c r="F108" s="10"/>
      <c r="G108" s="9"/>
      <c r="H108" s="9"/>
      <c r="I108" s="9"/>
      <c r="J108" s="9"/>
      <c r="K108" s="6"/>
      <c r="L108" s="8"/>
      <c r="M108" s="6"/>
      <c r="N108" s="6"/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9"/>
      <c r="C109" s="10"/>
      <c r="D109" s="7"/>
      <c r="E109" s="10"/>
      <c r="F109" s="10"/>
      <c r="G109" s="9"/>
      <c r="H109" s="9"/>
      <c r="I109" s="9"/>
      <c r="J109" s="9"/>
      <c r="K109" s="6"/>
      <c r="L109" s="8"/>
      <c r="M109" s="6"/>
      <c r="N109" s="6"/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9"/>
      <c r="C110" s="10"/>
      <c r="D110" s="7"/>
      <c r="E110" s="10"/>
      <c r="F110" s="10"/>
      <c r="G110" s="9"/>
      <c r="H110" s="9"/>
      <c r="I110" s="9"/>
      <c r="J110" s="9"/>
      <c r="K110" s="6"/>
      <c r="L110" s="8"/>
      <c r="M110" s="6"/>
      <c r="N110" s="6"/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9"/>
      <c r="C111" s="10"/>
      <c r="D111" s="7"/>
      <c r="E111" s="10"/>
      <c r="F111" s="10"/>
      <c r="G111" s="9"/>
      <c r="H111" s="9"/>
      <c r="I111" s="9"/>
      <c r="J111" s="9"/>
      <c r="K111" s="6"/>
      <c r="L111" s="8"/>
      <c r="M111" s="6"/>
      <c r="N111" s="6"/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9"/>
      <c r="C112" s="10"/>
      <c r="D112" s="7"/>
      <c r="E112" s="10"/>
      <c r="F112" s="10"/>
      <c r="G112" s="9"/>
      <c r="H112" s="9"/>
      <c r="I112" s="9"/>
      <c r="J112" s="9"/>
      <c r="K112" s="6"/>
      <c r="L112" s="8"/>
      <c r="M112" s="6"/>
      <c r="N112" s="6"/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9"/>
      <c r="C113" s="10"/>
      <c r="D113" s="7"/>
      <c r="E113" s="10"/>
      <c r="F113" s="10"/>
      <c r="G113" s="9"/>
      <c r="H113" s="9"/>
      <c r="I113" s="9"/>
      <c r="J113" s="9"/>
      <c r="K113" s="6"/>
      <c r="L113" s="8"/>
      <c r="M113" s="6"/>
      <c r="N113" s="6"/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9"/>
      <c r="C114" s="10"/>
      <c r="D114" s="7"/>
      <c r="E114" s="10"/>
      <c r="F114" s="10"/>
      <c r="G114" s="9"/>
      <c r="H114" s="9"/>
      <c r="I114" s="9"/>
      <c r="J114" s="9"/>
      <c r="K114" s="6"/>
      <c r="L114" s="8"/>
      <c r="M114" s="6"/>
      <c r="N114" s="6"/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9"/>
      <c r="C115" s="10"/>
      <c r="D115" s="7"/>
      <c r="E115" s="10"/>
      <c r="F115" s="10"/>
      <c r="G115" s="9"/>
      <c r="H115" s="9"/>
      <c r="I115" s="9"/>
      <c r="J115" s="9"/>
      <c r="K115" s="6"/>
      <c r="L115" s="8"/>
      <c r="M115" s="6"/>
      <c r="N115" s="6"/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9"/>
      <c r="C116" s="10"/>
      <c r="D116" s="7"/>
      <c r="E116" s="10"/>
      <c r="F116" s="10"/>
      <c r="G116" s="9"/>
      <c r="H116" s="9"/>
      <c r="I116" s="9"/>
      <c r="J116" s="9"/>
      <c r="K116" s="6"/>
      <c r="L116" s="8"/>
      <c r="M116" s="6"/>
      <c r="N116" s="6"/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9"/>
      <c r="C117" s="10"/>
      <c r="D117" s="7"/>
      <c r="E117" s="10"/>
      <c r="F117" s="10"/>
      <c r="G117" s="9"/>
      <c r="H117" s="9"/>
      <c r="I117" s="9"/>
      <c r="J117" s="9"/>
      <c r="K117" s="6"/>
      <c r="L117" s="8"/>
      <c r="M117" s="6"/>
      <c r="N117" s="6"/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9"/>
      <c r="C118" s="9"/>
      <c r="D118" s="6"/>
      <c r="E118" s="9"/>
      <c r="F118" s="9"/>
      <c r="G118" s="9"/>
      <c r="H118" s="9"/>
      <c r="I118" s="9"/>
      <c r="J118" s="9"/>
      <c r="K118" s="6"/>
      <c r="L118" s="8"/>
      <c r="M118" s="6"/>
      <c r="N118" s="6"/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9"/>
      <c r="C119" s="9"/>
      <c r="D119" s="6"/>
      <c r="E119" s="9"/>
      <c r="F119" s="9"/>
      <c r="G119" s="9"/>
      <c r="H119" s="9"/>
      <c r="I119" s="9"/>
      <c r="J119" s="9"/>
      <c r="K119" s="6"/>
      <c r="L119" s="8"/>
      <c r="M119" s="6"/>
      <c r="N119" s="6"/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9"/>
      <c r="C120" s="9"/>
      <c r="D120" s="6"/>
      <c r="E120" s="9"/>
      <c r="F120" s="9"/>
      <c r="G120" s="9"/>
      <c r="H120" s="9"/>
      <c r="I120" s="9"/>
      <c r="J120" s="9"/>
      <c r="K120" s="6"/>
      <c r="L120" s="8"/>
      <c r="M120" s="6"/>
      <c r="N120" s="6"/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9"/>
      <c r="C121" s="9"/>
      <c r="D121" s="6"/>
      <c r="E121" s="9"/>
      <c r="F121" s="9"/>
      <c r="G121" s="9"/>
      <c r="H121" s="9"/>
      <c r="I121" s="9"/>
      <c r="J121" s="9"/>
      <c r="K121" s="6"/>
      <c r="L121" s="8"/>
      <c r="M121" s="6"/>
      <c r="N121" s="6"/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9"/>
      <c r="C122" s="9"/>
      <c r="D122" s="6"/>
      <c r="E122" s="9"/>
      <c r="F122" s="9"/>
      <c r="G122" s="9"/>
      <c r="H122" s="9"/>
      <c r="I122" s="9"/>
      <c r="J122" s="9"/>
      <c r="K122" s="6"/>
      <c r="L122" s="8"/>
      <c r="M122" s="6"/>
      <c r="N122" s="6"/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9"/>
      <c r="C123" s="9"/>
      <c r="D123" s="6"/>
      <c r="E123" s="9"/>
      <c r="F123" s="9"/>
      <c r="G123" s="9"/>
      <c r="H123" s="9"/>
      <c r="I123" s="9"/>
      <c r="J123" s="9"/>
      <c r="K123" s="6"/>
      <c r="L123" s="8"/>
      <c r="M123" s="6"/>
      <c r="N123" s="6"/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9"/>
      <c r="C124" s="9"/>
      <c r="D124" s="6"/>
      <c r="E124" s="9"/>
      <c r="F124" s="9"/>
      <c r="G124" s="9"/>
      <c r="H124" s="9"/>
      <c r="I124" s="9"/>
      <c r="J124" s="9"/>
      <c r="K124" s="6"/>
      <c r="L124" s="8"/>
      <c r="M124" s="6"/>
      <c r="N124" s="6"/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9"/>
      <c r="C125" s="9"/>
      <c r="D125" s="6"/>
      <c r="E125" s="9"/>
      <c r="F125" s="9"/>
      <c r="G125" s="9"/>
      <c r="H125" s="9"/>
      <c r="I125" s="9"/>
      <c r="J125" s="9"/>
      <c r="K125" s="6"/>
      <c r="L125" s="8"/>
      <c r="M125" s="6"/>
      <c r="N125" s="6"/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9"/>
      <c r="C126" s="9"/>
      <c r="D126" s="6"/>
      <c r="E126" s="9"/>
      <c r="F126" s="9"/>
      <c r="G126" s="9"/>
      <c r="H126" s="9"/>
      <c r="I126" s="9"/>
      <c r="J126" s="9"/>
      <c r="K126" s="6"/>
      <c r="L126" s="8"/>
      <c r="M126" s="6"/>
      <c r="N126" s="6"/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9"/>
      <c r="C127" s="9"/>
      <c r="D127" s="6"/>
      <c r="E127" s="9"/>
      <c r="F127" s="9"/>
      <c r="G127" s="9"/>
      <c r="H127" s="9"/>
      <c r="I127" s="9"/>
      <c r="J127" s="9"/>
      <c r="K127" s="6"/>
      <c r="L127" s="8"/>
      <c r="M127" s="6"/>
      <c r="N127" s="6"/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9"/>
      <c r="C128" s="9"/>
      <c r="D128" s="6"/>
      <c r="E128" s="9"/>
      <c r="F128" s="9"/>
      <c r="G128" s="9"/>
      <c r="H128" s="9"/>
      <c r="I128" s="9"/>
      <c r="J128" s="9"/>
      <c r="K128" s="6"/>
      <c r="L128" s="8"/>
      <c r="M128" s="6"/>
      <c r="N128" s="6"/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9"/>
      <c r="C129" s="9"/>
      <c r="D129" s="6"/>
      <c r="E129" s="9"/>
      <c r="F129" s="9"/>
      <c r="G129" s="9"/>
      <c r="H129" s="9"/>
      <c r="I129" s="9"/>
      <c r="J129" s="9"/>
      <c r="K129" s="6"/>
      <c r="L129" s="8"/>
      <c r="M129" s="6"/>
      <c r="N129" s="6"/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9"/>
      <c r="C130" s="9"/>
      <c r="D130" s="6"/>
      <c r="E130" s="9"/>
      <c r="F130" s="9"/>
      <c r="G130" s="9"/>
      <c r="H130" s="9"/>
      <c r="I130" s="9"/>
      <c r="J130" s="9"/>
      <c r="K130" s="6"/>
      <c r="L130" s="8"/>
      <c r="M130" s="6"/>
      <c r="N130" s="6"/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9"/>
      <c r="C131" s="9"/>
      <c r="D131" s="6"/>
      <c r="E131" s="9"/>
      <c r="F131" s="9"/>
      <c r="G131" s="9"/>
      <c r="H131" s="9"/>
      <c r="I131" s="9"/>
      <c r="J131" s="9"/>
      <c r="K131" s="6"/>
      <c r="L131" s="8"/>
      <c r="M131" s="6"/>
      <c r="N131" s="6"/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9"/>
      <c r="C132" s="9"/>
      <c r="D132" s="6"/>
      <c r="E132" s="9"/>
      <c r="F132" s="9"/>
      <c r="G132" s="9"/>
      <c r="H132" s="9"/>
      <c r="I132" s="9"/>
      <c r="J132" s="9"/>
      <c r="K132" s="6"/>
      <c r="L132" s="8"/>
      <c r="M132" s="6"/>
      <c r="N132" s="6"/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9"/>
      <c r="C133" s="9"/>
      <c r="D133" s="6"/>
      <c r="E133" s="9"/>
      <c r="F133" s="9"/>
      <c r="G133" s="9"/>
      <c r="H133" s="9"/>
      <c r="I133" s="9"/>
      <c r="J133" s="9"/>
      <c r="K133" s="6"/>
      <c r="L133" s="8"/>
      <c r="M133" s="6"/>
      <c r="N133" s="6"/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9"/>
      <c r="C134" s="9"/>
      <c r="D134" s="6"/>
      <c r="E134" s="9"/>
      <c r="F134" s="9"/>
      <c r="G134" s="9"/>
      <c r="H134" s="9"/>
      <c r="I134" s="9"/>
      <c r="J134" s="9"/>
      <c r="K134" s="6"/>
      <c r="L134" s="8"/>
      <c r="M134" s="6"/>
      <c r="N134" s="6"/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9"/>
      <c r="C135" s="9"/>
      <c r="D135" s="6"/>
      <c r="E135" s="9"/>
      <c r="F135" s="9"/>
      <c r="G135" s="9"/>
      <c r="H135" s="9"/>
      <c r="I135" s="9"/>
      <c r="J135" s="9"/>
      <c r="K135" s="6"/>
      <c r="L135" s="8"/>
      <c r="M135" s="6"/>
      <c r="N135" s="6"/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9"/>
      <c r="C136" s="9"/>
      <c r="D136" s="6"/>
      <c r="E136" s="9"/>
      <c r="F136" s="9"/>
      <c r="G136" s="9"/>
      <c r="H136" s="9"/>
      <c r="I136" s="9"/>
      <c r="J136" s="9"/>
      <c r="K136" s="6"/>
      <c r="L136" s="8"/>
      <c r="M136" s="6"/>
      <c r="N136" s="6"/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9"/>
      <c r="C137" s="9"/>
      <c r="D137" s="6"/>
      <c r="E137" s="9"/>
      <c r="F137" s="9"/>
      <c r="G137" s="9"/>
      <c r="H137" s="9"/>
      <c r="I137" s="9"/>
      <c r="J137" s="9"/>
      <c r="K137" s="6"/>
      <c r="L137" s="8"/>
      <c r="M137" s="6"/>
      <c r="N137" s="6"/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9"/>
      <c r="C138" s="9"/>
      <c r="D138" s="6"/>
      <c r="E138" s="9"/>
      <c r="F138" s="9"/>
      <c r="G138" s="9"/>
      <c r="H138" s="9"/>
      <c r="I138" s="9"/>
      <c r="J138" s="9"/>
      <c r="K138" s="6"/>
      <c r="L138" s="8"/>
      <c r="M138" s="6"/>
      <c r="N138" s="6"/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9"/>
      <c r="C139" s="9"/>
      <c r="D139" s="6"/>
      <c r="E139" s="9"/>
      <c r="F139" s="9"/>
      <c r="G139" s="9"/>
      <c r="H139" s="9"/>
      <c r="I139" s="9"/>
      <c r="J139" s="9"/>
      <c r="K139" s="6"/>
      <c r="L139" s="8"/>
      <c r="M139" s="6"/>
      <c r="N139" s="6"/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9"/>
      <c r="C140" s="9"/>
      <c r="D140" s="6"/>
      <c r="E140" s="9"/>
      <c r="F140" s="9"/>
      <c r="G140" s="9"/>
      <c r="H140" s="9"/>
      <c r="I140" s="9"/>
      <c r="J140" s="9"/>
      <c r="K140" s="6"/>
      <c r="L140" s="8"/>
      <c r="M140" s="6"/>
      <c r="N140" s="6"/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9"/>
      <c r="C141" s="9"/>
      <c r="D141" s="6"/>
      <c r="E141" s="9"/>
      <c r="F141" s="9"/>
      <c r="G141" s="9"/>
      <c r="H141" s="9"/>
      <c r="I141" s="9"/>
      <c r="J141" s="9"/>
      <c r="K141" s="6"/>
      <c r="L141" s="8"/>
      <c r="M141" s="6"/>
      <c r="N141" s="6"/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9"/>
      <c r="C142" s="9"/>
      <c r="D142" s="6"/>
      <c r="E142" s="9"/>
      <c r="F142" s="9"/>
      <c r="G142" s="9"/>
      <c r="H142" s="9"/>
      <c r="I142" s="9"/>
      <c r="J142" s="9"/>
      <c r="K142" s="6"/>
      <c r="L142" s="8"/>
      <c r="M142" s="6"/>
      <c r="N142" s="6"/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9"/>
      <c r="C143" s="9"/>
      <c r="D143" s="6"/>
      <c r="E143" s="9"/>
      <c r="F143" s="9"/>
      <c r="G143" s="9"/>
      <c r="H143" s="9"/>
      <c r="I143" s="9"/>
      <c r="J143" s="9"/>
      <c r="K143" s="6"/>
      <c r="L143" s="8"/>
      <c r="M143" s="6"/>
      <c r="N143" s="6"/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9"/>
      <c r="C144" s="9"/>
      <c r="D144" s="6"/>
      <c r="E144" s="9"/>
      <c r="F144" s="9"/>
      <c r="G144" s="9"/>
      <c r="H144" s="9"/>
      <c r="I144" s="9"/>
      <c r="J144" s="9"/>
      <c r="K144" s="6"/>
      <c r="L144" s="8"/>
      <c r="M144" s="6"/>
      <c r="N144" s="6"/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9"/>
      <c r="C145" s="9"/>
      <c r="D145" s="6"/>
      <c r="E145" s="9"/>
      <c r="F145" s="9"/>
      <c r="G145" s="9"/>
      <c r="H145" s="9"/>
      <c r="I145" s="9"/>
      <c r="J145" s="9"/>
      <c r="K145" s="6"/>
      <c r="L145" s="8"/>
      <c r="M145" s="6"/>
      <c r="N145" s="6"/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9"/>
      <c r="C146" s="9"/>
      <c r="D146" s="6"/>
      <c r="E146" s="9"/>
      <c r="F146" s="9"/>
      <c r="G146" s="9"/>
      <c r="H146" s="9"/>
      <c r="I146" s="9"/>
      <c r="J146" s="9"/>
      <c r="K146" s="6"/>
      <c r="L146" s="8"/>
      <c r="M146" s="6"/>
      <c r="N146" s="6"/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9"/>
      <c r="C147" s="9"/>
      <c r="D147" s="6"/>
      <c r="E147" s="9"/>
      <c r="F147" s="9"/>
      <c r="G147" s="9"/>
      <c r="H147" s="9"/>
      <c r="I147" s="9"/>
      <c r="J147" s="9"/>
      <c r="K147" s="6"/>
      <c r="L147" s="8"/>
      <c r="M147" s="6"/>
      <c r="N147" s="6"/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9"/>
      <c r="C148" s="9"/>
      <c r="D148" s="6"/>
      <c r="E148" s="9"/>
      <c r="F148" s="9"/>
      <c r="G148" s="9"/>
      <c r="H148" s="9"/>
      <c r="I148" s="9"/>
      <c r="J148" s="9"/>
      <c r="K148" s="6"/>
      <c r="L148" s="8"/>
      <c r="M148" s="6"/>
      <c r="N148" s="6"/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9"/>
      <c r="C149" s="9"/>
      <c r="D149" s="6"/>
      <c r="E149" s="9"/>
      <c r="F149" s="9"/>
      <c r="G149" s="9"/>
      <c r="H149" s="9"/>
      <c r="I149" s="9"/>
      <c r="J149" s="9"/>
      <c r="K149" s="6"/>
      <c r="L149" s="8"/>
      <c r="M149" s="6"/>
      <c r="N149" s="6"/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9"/>
      <c r="C150" s="9"/>
      <c r="D150" s="6"/>
      <c r="E150" s="9"/>
      <c r="F150" s="9"/>
      <c r="G150" s="9"/>
      <c r="H150" s="9"/>
      <c r="I150" s="9"/>
      <c r="J150" s="9"/>
      <c r="K150" s="6"/>
      <c r="L150" s="8"/>
      <c r="M150" s="6"/>
      <c r="N150" s="6"/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9"/>
      <c r="C151" s="9"/>
      <c r="D151" s="6"/>
      <c r="E151" s="9"/>
      <c r="F151" s="9"/>
      <c r="G151" s="9"/>
      <c r="H151" s="9"/>
      <c r="I151" s="9"/>
      <c r="J151" s="9"/>
      <c r="K151" s="6"/>
      <c r="L151" s="8"/>
      <c r="M151" s="6"/>
      <c r="N151" s="6"/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9"/>
      <c r="C152" s="9"/>
      <c r="D152" s="6"/>
      <c r="E152" s="9"/>
      <c r="F152" s="9"/>
      <c r="G152" s="9"/>
      <c r="H152" s="9"/>
      <c r="I152" s="9"/>
      <c r="J152" s="9"/>
      <c r="K152" s="6"/>
      <c r="L152" s="8"/>
      <c r="M152" s="6"/>
      <c r="N152" s="6"/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9"/>
      <c r="C153" s="9"/>
      <c r="D153" s="6"/>
      <c r="E153" s="9"/>
      <c r="F153" s="9"/>
      <c r="G153" s="9"/>
      <c r="H153" s="9"/>
      <c r="I153" s="9"/>
      <c r="J153" s="9"/>
      <c r="K153" s="6"/>
      <c r="L153" s="8"/>
      <c r="M153" s="6"/>
      <c r="N153" s="6"/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9"/>
      <c r="C154" s="9"/>
      <c r="D154" s="6"/>
      <c r="E154" s="9"/>
      <c r="F154" s="9"/>
      <c r="G154" s="9"/>
      <c r="H154" s="9"/>
      <c r="I154" s="9"/>
      <c r="J154" s="9"/>
      <c r="K154" s="6"/>
      <c r="L154" s="8"/>
      <c r="M154" s="6"/>
      <c r="N154" s="6"/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9"/>
      <c r="C155" s="9"/>
      <c r="D155" s="6"/>
      <c r="E155" s="9"/>
      <c r="F155" s="9"/>
      <c r="G155" s="9"/>
      <c r="H155" s="9"/>
      <c r="I155" s="9"/>
      <c r="J155" s="9"/>
      <c r="K155" s="6"/>
      <c r="L155" s="8"/>
      <c r="M155" s="6"/>
      <c r="N155" s="6"/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9"/>
      <c r="C156" s="9"/>
      <c r="D156" s="6"/>
      <c r="E156" s="9"/>
      <c r="F156" s="9"/>
      <c r="G156" s="9"/>
      <c r="H156" s="9"/>
      <c r="I156" s="9"/>
      <c r="J156" s="9"/>
      <c r="K156" s="6"/>
      <c r="L156" s="8"/>
      <c r="M156" s="6"/>
      <c r="N156" s="6"/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9"/>
      <c r="C157" s="9"/>
      <c r="D157" s="6"/>
      <c r="E157" s="9"/>
      <c r="F157" s="9"/>
      <c r="G157" s="9"/>
      <c r="H157" s="9"/>
      <c r="I157" s="9"/>
      <c r="J157" s="9"/>
      <c r="K157" s="6"/>
      <c r="L157" s="8"/>
      <c r="M157" s="6"/>
      <c r="N157" s="6"/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9"/>
      <c r="C158" s="9"/>
      <c r="D158" s="6"/>
      <c r="E158" s="9"/>
      <c r="F158" s="9"/>
      <c r="G158" s="9"/>
      <c r="H158" s="9"/>
      <c r="I158" s="9"/>
      <c r="J158" s="9"/>
      <c r="K158" s="6"/>
      <c r="L158" s="8"/>
      <c r="M158" s="6"/>
      <c r="N158" s="6"/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9"/>
      <c r="C159" s="9"/>
      <c r="D159" s="6"/>
      <c r="E159" s="9"/>
      <c r="F159" s="9"/>
      <c r="G159" s="9"/>
      <c r="H159" s="9"/>
      <c r="I159" s="9"/>
      <c r="J159" s="9"/>
      <c r="K159" s="6"/>
      <c r="L159" s="8"/>
      <c r="M159" s="6"/>
      <c r="N159" s="6"/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9"/>
      <c r="C160" s="9"/>
      <c r="D160" s="6"/>
      <c r="E160" s="9"/>
      <c r="F160" s="9"/>
      <c r="G160" s="9"/>
      <c r="H160" s="9"/>
      <c r="I160" s="9"/>
      <c r="J160" s="9"/>
      <c r="K160" s="6"/>
      <c r="L160" s="8"/>
      <c r="M160" s="6"/>
      <c r="N160" s="6"/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9"/>
      <c r="C161" s="9"/>
      <c r="D161" s="6"/>
      <c r="E161" s="9"/>
      <c r="F161" s="9"/>
      <c r="G161" s="9"/>
      <c r="H161" s="9"/>
      <c r="I161" s="9"/>
      <c r="J161" s="9"/>
      <c r="K161" s="6"/>
      <c r="L161" s="8"/>
      <c r="M161" s="6"/>
      <c r="N161" s="6"/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9"/>
      <c r="C162" s="9"/>
      <c r="D162" s="6"/>
      <c r="E162" s="9"/>
      <c r="F162" s="9"/>
      <c r="G162" s="9"/>
      <c r="H162" s="9"/>
      <c r="I162" s="9"/>
      <c r="J162" s="9"/>
      <c r="K162" s="6"/>
      <c r="L162" s="8"/>
      <c r="M162" s="6"/>
      <c r="N162" s="6"/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9"/>
      <c r="C163" s="9"/>
      <c r="D163" s="6"/>
      <c r="E163" s="9"/>
      <c r="F163" s="9"/>
      <c r="G163" s="9"/>
      <c r="H163" s="9"/>
      <c r="I163" s="9"/>
      <c r="J163" s="9"/>
      <c r="K163" s="6"/>
      <c r="L163" s="8"/>
      <c r="M163" s="6"/>
      <c r="N163" s="6"/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9"/>
      <c r="C164" s="9"/>
      <c r="D164" s="6"/>
      <c r="E164" s="9"/>
      <c r="F164" s="9"/>
      <c r="G164" s="9"/>
      <c r="H164" s="9"/>
      <c r="I164" s="9"/>
      <c r="J164" s="9"/>
      <c r="K164" s="6"/>
      <c r="L164" s="8"/>
      <c r="M164" s="6"/>
      <c r="N164" s="6"/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9"/>
      <c r="C165" s="9"/>
      <c r="D165" s="6"/>
      <c r="E165" s="9"/>
      <c r="F165" s="9"/>
      <c r="G165" s="9"/>
      <c r="H165" s="9"/>
      <c r="I165" s="9"/>
      <c r="J165" s="9"/>
      <c r="K165" s="6"/>
      <c r="L165" s="8"/>
      <c r="M165" s="6"/>
      <c r="N165" s="6"/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9"/>
      <c r="C166" s="9"/>
      <c r="D166" s="6"/>
      <c r="E166" s="9"/>
      <c r="F166" s="9"/>
      <c r="G166" s="9"/>
      <c r="H166" s="9"/>
      <c r="I166" s="9"/>
      <c r="J166" s="9"/>
      <c r="K166" s="6"/>
      <c r="L166" s="8"/>
      <c r="M166" s="6"/>
      <c r="N166" s="6"/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9"/>
      <c r="C167" s="9"/>
      <c r="D167" s="6"/>
      <c r="E167" s="9"/>
      <c r="F167" s="9"/>
      <c r="G167" s="9"/>
      <c r="H167" s="9"/>
      <c r="I167" s="9"/>
      <c r="J167" s="9"/>
      <c r="K167" s="6"/>
      <c r="L167" s="8"/>
      <c r="M167" s="6"/>
      <c r="N167" s="6"/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9"/>
      <c r="C168" s="9"/>
      <c r="D168" s="6"/>
      <c r="E168" s="9"/>
      <c r="F168" s="9"/>
      <c r="G168" s="9"/>
      <c r="H168" s="9"/>
      <c r="I168" s="9"/>
      <c r="J168" s="9"/>
      <c r="K168" s="6"/>
      <c r="L168" s="8"/>
      <c r="M168" s="6"/>
      <c r="N168" s="6"/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9"/>
      <c r="C169" s="9"/>
      <c r="D169" s="6"/>
      <c r="E169" s="9"/>
      <c r="F169" s="9"/>
      <c r="G169" s="9"/>
      <c r="H169" s="9"/>
      <c r="I169" s="9"/>
      <c r="J169" s="9"/>
      <c r="K169" s="6"/>
      <c r="L169" s="8"/>
      <c r="M169" s="6"/>
      <c r="N169" s="6"/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9"/>
      <c r="C170" s="9"/>
      <c r="D170" s="6"/>
      <c r="E170" s="9"/>
      <c r="F170" s="9"/>
      <c r="G170" s="9"/>
      <c r="H170" s="9"/>
      <c r="I170" s="9"/>
      <c r="J170" s="9"/>
      <c r="K170" s="6"/>
      <c r="L170" s="8"/>
      <c r="M170" s="6"/>
      <c r="N170" s="6"/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9"/>
      <c r="C171" s="9"/>
      <c r="D171" s="6"/>
      <c r="E171" s="9"/>
      <c r="F171" s="9"/>
      <c r="G171" s="9"/>
      <c r="H171" s="9"/>
      <c r="I171" s="9"/>
      <c r="J171" s="9"/>
      <c r="K171" s="6"/>
      <c r="L171" s="8"/>
      <c r="M171" s="6"/>
      <c r="N171" s="6"/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9"/>
      <c r="C172" s="9"/>
      <c r="D172" s="6"/>
      <c r="E172" s="9"/>
      <c r="F172" s="9"/>
      <c r="G172" s="9"/>
      <c r="H172" s="9"/>
      <c r="I172" s="9"/>
      <c r="J172" s="9"/>
      <c r="K172" s="6"/>
      <c r="L172" s="8"/>
      <c r="M172" s="6"/>
      <c r="N172" s="6"/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9"/>
      <c r="C173" s="9"/>
      <c r="D173" s="6"/>
      <c r="E173" s="9"/>
      <c r="F173" s="9"/>
      <c r="G173" s="9"/>
      <c r="H173" s="9"/>
      <c r="I173" s="9"/>
      <c r="J173" s="9"/>
      <c r="K173" s="6"/>
      <c r="L173" s="8"/>
      <c r="M173" s="6"/>
      <c r="N173" s="6"/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9"/>
      <c r="C174" s="9"/>
      <c r="D174" s="6"/>
      <c r="E174" s="9"/>
      <c r="F174" s="9"/>
      <c r="G174" s="9"/>
      <c r="H174" s="9"/>
      <c r="I174" s="9"/>
      <c r="J174" s="9"/>
      <c r="K174" s="6"/>
      <c r="L174" s="8"/>
      <c r="M174" s="6"/>
      <c r="N174" s="6"/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9"/>
      <c r="C175" s="9"/>
      <c r="D175" s="6"/>
      <c r="E175" s="9"/>
      <c r="F175" s="9"/>
      <c r="G175" s="9"/>
      <c r="H175" s="9"/>
      <c r="I175" s="9"/>
      <c r="J175" s="9"/>
      <c r="K175" s="6"/>
      <c r="L175" s="8"/>
      <c r="M175" s="6"/>
      <c r="N175" s="6"/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9"/>
      <c r="C176" s="9"/>
      <c r="D176" s="6"/>
      <c r="E176" s="9"/>
      <c r="F176" s="9"/>
      <c r="G176" s="9"/>
      <c r="H176" s="9"/>
      <c r="I176" s="9"/>
      <c r="J176" s="9"/>
      <c r="K176" s="6"/>
      <c r="L176" s="8"/>
      <c r="M176" s="6"/>
      <c r="N176" s="6"/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9"/>
      <c r="C177" s="9"/>
      <c r="D177" s="6"/>
      <c r="E177" s="9"/>
      <c r="F177" s="9"/>
      <c r="G177" s="9"/>
      <c r="H177" s="9"/>
      <c r="I177" s="9"/>
      <c r="J177" s="9"/>
      <c r="K177" s="6"/>
      <c r="L177" s="8"/>
      <c r="M177" s="6"/>
      <c r="N177" s="6"/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9"/>
      <c r="C178" s="9"/>
      <c r="D178" s="6"/>
      <c r="E178" s="9"/>
      <c r="F178" s="9"/>
      <c r="G178" s="9"/>
      <c r="H178" s="9"/>
      <c r="I178" s="9"/>
      <c r="J178" s="9"/>
      <c r="K178" s="6"/>
      <c r="L178" s="8"/>
      <c r="M178" s="6"/>
      <c r="N178" s="6"/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9"/>
      <c r="C179" s="9"/>
      <c r="D179" s="6"/>
      <c r="E179" s="9"/>
      <c r="F179" s="9"/>
      <c r="G179" s="9"/>
      <c r="H179" s="9"/>
      <c r="I179" s="9"/>
      <c r="J179" s="9"/>
      <c r="K179" s="6"/>
      <c r="L179" s="8"/>
      <c r="M179" s="6"/>
      <c r="N179" s="6"/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9"/>
      <c r="C180" s="9"/>
      <c r="D180" s="6"/>
      <c r="E180" s="9"/>
      <c r="F180" s="9"/>
      <c r="G180" s="9"/>
      <c r="H180" s="9"/>
      <c r="I180" s="9"/>
      <c r="J180" s="9"/>
      <c r="K180" s="6"/>
      <c r="L180" s="8"/>
      <c r="M180" s="6"/>
      <c r="N180" s="6"/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9"/>
      <c r="C181" s="9"/>
      <c r="D181" s="6"/>
      <c r="E181" s="9"/>
      <c r="F181" s="9"/>
      <c r="G181" s="9"/>
      <c r="H181" s="9"/>
      <c r="I181" s="9"/>
      <c r="J181" s="9"/>
      <c r="K181" s="6"/>
      <c r="L181" s="8"/>
      <c r="M181" s="6"/>
      <c r="N181" s="6"/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9"/>
      <c r="C182" s="9"/>
      <c r="D182" s="6"/>
      <c r="E182" s="9"/>
      <c r="F182" s="9"/>
      <c r="G182" s="9"/>
      <c r="H182" s="9"/>
      <c r="I182" s="9"/>
      <c r="J182" s="9"/>
      <c r="K182" s="6"/>
      <c r="L182" s="8"/>
      <c r="M182" s="6"/>
      <c r="N182" s="6"/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9"/>
      <c r="C183" s="9"/>
      <c r="D183" s="6"/>
      <c r="E183" s="9"/>
      <c r="F183" s="9"/>
      <c r="G183" s="9"/>
      <c r="H183" s="9"/>
      <c r="I183" s="9"/>
      <c r="J183" s="9"/>
      <c r="K183" s="6"/>
      <c r="L183" s="8"/>
      <c r="M183" s="6"/>
      <c r="N183" s="6"/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9"/>
      <c r="C184" s="9"/>
      <c r="D184" s="6"/>
      <c r="E184" s="9"/>
      <c r="F184" s="9"/>
      <c r="G184" s="9"/>
      <c r="H184" s="9"/>
      <c r="I184" s="9"/>
      <c r="J184" s="9"/>
      <c r="K184" s="6"/>
      <c r="L184" s="8"/>
      <c r="M184" s="6"/>
      <c r="N184" s="6"/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9"/>
      <c r="C185" s="9"/>
      <c r="D185" s="6"/>
      <c r="E185" s="9"/>
      <c r="F185" s="9"/>
      <c r="G185" s="9"/>
      <c r="H185" s="9"/>
      <c r="I185" s="9"/>
      <c r="J185" s="9"/>
      <c r="K185" s="6"/>
      <c r="L185" s="8"/>
      <c r="M185" s="6"/>
      <c r="N185" s="6"/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9"/>
      <c r="C186" s="9"/>
      <c r="D186" s="6"/>
      <c r="E186" s="9"/>
      <c r="F186" s="9"/>
      <c r="G186" s="9"/>
      <c r="H186" s="9"/>
      <c r="I186" s="9"/>
      <c r="J186" s="9"/>
      <c r="K186" s="6"/>
      <c r="L186" s="8"/>
      <c r="M186" s="6"/>
      <c r="N186" s="6"/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9"/>
      <c r="C187" s="9"/>
      <c r="D187" s="6"/>
      <c r="E187" s="9"/>
      <c r="F187" s="9"/>
      <c r="G187" s="9"/>
      <c r="H187" s="9"/>
      <c r="I187" s="9"/>
      <c r="J187" s="9"/>
      <c r="K187" s="6"/>
      <c r="L187" s="8"/>
      <c r="M187" s="6"/>
      <c r="N187" s="6"/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9"/>
      <c r="C188" s="9"/>
      <c r="D188" s="6"/>
      <c r="E188" s="9"/>
      <c r="F188" s="9"/>
      <c r="G188" s="9"/>
      <c r="H188" s="9"/>
      <c r="I188" s="9"/>
      <c r="J188" s="9"/>
      <c r="K188" s="6"/>
      <c r="L188" s="8"/>
      <c r="M188" s="6"/>
      <c r="N188" s="6"/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9"/>
      <c r="C189" s="9"/>
      <c r="D189" s="6"/>
      <c r="E189" s="9"/>
      <c r="F189" s="9"/>
      <c r="G189" s="9"/>
      <c r="H189" s="9"/>
      <c r="I189" s="9"/>
      <c r="J189" s="9"/>
      <c r="K189" s="6"/>
      <c r="L189" s="8"/>
      <c r="M189" s="6"/>
      <c r="N189" s="6"/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9"/>
      <c r="C190" s="9"/>
      <c r="D190" s="6"/>
      <c r="E190" s="9"/>
      <c r="F190" s="9"/>
      <c r="G190" s="9"/>
      <c r="H190" s="9"/>
      <c r="I190" s="9"/>
      <c r="J190" s="9"/>
      <c r="K190" s="6"/>
      <c r="L190" s="8"/>
      <c r="M190" s="6"/>
      <c r="N190" s="6"/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9"/>
      <c r="C191" s="9"/>
      <c r="D191" s="6"/>
      <c r="E191" s="9"/>
      <c r="F191" s="9"/>
      <c r="G191" s="9"/>
      <c r="H191" s="9"/>
      <c r="I191" s="9"/>
      <c r="J191" s="9"/>
      <c r="K191" s="6"/>
      <c r="L191" s="8"/>
      <c r="M191" s="6"/>
      <c r="N191" s="6"/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9"/>
      <c r="C192" s="9"/>
      <c r="D192" s="6"/>
      <c r="E192" s="9"/>
      <c r="F192" s="9"/>
      <c r="G192" s="9"/>
      <c r="H192" s="9"/>
      <c r="I192" s="9"/>
      <c r="J192" s="9"/>
      <c r="K192" s="6"/>
      <c r="L192" s="8"/>
      <c r="M192" s="6"/>
      <c r="N192" s="6"/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9"/>
      <c r="C193" s="9"/>
      <c r="D193" s="6"/>
      <c r="E193" s="9"/>
      <c r="F193" s="9"/>
      <c r="G193" s="9"/>
      <c r="H193" s="9"/>
      <c r="I193" s="9"/>
      <c r="J193" s="9"/>
      <c r="K193" s="6"/>
      <c r="L193" s="8"/>
      <c r="M193" s="6"/>
      <c r="N193" s="6"/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9"/>
      <c r="C194" s="9"/>
      <c r="D194" s="6"/>
      <c r="E194" s="9"/>
      <c r="F194" s="9"/>
      <c r="G194" s="9"/>
      <c r="H194" s="9"/>
      <c r="I194" s="9"/>
      <c r="J194" s="9"/>
      <c r="K194" s="6"/>
      <c r="L194" s="8"/>
      <c r="M194" s="6"/>
      <c r="N194" s="6"/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9"/>
      <c r="C195" s="9"/>
      <c r="D195" s="6"/>
      <c r="E195" s="9"/>
      <c r="F195" s="9"/>
      <c r="G195" s="9"/>
      <c r="H195" s="9"/>
      <c r="I195" s="9"/>
      <c r="J195" s="9"/>
      <c r="K195" s="6"/>
      <c r="L195" s="8"/>
      <c r="M195" s="6"/>
      <c r="N195" s="6"/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9"/>
      <c r="C196" s="9"/>
      <c r="D196" s="6"/>
      <c r="E196" s="9"/>
      <c r="F196" s="9"/>
      <c r="G196" s="9"/>
      <c r="H196" s="9"/>
      <c r="I196" s="9"/>
      <c r="J196" s="9"/>
      <c r="K196" s="6"/>
      <c r="L196" s="8"/>
      <c r="M196" s="6"/>
      <c r="N196" s="6"/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9"/>
      <c r="C197" s="9"/>
      <c r="D197" s="6"/>
      <c r="E197" s="9"/>
      <c r="F197" s="9"/>
      <c r="G197" s="9"/>
      <c r="H197" s="9"/>
      <c r="I197" s="9"/>
      <c r="J197" s="9"/>
      <c r="K197" s="6"/>
      <c r="L197" s="8"/>
      <c r="M197" s="6"/>
      <c r="N197" s="6"/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9"/>
      <c r="C198" s="9"/>
      <c r="D198" s="6"/>
      <c r="E198" s="9"/>
      <c r="F198" s="9"/>
      <c r="G198" s="9"/>
      <c r="H198" s="9"/>
      <c r="I198" s="9"/>
      <c r="J198" s="9"/>
      <c r="K198" s="6"/>
      <c r="L198" s="8"/>
      <c r="M198" s="6"/>
      <c r="N198" s="6"/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9"/>
      <c r="C199" s="9"/>
      <c r="D199" s="6"/>
      <c r="E199" s="9"/>
      <c r="F199" s="9"/>
      <c r="G199" s="9"/>
      <c r="H199" s="9"/>
      <c r="I199" s="9"/>
      <c r="J199" s="9"/>
      <c r="K199" s="6"/>
      <c r="L199" s="8"/>
      <c r="M199" s="6"/>
      <c r="N199" s="6"/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9"/>
      <c r="C200" s="9"/>
      <c r="D200" s="6"/>
      <c r="E200" s="9"/>
      <c r="F200" s="9"/>
      <c r="G200" s="9"/>
      <c r="H200" s="9"/>
      <c r="I200" s="9"/>
      <c r="J200" s="9"/>
      <c r="K200" s="6"/>
      <c r="L200" s="8"/>
      <c r="M200" s="6"/>
      <c r="N200" s="6"/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9"/>
      <c r="C201" s="9"/>
      <c r="D201" s="6"/>
      <c r="E201" s="9"/>
      <c r="F201" s="9"/>
      <c r="G201" s="9"/>
      <c r="H201" s="9"/>
      <c r="I201" s="9"/>
      <c r="J201" s="9"/>
      <c r="K201" s="6"/>
      <c r="L201" s="8"/>
      <c r="M201" s="6"/>
      <c r="N201" s="6"/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9"/>
      <c r="C202" s="9"/>
      <c r="D202" s="6"/>
      <c r="E202" s="9"/>
      <c r="F202" s="9"/>
      <c r="G202" s="9"/>
      <c r="H202" s="9"/>
      <c r="I202" s="9"/>
      <c r="J202" s="9"/>
      <c r="K202" s="6"/>
      <c r="L202" s="8"/>
      <c r="M202" s="6"/>
      <c r="N202" s="6"/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9"/>
      <c r="C203" s="9"/>
      <c r="D203" s="6"/>
      <c r="E203" s="9"/>
      <c r="F203" s="9"/>
      <c r="G203" s="9"/>
      <c r="H203" s="9"/>
      <c r="I203" s="9"/>
      <c r="J203" s="9"/>
      <c r="K203" s="6"/>
      <c r="L203" s="8"/>
      <c r="M203" s="6"/>
      <c r="N203" s="6"/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9"/>
      <c r="C204" s="9"/>
      <c r="D204" s="6"/>
      <c r="E204" s="9"/>
      <c r="F204" s="9"/>
      <c r="G204" s="9"/>
      <c r="H204" s="9"/>
      <c r="I204" s="9"/>
      <c r="J204" s="9"/>
      <c r="K204" s="6"/>
      <c r="L204" s="8"/>
      <c r="M204" s="6"/>
      <c r="N204" s="6"/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9"/>
      <c r="C205" s="9"/>
      <c r="D205" s="6"/>
      <c r="E205" s="9"/>
      <c r="F205" s="9"/>
      <c r="G205" s="9"/>
      <c r="H205" s="9"/>
      <c r="I205" s="9"/>
      <c r="J205" s="9"/>
      <c r="K205" s="6"/>
      <c r="L205" s="8"/>
      <c r="M205" s="6"/>
      <c r="N205" s="6"/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9"/>
      <c r="C206" s="9"/>
      <c r="D206" s="6"/>
      <c r="E206" s="9"/>
      <c r="F206" s="9"/>
      <c r="G206" s="9"/>
      <c r="H206" s="9"/>
      <c r="I206" s="9"/>
      <c r="J206" s="9"/>
      <c r="K206" s="6"/>
      <c r="L206" s="8"/>
      <c r="M206" s="6"/>
      <c r="N206" s="6"/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9"/>
      <c r="C207" s="9"/>
      <c r="D207" s="6"/>
      <c r="E207" s="9"/>
      <c r="F207" s="9"/>
      <c r="G207" s="9"/>
      <c r="H207" s="9"/>
      <c r="I207" s="9"/>
      <c r="J207" s="9"/>
      <c r="K207" s="6"/>
      <c r="L207" s="8"/>
      <c r="M207" s="6"/>
      <c r="N207" s="6"/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9"/>
      <c r="C208" s="9"/>
      <c r="D208" s="6"/>
      <c r="E208" s="9"/>
      <c r="F208" s="9"/>
      <c r="G208" s="9"/>
      <c r="H208" s="9"/>
      <c r="I208" s="9"/>
      <c r="J208" s="9"/>
      <c r="K208" s="6"/>
      <c r="L208" s="8"/>
      <c r="M208" s="6"/>
      <c r="N208" s="6"/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9"/>
      <c r="C209" s="9"/>
      <c r="D209" s="6"/>
      <c r="E209" s="9"/>
      <c r="F209" s="9"/>
      <c r="G209" s="9"/>
      <c r="H209" s="9"/>
      <c r="I209" s="9"/>
      <c r="J209" s="9"/>
      <c r="K209" s="6"/>
      <c r="L209" s="8"/>
      <c r="M209" s="6"/>
      <c r="N209" s="6"/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9"/>
      <c r="C210" s="9"/>
      <c r="D210" s="6"/>
      <c r="E210" s="9"/>
      <c r="F210" s="9"/>
      <c r="G210" s="9"/>
      <c r="H210" s="9"/>
      <c r="I210" s="9"/>
      <c r="J210" s="9"/>
      <c r="K210" s="6"/>
      <c r="L210" s="8"/>
      <c r="M210" s="6"/>
      <c r="N210" s="6"/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9"/>
      <c r="C211" s="9"/>
      <c r="D211" s="6"/>
      <c r="E211" s="9"/>
      <c r="F211" s="9"/>
      <c r="G211" s="9"/>
      <c r="H211" s="9"/>
      <c r="I211" s="9"/>
      <c r="J211" s="9"/>
      <c r="K211" s="6"/>
      <c r="L211" s="8"/>
      <c r="M211" s="6"/>
      <c r="N211" s="6"/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9"/>
      <c r="C212" s="9"/>
      <c r="D212" s="6"/>
      <c r="E212" s="9"/>
      <c r="F212" s="9"/>
      <c r="G212" s="9"/>
      <c r="H212" s="9"/>
      <c r="I212" s="9"/>
      <c r="J212" s="9"/>
      <c r="K212" s="6"/>
      <c r="L212" s="8"/>
      <c r="M212" s="6"/>
      <c r="N212" s="6"/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9"/>
      <c r="C213" s="9"/>
      <c r="D213" s="6"/>
      <c r="E213" s="9"/>
      <c r="F213" s="9"/>
      <c r="G213" s="9"/>
      <c r="H213" s="9"/>
      <c r="I213" s="9"/>
      <c r="J213" s="9"/>
      <c r="K213" s="6"/>
      <c r="L213" s="8"/>
      <c r="M213" s="6"/>
      <c r="N213" s="6"/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9"/>
      <c r="C214" s="9"/>
      <c r="D214" s="6"/>
      <c r="E214" s="9"/>
      <c r="F214" s="9"/>
      <c r="G214" s="9"/>
      <c r="H214" s="9"/>
      <c r="I214" s="9"/>
      <c r="J214" s="9"/>
      <c r="K214" s="6"/>
      <c r="L214" s="8"/>
      <c r="M214" s="6"/>
      <c r="N214" s="6"/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9"/>
      <c r="C215" s="9"/>
      <c r="D215" s="6"/>
      <c r="E215" s="9"/>
      <c r="F215" s="9"/>
      <c r="G215" s="9"/>
      <c r="H215" s="9"/>
      <c r="I215" s="9"/>
      <c r="J215" s="9"/>
      <c r="K215" s="6"/>
      <c r="L215" s="8"/>
      <c r="M215" s="6"/>
      <c r="N215" s="6"/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9"/>
      <c r="C216" s="9"/>
      <c r="D216" s="6"/>
      <c r="E216" s="9"/>
      <c r="F216" s="9"/>
      <c r="G216" s="9"/>
      <c r="H216" s="9"/>
      <c r="I216" s="9"/>
      <c r="J216" s="9"/>
      <c r="K216" s="6"/>
      <c r="L216" s="8"/>
      <c r="M216" s="6"/>
      <c r="N216" s="6"/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9"/>
      <c r="C217" s="9"/>
      <c r="D217" s="6"/>
      <c r="E217" s="9"/>
      <c r="F217" s="9"/>
      <c r="G217" s="9"/>
      <c r="H217" s="9"/>
      <c r="I217" s="9"/>
      <c r="J217" s="9"/>
      <c r="K217" s="6"/>
      <c r="L217" s="8"/>
      <c r="M217" s="6"/>
      <c r="N217" s="6"/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9"/>
      <c r="C218" s="9"/>
      <c r="D218" s="6"/>
      <c r="E218" s="9"/>
      <c r="F218" s="9"/>
      <c r="G218" s="9"/>
      <c r="H218" s="9"/>
      <c r="I218" s="9"/>
      <c r="J218" s="9"/>
      <c r="K218" s="6"/>
      <c r="L218" s="8"/>
      <c r="M218" s="6"/>
      <c r="N218" s="6"/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9"/>
      <c r="C219" s="9"/>
      <c r="D219" s="6"/>
      <c r="E219" s="9"/>
      <c r="F219" s="9"/>
      <c r="G219" s="9"/>
      <c r="H219" s="9"/>
      <c r="I219" s="9"/>
      <c r="J219" s="9"/>
      <c r="K219" s="6"/>
      <c r="L219" s="8"/>
      <c r="M219" s="6"/>
      <c r="N219" s="6"/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9"/>
      <c r="C220" s="9"/>
      <c r="D220" s="6"/>
      <c r="E220" s="9"/>
      <c r="F220" s="9"/>
      <c r="G220" s="9"/>
      <c r="H220" s="9"/>
      <c r="I220" s="9"/>
      <c r="J220" s="9"/>
      <c r="K220" s="6"/>
      <c r="L220" s="8"/>
      <c r="M220" s="6"/>
      <c r="N220" s="6"/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9"/>
      <c r="C221" s="9"/>
      <c r="D221" s="6"/>
      <c r="E221" s="9"/>
      <c r="F221" s="9"/>
      <c r="G221" s="9"/>
      <c r="H221" s="9"/>
      <c r="I221" s="9"/>
      <c r="J221" s="9"/>
      <c r="K221" s="6"/>
      <c r="L221" s="8"/>
      <c r="M221" s="6"/>
      <c r="N221" s="6"/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9"/>
      <c r="C222" s="9"/>
      <c r="D222" s="6"/>
      <c r="E222" s="9"/>
      <c r="F222" s="9"/>
      <c r="G222" s="9"/>
      <c r="H222" s="9"/>
      <c r="I222" s="9"/>
      <c r="J222" s="9"/>
      <c r="K222" s="6"/>
      <c r="L222" s="8"/>
      <c r="M222" s="6"/>
      <c r="N222" s="6"/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9"/>
      <c r="C223" s="9"/>
      <c r="D223" s="6"/>
      <c r="E223" s="9"/>
      <c r="F223" s="9"/>
      <c r="G223" s="9"/>
      <c r="H223" s="9"/>
      <c r="I223" s="9"/>
      <c r="J223" s="9"/>
      <c r="K223" s="6"/>
      <c r="L223" s="8"/>
      <c r="M223" s="6"/>
      <c r="N223" s="6"/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9"/>
      <c r="C224" s="9"/>
      <c r="D224" s="6"/>
      <c r="E224" s="9"/>
      <c r="F224" s="9"/>
      <c r="G224" s="9"/>
      <c r="H224" s="9"/>
      <c r="I224" s="9"/>
      <c r="J224" s="9"/>
      <c r="K224" s="6"/>
      <c r="L224" s="8"/>
      <c r="M224" s="6"/>
      <c r="N224" s="6"/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9"/>
      <c r="C225" s="9"/>
      <c r="D225" s="6"/>
      <c r="E225" s="9"/>
      <c r="F225" s="9"/>
      <c r="G225" s="9"/>
      <c r="H225" s="9"/>
      <c r="I225" s="9"/>
      <c r="J225" s="9"/>
      <c r="K225" s="6"/>
      <c r="L225" s="8"/>
      <c r="M225" s="6"/>
      <c r="N225" s="6"/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9"/>
      <c r="C226" s="9"/>
      <c r="D226" s="6"/>
      <c r="E226" s="9"/>
      <c r="F226" s="9"/>
      <c r="G226" s="9"/>
      <c r="H226" s="9"/>
      <c r="I226" s="9"/>
      <c r="J226" s="9"/>
      <c r="K226" s="6"/>
      <c r="L226" s="8"/>
      <c r="M226" s="6"/>
      <c r="N226" s="6"/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9"/>
      <c r="C227" s="9"/>
      <c r="D227" s="6"/>
      <c r="E227" s="9"/>
      <c r="F227" s="9"/>
      <c r="G227" s="9"/>
      <c r="H227" s="9"/>
      <c r="I227" s="9"/>
      <c r="J227" s="9"/>
      <c r="K227" s="6"/>
      <c r="L227" s="8"/>
      <c r="M227" s="6"/>
      <c r="N227" s="6"/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9"/>
      <c r="C228" s="9"/>
      <c r="D228" s="6"/>
      <c r="E228" s="9"/>
      <c r="F228" s="9"/>
      <c r="G228" s="9"/>
      <c r="H228" s="9"/>
      <c r="I228" s="9"/>
      <c r="J228" s="9"/>
      <c r="K228" s="6"/>
      <c r="L228" s="8"/>
      <c r="M228" s="6"/>
      <c r="N228" s="6"/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9"/>
      <c r="C229" s="9"/>
      <c r="D229" s="6"/>
      <c r="E229" s="9"/>
      <c r="F229" s="9"/>
      <c r="G229" s="9"/>
      <c r="H229" s="9"/>
      <c r="I229" s="9"/>
      <c r="J229" s="9"/>
      <c r="K229" s="6"/>
      <c r="L229" s="8"/>
      <c r="M229" s="6"/>
      <c r="N229" s="6"/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9"/>
      <c r="C230" s="9"/>
      <c r="D230" s="6"/>
      <c r="E230" s="9"/>
      <c r="F230" s="9"/>
      <c r="G230" s="9"/>
      <c r="H230" s="9"/>
      <c r="I230" s="9"/>
      <c r="J230" s="9"/>
      <c r="K230" s="6"/>
      <c r="L230" s="8"/>
      <c r="M230" s="6"/>
      <c r="N230" s="6"/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9"/>
      <c r="C231" s="9"/>
      <c r="D231" s="6"/>
      <c r="E231" s="9"/>
      <c r="F231" s="9"/>
      <c r="G231" s="9"/>
      <c r="H231" s="9"/>
      <c r="I231" s="9"/>
      <c r="J231" s="9"/>
      <c r="K231" s="6"/>
      <c r="L231" s="8"/>
      <c r="M231" s="6"/>
      <c r="N231" s="6"/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9"/>
      <c r="C232" s="9"/>
      <c r="D232" s="6"/>
      <c r="E232" s="9"/>
      <c r="F232" s="9"/>
      <c r="G232" s="9"/>
      <c r="H232" s="9"/>
      <c r="I232" s="9"/>
      <c r="J232" s="9"/>
      <c r="K232" s="6"/>
      <c r="L232" s="8"/>
      <c r="M232" s="6"/>
      <c r="N232" s="6"/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9"/>
      <c r="C233" s="9"/>
      <c r="D233" s="6"/>
      <c r="E233" s="9"/>
      <c r="F233" s="9"/>
      <c r="G233" s="9"/>
      <c r="H233" s="9"/>
      <c r="I233" s="9"/>
      <c r="J233" s="9"/>
      <c r="K233" s="6"/>
      <c r="L233" s="8"/>
      <c r="M233" s="6"/>
      <c r="N233" s="6"/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9"/>
      <c r="C234" s="9"/>
      <c r="D234" s="6"/>
      <c r="E234" s="9"/>
      <c r="F234" s="9"/>
      <c r="G234" s="9"/>
      <c r="H234" s="9"/>
      <c r="I234" s="9"/>
      <c r="J234" s="9"/>
      <c r="K234" s="6"/>
      <c r="L234" s="8"/>
      <c r="M234" s="6"/>
      <c r="N234" s="6"/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9"/>
      <c r="C235" s="9"/>
      <c r="D235" s="6"/>
      <c r="E235" s="9"/>
      <c r="F235" s="9"/>
      <c r="G235" s="9"/>
      <c r="H235" s="9"/>
      <c r="I235" s="9"/>
      <c r="J235" s="9"/>
      <c r="K235" s="6"/>
      <c r="L235" s="8"/>
      <c r="M235" s="6"/>
      <c r="N235" s="6"/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9"/>
      <c r="C236" s="9"/>
      <c r="D236" s="6"/>
      <c r="E236" s="9"/>
      <c r="F236" s="9"/>
      <c r="G236" s="9"/>
      <c r="H236" s="9"/>
      <c r="I236" s="9"/>
      <c r="J236" s="9"/>
      <c r="K236" s="6"/>
      <c r="L236" s="8"/>
      <c r="M236" s="6"/>
      <c r="N236" s="6"/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9"/>
      <c r="C237" s="9"/>
      <c r="D237" s="6"/>
      <c r="E237" s="9"/>
      <c r="F237" s="9"/>
      <c r="G237" s="9"/>
      <c r="H237" s="9"/>
      <c r="I237" s="9"/>
      <c r="J237" s="9"/>
      <c r="K237" s="6"/>
      <c r="L237" s="8"/>
      <c r="M237" s="6"/>
      <c r="N237" s="6"/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9"/>
      <c r="C238" s="9"/>
      <c r="D238" s="6"/>
      <c r="E238" s="9"/>
      <c r="F238" s="9"/>
      <c r="G238" s="9"/>
      <c r="H238" s="9"/>
      <c r="I238" s="9"/>
      <c r="J238" s="9"/>
      <c r="K238" s="6"/>
      <c r="L238" s="8"/>
      <c r="M238" s="6"/>
      <c r="N238" s="6"/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9"/>
      <c r="C239" s="9"/>
      <c r="D239" s="6"/>
      <c r="E239" s="9"/>
      <c r="F239" s="9"/>
      <c r="G239" s="9"/>
      <c r="H239" s="9"/>
      <c r="I239" s="9"/>
      <c r="J239" s="9"/>
      <c r="K239" s="6"/>
      <c r="L239" s="8"/>
      <c r="M239" s="6"/>
      <c r="N239" s="6"/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9"/>
      <c r="C240" s="9"/>
      <c r="D240" s="6"/>
      <c r="E240" s="9"/>
      <c r="F240" s="9"/>
      <c r="G240" s="9"/>
      <c r="H240" s="9"/>
      <c r="I240" s="9"/>
      <c r="J240" s="9"/>
      <c r="K240" s="6"/>
      <c r="L240" s="8"/>
      <c r="M240" s="6"/>
      <c r="N240" s="6"/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9"/>
      <c r="C241" s="9"/>
      <c r="D241" s="6"/>
      <c r="E241" s="9"/>
      <c r="F241" s="9"/>
      <c r="G241" s="9"/>
      <c r="H241" s="9"/>
      <c r="I241" s="9"/>
      <c r="J241" s="9"/>
      <c r="K241" s="6"/>
      <c r="L241" s="8"/>
      <c r="M241" s="6"/>
      <c r="N241" s="6"/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9"/>
      <c r="C242" s="9"/>
      <c r="D242" s="6"/>
      <c r="E242" s="9"/>
      <c r="F242" s="9"/>
      <c r="G242" s="9"/>
      <c r="H242" s="9"/>
      <c r="I242" s="9"/>
      <c r="J242" s="9"/>
      <c r="K242" s="6"/>
      <c r="L242" s="8"/>
      <c r="M242" s="6"/>
      <c r="N242" s="6"/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9"/>
      <c r="C243" s="9"/>
      <c r="D243" s="6"/>
      <c r="E243" s="9"/>
      <c r="F243" s="9"/>
      <c r="G243" s="9"/>
      <c r="H243" s="9"/>
      <c r="I243" s="9"/>
      <c r="J243" s="9"/>
      <c r="K243" s="6"/>
      <c r="L243" s="8"/>
      <c r="M243" s="6"/>
      <c r="N243" s="6"/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9"/>
      <c r="C244" s="9"/>
      <c r="D244" s="6"/>
      <c r="E244" s="9"/>
      <c r="F244" s="9"/>
      <c r="G244" s="9"/>
      <c r="H244" s="9"/>
      <c r="I244" s="9"/>
      <c r="J244" s="9"/>
      <c r="K244" s="6"/>
      <c r="L244" s="8"/>
      <c r="M244" s="6"/>
      <c r="N244" s="6"/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9"/>
      <c r="C245" s="9"/>
      <c r="D245" s="6"/>
      <c r="E245" s="9"/>
      <c r="F245" s="9"/>
      <c r="G245" s="9"/>
      <c r="H245" s="9"/>
      <c r="I245" s="9"/>
      <c r="J245" s="9"/>
      <c r="K245" s="6"/>
      <c r="L245" s="8"/>
      <c r="M245" s="6"/>
      <c r="N245" s="6"/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9"/>
      <c r="C246" s="9"/>
      <c r="D246" s="6"/>
      <c r="E246" s="9"/>
      <c r="F246" s="9"/>
      <c r="G246" s="9"/>
      <c r="H246" s="9"/>
      <c r="I246" s="9"/>
      <c r="J246" s="9"/>
      <c r="K246" s="6"/>
      <c r="L246" s="8"/>
      <c r="M246" s="6"/>
      <c r="N246" s="6"/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9"/>
      <c r="C247" s="9"/>
      <c r="D247" s="6"/>
      <c r="E247" s="9"/>
      <c r="F247" s="9"/>
      <c r="G247" s="9"/>
      <c r="H247" s="9"/>
      <c r="I247" s="9"/>
      <c r="J247" s="9"/>
      <c r="K247" s="6"/>
      <c r="L247" s="8"/>
      <c r="M247" s="6"/>
      <c r="N247" s="6"/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9"/>
      <c r="C248" s="9"/>
      <c r="D248" s="6"/>
      <c r="E248" s="9"/>
      <c r="F248" s="9"/>
      <c r="G248" s="9"/>
      <c r="H248" s="9"/>
      <c r="I248" s="9"/>
      <c r="J248" s="9"/>
      <c r="K248" s="6"/>
      <c r="L248" s="8"/>
      <c r="M248" s="6"/>
      <c r="N248" s="6"/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9"/>
      <c r="C249" s="9"/>
      <c r="D249" s="6"/>
      <c r="E249" s="9"/>
      <c r="F249" s="9"/>
      <c r="G249" s="9"/>
      <c r="H249" s="9"/>
      <c r="I249" s="9"/>
      <c r="J249" s="9"/>
      <c r="K249" s="6"/>
      <c r="L249" s="8"/>
      <c r="M249" s="6"/>
      <c r="N249" s="6"/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9"/>
      <c r="C250" s="9"/>
      <c r="D250" s="6"/>
      <c r="E250" s="9"/>
      <c r="F250" s="9"/>
      <c r="G250" s="9"/>
      <c r="H250" s="9"/>
      <c r="I250" s="9"/>
      <c r="J250" s="9"/>
      <c r="K250" s="6"/>
      <c r="L250" s="8"/>
      <c r="M250" s="6"/>
      <c r="N250" s="6"/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9"/>
      <c r="C251" s="9"/>
      <c r="D251" s="6"/>
      <c r="E251" s="9"/>
      <c r="F251" s="9"/>
      <c r="G251" s="9"/>
      <c r="H251" s="9"/>
      <c r="I251" s="9"/>
      <c r="J251" s="9"/>
      <c r="K251" s="6"/>
      <c r="L251" s="8"/>
      <c r="M251" s="6"/>
      <c r="N251" s="6"/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9"/>
      <c r="C252" s="9"/>
      <c r="D252" s="6"/>
      <c r="E252" s="9"/>
      <c r="F252" s="9"/>
      <c r="G252" s="9"/>
      <c r="H252" s="9"/>
      <c r="I252" s="9"/>
      <c r="J252" s="9"/>
      <c r="K252" s="6"/>
      <c r="L252" s="8"/>
      <c r="M252" s="6"/>
      <c r="N252" s="6"/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9"/>
      <c r="C253" s="9"/>
      <c r="D253" s="6"/>
      <c r="E253" s="9"/>
      <c r="F253" s="9"/>
      <c r="G253" s="9"/>
      <c r="H253" s="9"/>
      <c r="I253" s="9"/>
      <c r="J253" s="9"/>
      <c r="K253" s="6"/>
      <c r="L253" s="8"/>
      <c r="M253" s="6"/>
      <c r="N253" s="6"/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9"/>
      <c r="C254" s="9"/>
      <c r="D254" s="6"/>
      <c r="E254" s="9"/>
      <c r="F254" s="9"/>
      <c r="G254" s="9"/>
      <c r="H254" s="9"/>
      <c r="I254" s="9"/>
      <c r="J254" s="9"/>
      <c r="K254" s="6"/>
      <c r="L254" s="8"/>
      <c r="M254" s="6"/>
      <c r="N254" s="6"/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9"/>
      <c r="C255" s="9"/>
      <c r="D255" s="6"/>
      <c r="E255" s="9"/>
      <c r="F255" s="9"/>
      <c r="G255" s="9"/>
      <c r="H255" s="9"/>
      <c r="I255" s="9"/>
      <c r="J255" s="9"/>
      <c r="K255" s="6"/>
      <c r="L255" s="8"/>
      <c r="M255" s="6"/>
      <c r="N255" s="6"/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9"/>
      <c r="C256" s="9"/>
      <c r="D256" s="6"/>
      <c r="E256" s="9"/>
      <c r="F256" s="9"/>
      <c r="G256" s="9"/>
      <c r="H256" s="9"/>
      <c r="I256" s="9"/>
      <c r="J256" s="9"/>
      <c r="K256" s="6"/>
      <c r="L256" s="8"/>
      <c r="M256" s="6"/>
      <c r="N256" s="6"/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9"/>
      <c r="C257" s="9"/>
      <c r="D257" s="6"/>
      <c r="E257" s="9"/>
      <c r="F257" s="9"/>
      <c r="G257" s="9"/>
      <c r="H257" s="9"/>
      <c r="I257" s="9"/>
      <c r="J257" s="9"/>
      <c r="K257" s="6"/>
      <c r="L257" s="8"/>
      <c r="M257" s="6"/>
      <c r="N257" s="6"/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9"/>
      <c r="C258" s="9"/>
      <c r="D258" s="6"/>
      <c r="E258" s="9"/>
      <c r="F258" s="9"/>
      <c r="G258" s="9"/>
      <c r="H258" s="9"/>
      <c r="I258" s="9"/>
      <c r="J258" s="9"/>
      <c r="K258" s="6"/>
      <c r="L258" s="8"/>
      <c r="M258" s="6"/>
      <c r="N258" s="6"/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9"/>
      <c r="C259" s="9"/>
      <c r="D259" s="6"/>
      <c r="E259" s="9"/>
      <c r="F259" s="9"/>
      <c r="G259" s="9"/>
      <c r="H259" s="9"/>
      <c r="I259" s="9"/>
      <c r="J259" s="9"/>
      <c r="K259" s="6"/>
      <c r="L259" s="8"/>
      <c r="M259" s="6"/>
      <c r="N259" s="6"/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9"/>
      <c r="C260" s="9"/>
      <c r="D260" s="6"/>
      <c r="E260" s="9"/>
      <c r="F260" s="9"/>
      <c r="G260" s="9"/>
      <c r="H260" s="9"/>
      <c r="I260" s="9"/>
      <c r="J260" s="9"/>
      <c r="K260" s="6"/>
      <c r="L260" s="8"/>
      <c r="M260" s="6"/>
      <c r="N260" s="6"/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9"/>
      <c r="C261" s="9"/>
      <c r="D261" s="6"/>
      <c r="E261" s="9"/>
      <c r="F261" s="9"/>
      <c r="G261" s="9"/>
      <c r="H261" s="9"/>
      <c r="I261" s="9"/>
      <c r="J261" s="9"/>
      <c r="K261" s="6"/>
      <c r="L261" s="8"/>
      <c r="M261" s="6"/>
      <c r="N261" s="6"/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9"/>
      <c r="C262" s="9"/>
      <c r="D262" s="6"/>
      <c r="E262" s="9"/>
      <c r="F262" s="9"/>
      <c r="G262" s="9"/>
      <c r="H262" s="9"/>
      <c r="I262" s="9"/>
      <c r="J262" s="9"/>
      <c r="K262" s="6"/>
      <c r="L262" s="8"/>
      <c r="M262" s="6"/>
      <c r="N262" s="6"/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9"/>
      <c r="C263" s="9"/>
      <c r="D263" s="6"/>
      <c r="E263" s="9"/>
      <c r="F263" s="9"/>
      <c r="G263" s="9"/>
      <c r="H263" s="9"/>
      <c r="I263" s="9"/>
      <c r="J263" s="9"/>
      <c r="K263" s="6"/>
      <c r="L263" s="8"/>
      <c r="M263" s="6"/>
      <c r="N263" s="6"/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9"/>
      <c r="C264" s="9"/>
      <c r="D264" s="6"/>
      <c r="E264" s="9"/>
      <c r="F264" s="9"/>
      <c r="G264" s="9"/>
      <c r="H264" s="9"/>
      <c r="I264" s="9"/>
      <c r="J264" s="9"/>
      <c r="K264" s="6"/>
      <c r="L264" s="8"/>
      <c r="M264" s="6"/>
      <c r="N264" s="6"/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9"/>
      <c r="C265" s="9"/>
      <c r="D265" s="6"/>
      <c r="E265" s="9"/>
      <c r="F265" s="9"/>
      <c r="G265" s="9"/>
      <c r="H265" s="9"/>
      <c r="I265" s="9"/>
      <c r="J265" s="9"/>
      <c r="K265" s="6"/>
      <c r="L265" s="8"/>
      <c r="M265" s="6"/>
      <c r="N265" s="6"/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9"/>
      <c r="C266" s="9"/>
      <c r="D266" s="6"/>
      <c r="E266" s="9"/>
      <c r="F266" s="9"/>
      <c r="G266" s="9"/>
      <c r="H266" s="9"/>
      <c r="I266" s="9"/>
      <c r="J266" s="9"/>
      <c r="K266" s="6"/>
      <c r="L266" s="8"/>
      <c r="M266" s="6"/>
      <c r="N266" s="6"/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9"/>
      <c r="C267" s="9"/>
      <c r="D267" s="6"/>
      <c r="E267" s="9"/>
      <c r="F267" s="9"/>
      <c r="G267" s="9"/>
      <c r="H267" s="9"/>
      <c r="I267" s="9"/>
      <c r="J267" s="9"/>
      <c r="K267" s="6"/>
      <c r="L267" s="8"/>
      <c r="M267" s="6"/>
      <c r="N267" s="6"/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9"/>
      <c r="C268" s="9"/>
      <c r="D268" s="6"/>
      <c r="E268" s="9"/>
      <c r="F268" s="9"/>
      <c r="G268" s="9"/>
      <c r="H268" s="9"/>
      <c r="I268" s="9"/>
      <c r="J268" s="9"/>
      <c r="K268" s="6"/>
      <c r="L268" s="8"/>
      <c r="M268" s="6"/>
      <c r="N268" s="6"/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9"/>
      <c r="C269" s="9"/>
      <c r="D269" s="6"/>
      <c r="E269" s="9"/>
      <c r="F269" s="9"/>
      <c r="G269" s="9"/>
      <c r="H269" s="9"/>
      <c r="I269" s="9"/>
      <c r="J269" s="9"/>
      <c r="K269" s="6"/>
      <c r="L269" s="8"/>
      <c r="M269" s="6"/>
      <c r="N269" s="6"/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9"/>
      <c r="C270" s="9"/>
      <c r="D270" s="6"/>
      <c r="E270" s="9"/>
      <c r="F270" s="9"/>
      <c r="G270" s="9"/>
      <c r="H270" s="9"/>
      <c r="I270" s="9"/>
      <c r="J270" s="9"/>
      <c r="K270" s="6"/>
      <c r="L270" s="8"/>
      <c r="M270" s="6"/>
      <c r="N270" s="6"/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9"/>
      <c r="C271" s="9"/>
      <c r="D271" s="6"/>
      <c r="E271" s="9"/>
      <c r="F271" s="9"/>
      <c r="G271" s="9"/>
      <c r="H271" s="9"/>
      <c r="I271" s="9"/>
      <c r="J271" s="9"/>
      <c r="K271" s="6"/>
      <c r="L271" s="8"/>
      <c r="M271" s="6"/>
      <c r="N271" s="6"/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9"/>
      <c r="C272" s="9"/>
      <c r="D272" s="6"/>
      <c r="E272" s="9"/>
      <c r="F272" s="9"/>
      <c r="G272" s="9"/>
      <c r="H272" s="9"/>
      <c r="I272" s="9"/>
      <c r="J272" s="9"/>
      <c r="K272" s="6"/>
      <c r="L272" s="8"/>
      <c r="M272" s="6"/>
      <c r="N272" s="6"/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9"/>
      <c r="C273" s="9"/>
      <c r="D273" s="6"/>
      <c r="E273" s="9"/>
      <c r="F273" s="9"/>
      <c r="G273" s="9"/>
      <c r="H273" s="9"/>
      <c r="I273" s="9"/>
      <c r="J273" s="9"/>
      <c r="K273" s="6"/>
      <c r="L273" s="8"/>
      <c r="M273" s="6"/>
      <c r="N273" s="6"/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9"/>
      <c r="C274" s="9"/>
      <c r="D274" s="6"/>
      <c r="E274" s="9"/>
      <c r="F274" s="9"/>
      <c r="G274" s="9"/>
      <c r="H274" s="9"/>
      <c r="I274" s="9"/>
      <c r="J274" s="9"/>
      <c r="K274" s="6"/>
      <c r="L274" s="8"/>
      <c r="M274" s="6"/>
      <c r="N274" s="6"/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9"/>
      <c r="C275" s="9"/>
      <c r="D275" s="6"/>
      <c r="E275" s="9"/>
      <c r="F275" s="9"/>
      <c r="G275" s="9"/>
      <c r="H275" s="9"/>
      <c r="I275" s="9"/>
      <c r="J275" s="9"/>
      <c r="K275" s="6"/>
      <c r="L275" s="8"/>
      <c r="M275" s="6"/>
      <c r="N275" s="6"/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9"/>
      <c r="C276" s="9"/>
      <c r="D276" s="6"/>
      <c r="E276" s="9"/>
      <c r="F276" s="9"/>
      <c r="G276" s="9"/>
      <c r="H276" s="9"/>
      <c r="I276" s="9"/>
      <c r="J276" s="9"/>
      <c r="K276" s="6"/>
      <c r="L276" s="8"/>
      <c r="M276" s="6"/>
      <c r="N276" s="6"/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9"/>
      <c r="C277" s="9"/>
      <c r="D277" s="6"/>
      <c r="E277" s="9"/>
      <c r="F277" s="9"/>
      <c r="G277" s="9"/>
      <c r="H277" s="9"/>
      <c r="I277" s="9"/>
      <c r="J277" s="9"/>
      <c r="K277" s="6"/>
      <c r="L277" s="8"/>
      <c r="M277" s="6"/>
      <c r="N277" s="6"/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9"/>
      <c r="C278" s="9"/>
      <c r="D278" s="6"/>
      <c r="E278" s="9"/>
      <c r="F278" s="9"/>
      <c r="G278" s="9"/>
      <c r="H278" s="9"/>
      <c r="I278" s="9"/>
      <c r="J278" s="9"/>
      <c r="K278" s="6"/>
      <c r="L278" s="8"/>
      <c r="M278" s="6"/>
      <c r="N278" s="6"/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9"/>
      <c r="C279" s="9"/>
      <c r="D279" s="6"/>
      <c r="E279" s="9"/>
      <c r="F279" s="9"/>
      <c r="G279" s="9"/>
      <c r="H279" s="9"/>
      <c r="I279" s="9"/>
      <c r="J279" s="9"/>
      <c r="K279" s="6"/>
      <c r="L279" s="8"/>
      <c r="M279" s="6"/>
      <c r="N279" s="6"/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9"/>
      <c r="C280" s="9"/>
      <c r="D280" s="6"/>
      <c r="E280" s="9"/>
      <c r="F280" s="9"/>
      <c r="G280" s="9"/>
      <c r="H280" s="9"/>
      <c r="I280" s="9"/>
      <c r="J280" s="9"/>
      <c r="K280" s="6"/>
      <c r="L280" s="8"/>
      <c r="M280" s="6"/>
      <c r="N280" s="6"/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9"/>
      <c r="C281" s="9"/>
      <c r="D281" s="6"/>
      <c r="E281" s="9"/>
      <c r="F281" s="9"/>
      <c r="G281" s="9"/>
      <c r="H281" s="9"/>
      <c r="I281" s="9"/>
      <c r="J281" s="9"/>
      <c r="K281" s="6"/>
      <c r="L281" s="8"/>
      <c r="M281" s="6"/>
      <c r="N281" s="6"/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9"/>
      <c r="C282" s="9"/>
      <c r="D282" s="6"/>
      <c r="E282" s="9"/>
      <c r="F282" s="9"/>
      <c r="G282" s="9"/>
      <c r="H282" s="9"/>
      <c r="I282" s="9"/>
      <c r="J282" s="9"/>
      <c r="K282" s="6"/>
      <c r="L282" s="8"/>
      <c r="M282" s="6"/>
      <c r="N282" s="6"/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9"/>
      <c r="C283" s="9"/>
      <c r="D283" s="6"/>
      <c r="E283" s="9"/>
      <c r="F283" s="9"/>
      <c r="G283" s="9"/>
      <c r="H283" s="9"/>
      <c r="I283" s="9"/>
      <c r="J283" s="9"/>
      <c r="K283" s="6"/>
      <c r="L283" s="8"/>
      <c r="M283" s="6"/>
      <c r="N283" s="6"/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9"/>
      <c r="C284" s="9"/>
      <c r="D284" s="6"/>
      <c r="E284" s="9"/>
      <c r="F284" s="9"/>
      <c r="G284" s="9"/>
      <c r="H284" s="9"/>
      <c r="I284" s="9"/>
      <c r="J284" s="9"/>
      <c r="K284" s="6"/>
      <c r="L284" s="8"/>
      <c r="M284" s="6"/>
      <c r="N284" s="6"/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9"/>
      <c r="C285" s="9"/>
      <c r="D285" s="6"/>
      <c r="E285" s="9"/>
      <c r="F285" s="9"/>
      <c r="G285" s="9"/>
      <c r="H285" s="9"/>
      <c r="I285" s="9"/>
      <c r="J285" s="9"/>
      <c r="K285" s="6"/>
      <c r="L285" s="8"/>
      <c r="M285" s="6"/>
      <c r="N285" s="6"/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9"/>
      <c r="C286" s="9"/>
      <c r="D286" s="6"/>
      <c r="E286" s="9"/>
      <c r="F286" s="9"/>
      <c r="G286" s="9"/>
      <c r="H286" s="9"/>
      <c r="I286" s="9"/>
      <c r="J286" s="9"/>
      <c r="K286" s="6"/>
      <c r="L286" s="8"/>
      <c r="M286" s="6"/>
      <c r="N286" s="6"/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9"/>
      <c r="C287" s="9"/>
      <c r="D287" s="6"/>
      <c r="E287" s="9"/>
      <c r="F287" s="9"/>
      <c r="G287" s="9"/>
      <c r="H287" s="9"/>
      <c r="I287" s="9"/>
      <c r="J287" s="9"/>
      <c r="K287" s="6"/>
      <c r="L287" s="8"/>
      <c r="M287" s="6"/>
      <c r="N287" s="6"/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9"/>
      <c r="C288" s="9"/>
      <c r="D288" s="6"/>
      <c r="E288" s="9"/>
      <c r="F288" s="9"/>
      <c r="G288" s="9"/>
      <c r="H288" s="9"/>
      <c r="I288" s="9"/>
      <c r="J288" s="9"/>
      <c r="K288" s="6"/>
      <c r="L288" s="8"/>
      <c r="M288" s="6"/>
      <c r="N288" s="6"/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9"/>
      <c r="C289" s="9"/>
      <c r="D289" s="6"/>
      <c r="E289" s="9"/>
      <c r="F289" s="9"/>
      <c r="G289" s="9"/>
      <c r="H289" s="9"/>
      <c r="I289" s="9"/>
      <c r="J289" s="9"/>
      <c r="K289" s="6"/>
      <c r="L289" s="8"/>
      <c r="M289" s="6"/>
      <c r="N289" s="6"/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9"/>
      <c r="C290" s="9"/>
      <c r="D290" s="6"/>
      <c r="E290" s="9"/>
      <c r="F290" s="9"/>
      <c r="G290" s="9"/>
      <c r="H290" s="9"/>
      <c r="I290" s="9"/>
      <c r="J290" s="9"/>
      <c r="K290" s="6"/>
      <c r="L290" s="8"/>
      <c r="M290" s="6"/>
      <c r="N290" s="6"/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9"/>
      <c r="C291" s="9"/>
      <c r="D291" s="6"/>
      <c r="E291" s="9"/>
      <c r="F291" s="9"/>
      <c r="G291" s="9"/>
      <c r="H291" s="9"/>
      <c r="I291" s="9"/>
      <c r="J291" s="9"/>
      <c r="K291" s="6"/>
      <c r="L291" s="8"/>
      <c r="M291" s="6"/>
      <c r="N291" s="6"/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9"/>
      <c r="C292" s="9"/>
      <c r="D292" s="6"/>
      <c r="E292" s="9"/>
      <c r="F292" s="9"/>
      <c r="G292" s="9"/>
      <c r="H292" s="9"/>
      <c r="I292" s="9"/>
      <c r="J292" s="9"/>
      <c r="K292" s="6"/>
      <c r="L292" s="8"/>
      <c r="M292" s="6"/>
      <c r="N292" s="6"/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9"/>
      <c r="C293" s="9"/>
      <c r="D293" s="6"/>
      <c r="E293" s="9"/>
      <c r="F293" s="9"/>
      <c r="G293" s="9"/>
      <c r="H293" s="9"/>
      <c r="I293" s="9"/>
      <c r="J293" s="9"/>
      <c r="K293" s="6"/>
      <c r="L293" s="8"/>
      <c r="M293" s="6"/>
      <c r="N293" s="6"/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9"/>
      <c r="C294" s="9"/>
      <c r="D294" s="6"/>
      <c r="E294" s="9"/>
      <c r="F294" s="9"/>
      <c r="G294" s="9"/>
      <c r="H294" s="9"/>
      <c r="I294" s="9"/>
      <c r="J294" s="9"/>
      <c r="K294" s="6"/>
      <c r="L294" s="8"/>
      <c r="M294" s="6"/>
      <c r="N294" s="6"/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9"/>
      <c r="C295" s="9"/>
      <c r="D295" s="6"/>
      <c r="E295" s="9"/>
      <c r="F295" s="9"/>
      <c r="G295" s="9"/>
      <c r="H295" s="9"/>
      <c r="I295" s="9"/>
      <c r="J295" s="9"/>
      <c r="K295" s="6"/>
      <c r="L295" s="8"/>
      <c r="M295" s="6"/>
      <c r="N295" s="6"/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9"/>
      <c r="C296" s="9"/>
      <c r="D296" s="6"/>
      <c r="E296" s="9"/>
      <c r="F296" s="9"/>
      <c r="G296" s="9"/>
      <c r="H296" s="9"/>
      <c r="I296" s="9"/>
      <c r="J296" s="9"/>
      <c r="K296" s="6"/>
      <c r="L296" s="8"/>
      <c r="M296" s="6"/>
      <c r="N296" s="6"/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9"/>
      <c r="C297" s="9"/>
      <c r="D297" s="6"/>
      <c r="E297" s="9"/>
      <c r="F297" s="9"/>
      <c r="G297" s="9"/>
      <c r="H297" s="9"/>
      <c r="I297" s="9"/>
      <c r="J297" s="9"/>
      <c r="K297" s="6"/>
      <c r="L297" s="8"/>
      <c r="M297" s="6"/>
      <c r="N297" s="6"/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9"/>
      <c r="C298" s="9"/>
      <c r="D298" s="6"/>
      <c r="E298" s="9"/>
      <c r="F298" s="9"/>
      <c r="G298" s="9"/>
      <c r="H298" s="9"/>
      <c r="I298" s="9"/>
      <c r="J298" s="9"/>
      <c r="K298" s="6"/>
      <c r="L298" s="8"/>
      <c r="M298" s="6"/>
      <c r="N298" s="6"/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9"/>
      <c r="C299" s="9"/>
      <c r="D299" s="6"/>
      <c r="E299" s="9"/>
      <c r="F299" s="9"/>
      <c r="G299" s="9"/>
      <c r="H299" s="9"/>
      <c r="I299" s="9"/>
      <c r="J299" s="9"/>
      <c r="K299" s="6"/>
      <c r="L299" s="8"/>
      <c r="M299" s="6"/>
      <c r="N299" s="6"/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9"/>
      <c r="C300" s="9"/>
      <c r="D300" s="6"/>
      <c r="E300" s="9"/>
      <c r="F300" s="9"/>
      <c r="G300" s="9"/>
      <c r="H300" s="9"/>
      <c r="I300" s="9"/>
      <c r="J300" s="9"/>
      <c r="K300" s="6"/>
      <c r="L300" s="8"/>
      <c r="M300" s="6"/>
      <c r="N300" s="6"/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9"/>
      <c r="C301" s="9"/>
      <c r="D301" s="6"/>
      <c r="E301" s="9"/>
      <c r="F301" s="9"/>
      <c r="G301" s="9"/>
      <c r="H301" s="9"/>
      <c r="I301" s="9"/>
      <c r="J301" s="9"/>
      <c r="K301" s="6"/>
      <c r="L301" s="8"/>
      <c r="M301" s="6"/>
      <c r="N301" s="6"/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9"/>
      <c r="C302" s="9"/>
      <c r="D302" s="6"/>
      <c r="E302" s="9"/>
      <c r="F302" s="9"/>
      <c r="G302" s="9"/>
      <c r="H302" s="9"/>
      <c r="I302" s="9"/>
      <c r="J302" s="9"/>
      <c r="K302" s="6"/>
      <c r="L302" s="8"/>
      <c r="M302" s="6"/>
      <c r="N302" s="6"/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9"/>
      <c r="C303" s="9"/>
      <c r="D303" s="6"/>
      <c r="E303" s="9"/>
      <c r="F303" s="9"/>
      <c r="G303" s="9"/>
      <c r="H303" s="9"/>
      <c r="I303" s="9"/>
      <c r="J303" s="9"/>
      <c r="K303" s="6"/>
      <c r="L303" s="8"/>
      <c r="M303" s="6"/>
      <c r="N303" s="6"/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9"/>
      <c r="C304" s="9"/>
      <c r="D304" s="6"/>
      <c r="E304" s="9"/>
      <c r="F304" s="9"/>
      <c r="G304" s="9"/>
      <c r="H304" s="9"/>
      <c r="I304" s="9"/>
      <c r="J304" s="9"/>
      <c r="K304" s="6"/>
      <c r="L304" s="8"/>
      <c r="M304" s="6"/>
      <c r="N304" s="6"/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9"/>
      <c r="C305" s="9"/>
      <c r="D305" s="6"/>
      <c r="E305" s="9"/>
      <c r="F305" s="9"/>
      <c r="G305" s="9"/>
      <c r="H305" s="9"/>
      <c r="I305" s="9"/>
      <c r="J305" s="9"/>
      <c r="K305" s="6"/>
      <c r="L305" s="8"/>
      <c r="M305" s="6"/>
      <c r="N305" s="6"/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9"/>
      <c r="C306" s="9"/>
      <c r="D306" s="6"/>
      <c r="E306" s="9"/>
      <c r="F306" s="9"/>
      <c r="G306" s="9"/>
      <c r="H306" s="9"/>
      <c r="I306" s="9"/>
      <c r="J306" s="9"/>
      <c r="K306" s="6"/>
      <c r="L306" s="8"/>
      <c r="M306" s="6"/>
      <c r="N306" s="6"/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9"/>
      <c r="C307" s="9"/>
      <c r="D307" s="6"/>
      <c r="E307" s="9"/>
      <c r="F307" s="9"/>
      <c r="G307" s="9"/>
      <c r="H307" s="9"/>
      <c r="I307" s="9"/>
      <c r="J307" s="9"/>
      <c r="K307" s="6"/>
      <c r="L307" s="8"/>
      <c r="M307" s="6"/>
      <c r="N307" s="6"/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9"/>
      <c r="C308" s="9"/>
      <c r="D308" s="6"/>
      <c r="E308" s="9"/>
      <c r="F308" s="9"/>
      <c r="G308" s="9"/>
      <c r="H308" s="9"/>
      <c r="I308" s="9"/>
      <c r="J308" s="9"/>
      <c r="K308" s="6"/>
      <c r="L308" s="8"/>
      <c r="M308" s="6"/>
      <c r="N308" s="6"/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9"/>
      <c r="C309" s="9"/>
      <c r="D309" s="6"/>
      <c r="E309" s="9"/>
      <c r="F309" s="9"/>
      <c r="G309" s="9"/>
      <c r="H309" s="9"/>
      <c r="I309" s="9"/>
      <c r="J309" s="9"/>
      <c r="K309" s="6"/>
      <c r="L309" s="8"/>
      <c r="M309" s="6"/>
      <c r="N309" s="6"/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9"/>
      <c r="C310" s="9"/>
      <c r="D310" s="6"/>
      <c r="E310" s="9"/>
      <c r="F310" s="9"/>
      <c r="G310" s="9"/>
      <c r="H310" s="9"/>
      <c r="I310" s="9"/>
      <c r="J310" s="9"/>
      <c r="K310" s="6"/>
      <c r="L310" s="8"/>
      <c r="M310" s="6"/>
      <c r="N310" s="6"/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9"/>
      <c r="C311" s="9"/>
      <c r="D311" s="6"/>
      <c r="E311" s="9"/>
      <c r="F311" s="9"/>
      <c r="G311" s="9"/>
      <c r="H311" s="9"/>
      <c r="I311" s="9"/>
      <c r="J311" s="9"/>
      <c r="K311" s="6"/>
      <c r="L311" s="8"/>
      <c r="M311" s="6"/>
      <c r="N311" s="6"/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9"/>
      <c r="C312" s="9"/>
      <c r="D312" s="6"/>
      <c r="E312" s="9"/>
      <c r="F312" s="9"/>
      <c r="G312" s="9"/>
      <c r="H312" s="9"/>
      <c r="I312" s="9"/>
      <c r="J312" s="9"/>
      <c r="K312" s="6"/>
      <c r="L312" s="8"/>
      <c r="M312" s="6"/>
      <c r="N312" s="6"/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9"/>
      <c r="C313" s="9"/>
      <c r="D313" s="6"/>
      <c r="E313" s="9"/>
      <c r="F313" s="9"/>
      <c r="G313" s="9"/>
      <c r="H313" s="9"/>
      <c r="I313" s="9"/>
      <c r="J313" s="9"/>
      <c r="K313" s="6"/>
      <c r="L313" s="8"/>
      <c r="M313" s="6"/>
      <c r="N313" s="6"/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9"/>
      <c r="C314" s="9"/>
      <c r="D314" s="6"/>
      <c r="E314" s="9"/>
      <c r="F314" s="9"/>
      <c r="G314" s="9"/>
      <c r="H314" s="9"/>
      <c r="I314" s="9"/>
      <c r="J314" s="9"/>
      <c r="K314" s="6"/>
      <c r="L314" s="8"/>
      <c r="M314" s="6"/>
      <c r="N314" s="6"/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9"/>
      <c r="C315" s="9"/>
      <c r="D315" s="6"/>
      <c r="E315" s="9"/>
      <c r="F315" s="9"/>
      <c r="G315" s="9"/>
      <c r="H315" s="9"/>
      <c r="I315" s="9"/>
      <c r="J315" s="9"/>
      <c r="K315" s="6"/>
      <c r="L315" s="8"/>
      <c r="M315" s="6"/>
      <c r="N315" s="6"/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9"/>
      <c r="C316" s="9"/>
      <c r="D316" s="6"/>
      <c r="E316" s="9"/>
      <c r="F316" s="9"/>
      <c r="G316" s="9"/>
      <c r="H316" s="9"/>
      <c r="I316" s="9"/>
      <c r="J316" s="9"/>
      <c r="K316" s="6"/>
      <c r="L316" s="8"/>
      <c r="M316" s="6"/>
      <c r="N316" s="6"/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9"/>
      <c r="C317" s="9"/>
      <c r="D317" s="6"/>
      <c r="E317" s="9"/>
      <c r="F317" s="9"/>
      <c r="G317" s="9"/>
      <c r="H317" s="9"/>
      <c r="I317" s="9"/>
      <c r="J317" s="9"/>
      <c r="K317" s="6"/>
      <c r="L317" s="8"/>
      <c r="M317" s="6"/>
      <c r="N317" s="6"/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9"/>
      <c r="C318" s="9"/>
      <c r="D318" s="6"/>
      <c r="E318" s="9"/>
      <c r="F318" s="9"/>
      <c r="G318" s="9"/>
      <c r="H318" s="9"/>
      <c r="I318" s="9"/>
      <c r="J318" s="9"/>
      <c r="K318" s="6"/>
      <c r="L318" s="8"/>
      <c r="M318" s="6"/>
      <c r="N318" s="6"/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9"/>
      <c r="C319" s="9"/>
      <c r="D319" s="6"/>
      <c r="E319" s="9"/>
      <c r="F319" s="9"/>
      <c r="G319" s="9"/>
      <c r="H319" s="9"/>
      <c r="I319" s="9"/>
      <c r="J319" s="9"/>
      <c r="K319" s="6"/>
      <c r="L319" s="8"/>
      <c r="M319" s="6"/>
      <c r="N319" s="6"/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9"/>
      <c r="C320" s="9"/>
      <c r="D320" s="6"/>
      <c r="E320" s="9"/>
      <c r="F320" s="9"/>
      <c r="G320" s="9"/>
      <c r="H320" s="9"/>
      <c r="I320" s="9"/>
      <c r="J320" s="9"/>
      <c r="K320" s="6"/>
      <c r="L320" s="8"/>
      <c r="M320" s="6"/>
      <c r="N320" s="6"/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9"/>
      <c r="C321" s="9"/>
      <c r="D321" s="6"/>
      <c r="E321" s="9"/>
      <c r="F321" s="9"/>
      <c r="G321" s="9"/>
      <c r="H321" s="9"/>
      <c r="I321" s="9"/>
      <c r="J321" s="9"/>
      <c r="K321" s="6"/>
      <c r="L321" s="8"/>
      <c r="M321" s="6"/>
      <c r="N321" s="6"/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9"/>
      <c r="C322" s="9"/>
      <c r="D322" s="6"/>
      <c r="E322" s="9"/>
      <c r="F322" s="9"/>
      <c r="G322" s="9"/>
      <c r="H322" s="9"/>
      <c r="I322" s="9"/>
      <c r="J322" s="9"/>
      <c r="K322" s="6"/>
      <c r="L322" s="8"/>
      <c r="M322" s="6"/>
      <c r="N322" s="6"/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9"/>
      <c r="C323" s="9"/>
      <c r="D323" s="6"/>
      <c r="E323" s="9"/>
      <c r="F323" s="9"/>
      <c r="G323" s="9"/>
      <c r="H323" s="9"/>
      <c r="I323" s="9"/>
      <c r="J323" s="9"/>
      <c r="K323" s="6"/>
      <c r="L323" s="8"/>
      <c r="M323" s="6"/>
      <c r="N323" s="6"/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9"/>
      <c r="C324" s="9"/>
      <c r="D324" s="6"/>
      <c r="E324" s="9"/>
      <c r="F324" s="9"/>
      <c r="G324" s="9"/>
      <c r="H324" s="9"/>
      <c r="I324" s="9"/>
      <c r="J324" s="9"/>
      <c r="K324" s="6"/>
      <c r="L324" s="8"/>
      <c r="M324" s="6"/>
      <c r="N324" s="6"/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9"/>
      <c r="C325" s="9"/>
      <c r="D325" s="6"/>
      <c r="E325" s="9"/>
      <c r="F325" s="9"/>
      <c r="G325" s="9"/>
      <c r="H325" s="9"/>
      <c r="I325" s="9"/>
      <c r="J325" s="9"/>
      <c r="K325" s="6"/>
      <c r="L325" s="8"/>
      <c r="M325" s="6"/>
      <c r="N325" s="6"/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9"/>
      <c r="C326" s="9"/>
      <c r="D326" s="6"/>
      <c r="E326" s="9"/>
      <c r="F326" s="9"/>
      <c r="G326" s="9"/>
      <c r="H326" s="9"/>
      <c r="I326" s="9"/>
      <c r="J326" s="9"/>
      <c r="K326" s="6"/>
      <c r="L326" s="8"/>
      <c r="M326" s="6"/>
      <c r="N326" s="6"/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9"/>
      <c r="C327" s="9"/>
      <c r="D327" s="6"/>
      <c r="E327" s="9"/>
      <c r="F327" s="9"/>
      <c r="G327" s="9"/>
      <c r="H327" s="9"/>
      <c r="I327" s="9"/>
      <c r="J327" s="9"/>
      <c r="K327" s="6"/>
      <c r="L327" s="8"/>
      <c r="M327" s="6"/>
      <c r="N327" s="6"/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9"/>
      <c r="C328" s="9"/>
      <c r="D328" s="6"/>
      <c r="E328" s="9"/>
      <c r="F328" s="9"/>
      <c r="G328" s="9"/>
      <c r="H328" s="9"/>
      <c r="I328" s="9"/>
      <c r="J328" s="9"/>
      <c r="K328" s="6"/>
      <c r="L328" s="8"/>
      <c r="M328" s="6"/>
      <c r="N328" s="6"/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9"/>
      <c r="C329" s="9"/>
      <c r="D329" s="6"/>
      <c r="E329" s="9"/>
      <c r="F329" s="9"/>
      <c r="G329" s="9"/>
      <c r="H329" s="9"/>
      <c r="I329" s="9"/>
      <c r="J329" s="9"/>
      <c r="K329" s="6"/>
      <c r="L329" s="8"/>
      <c r="M329" s="6"/>
      <c r="N329" s="6"/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9"/>
      <c r="C330" s="9"/>
      <c r="D330" s="6"/>
      <c r="E330" s="9"/>
      <c r="F330" s="9"/>
      <c r="G330" s="9"/>
      <c r="H330" s="9"/>
      <c r="I330" s="9"/>
      <c r="J330" s="9"/>
      <c r="K330" s="6"/>
      <c r="L330" s="8"/>
      <c r="M330" s="6"/>
      <c r="N330" s="6"/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9"/>
      <c r="C331" s="9"/>
      <c r="D331" s="6"/>
      <c r="E331" s="9"/>
      <c r="F331" s="9"/>
      <c r="G331" s="9"/>
      <c r="H331" s="9"/>
      <c r="I331" s="9"/>
      <c r="J331" s="9"/>
      <c r="K331" s="6"/>
      <c r="L331" s="8"/>
      <c r="M331" s="6"/>
      <c r="N331" s="6"/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9"/>
      <c r="C332" s="9"/>
      <c r="D332" s="6"/>
      <c r="E332" s="9"/>
      <c r="F332" s="9"/>
      <c r="G332" s="9"/>
      <c r="H332" s="9"/>
      <c r="I332" s="9"/>
      <c r="J332" s="9"/>
      <c r="K332" s="6"/>
      <c r="L332" s="8"/>
      <c r="M332" s="6"/>
      <c r="N332" s="6"/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9"/>
      <c r="C333" s="9"/>
      <c r="D333" s="6"/>
      <c r="E333" s="9"/>
      <c r="F333" s="9"/>
      <c r="G333" s="9"/>
      <c r="H333" s="9"/>
      <c r="I333" s="9"/>
      <c r="J333" s="9"/>
      <c r="K333" s="6"/>
      <c r="L333" s="8"/>
      <c r="M333" s="6"/>
      <c r="N333" s="6"/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9"/>
      <c r="C334" s="9"/>
      <c r="D334" s="6"/>
      <c r="E334" s="9"/>
      <c r="F334" s="9"/>
      <c r="G334" s="9"/>
      <c r="H334" s="9"/>
      <c r="I334" s="9"/>
      <c r="J334" s="9"/>
      <c r="K334" s="6"/>
      <c r="L334" s="8"/>
      <c r="M334" s="6"/>
      <c r="N334" s="6"/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9"/>
      <c r="C335" s="9"/>
      <c r="D335" s="6"/>
      <c r="E335" s="9"/>
      <c r="F335" s="9"/>
      <c r="G335" s="9"/>
      <c r="H335" s="9"/>
      <c r="I335" s="9"/>
      <c r="J335" s="9"/>
      <c r="K335" s="6"/>
      <c r="L335" s="8"/>
      <c r="M335" s="6"/>
      <c r="N335" s="6"/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9"/>
      <c r="C336" s="9"/>
      <c r="D336" s="6"/>
      <c r="E336" s="9"/>
      <c r="F336" s="9"/>
      <c r="G336" s="9"/>
      <c r="H336" s="9"/>
      <c r="I336" s="9"/>
      <c r="J336" s="9"/>
      <c r="K336" s="6"/>
      <c r="L336" s="8"/>
      <c r="M336" s="6"/>
      <c r="N336" s="6"/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9"/>
      <c r="C337" s="9"/>
      <c r="D337" s="6"/>
      <c r="E337" s="9"/>
      <c r="F337" s="9"/>
      <c r="G337" s="9"/>
      <c r="H337" s="9"/>
      <c r="I337" s="9"/>
      <c r="J337" s="9"/>
      <c r="K337" s="6"/>
      <c r="L337" s="8"/>
      <c r="M337" s="6"/>
      <c r="N337" s="6"/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9"/>
      <c r="C338" s="9"/>
      <c r="D338" s="6"/>
      <c r="E338" s="9"/>
      <c r="F338" s="9"/>
      <c r="G338" s="9"/>
      <c r="H338" s="9"/>
      <c r="I338" s="9"/>
      <c r="J338" s="9"/>
      <c r="K338" s="6"/>
      <c r="L338" s="8"/>
      <c r="M338" s="6"/>
      <c r="N338" s="6"/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9"/>
      <c r="C339" s="9"/>
      <c r="D339" s="6"/>
      <c r="E339" s="9"/>
      <c r="F339" s="9"/>
      <c r="G339" s="9"/>
      <c r="H339" s="9"/>
      <c r="I339" s="9"/>
      <c r="J339" s="9"/>
      <c r="K339" s="6"/>
      <c r="L339" s="8"/>
      <c r="M339" s="6"/>
      <c r="N339" s="6"/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9"/>
      <c r="C340" s="9"/>
      <c r="D340" s="6"/>
      <c r="E340" s="9"/>
      <c r="F340" s="9"/>
      <c r="G340" s="9"/>
      <c r="H340" s="9"/>
      <c r="I340" s="9"/>
      <c r="J340" s="9"/>
      <c r="K340" s="6"/>
      <c r="L340" s="8"/>
      <c r="M340" s="6"/>
      <c r="N340" s="6"/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9"/>
      <c r="C341" s="9"/>
      <c r="D341" s="6"/>
      <c r="E341" s="9"/>
      <c r="F341" s="9"/>
      <c r="G341" s="9"/>
      <c r="H341" s="9"/>
      <c r="I341" s="9"/>
      <c r="J341" s="9"/>
      <c r="K341" s="6"/>
      <c r="L341" s="8"/>
      <c r="M341" s="6"/>
      <c r="N341" s="6"/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9"/>
      <c r="C342" s="9"/>
      <c r="D342" s="6"/>
      <c r="E342" s="9"/>
      <c r="F342" s="9"/>
      <c r="G342" s="9"/>
      <c r="H342" s="9"/>
      <c r="I342" s="9"/>
      <c r="J342" s="9"/>
      <c r="K342" s="6"/>
      <c r="L342" s="8"/>
      <c r="M342" s="6"/>
      <c r="N342" s="6"/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9"/>
      <c r="C343" s="9"/>
      <c r="D343" s="6"/>
      <c r="E343" s="9"/>
      <c r="F343" s="9"/>
      <c r="G343" s="9"/>
      <c r="H343" s="9"/>
      <c r="I343" s="9"/>
      <c r="J343" s="9"/>
      <c r="K343" s="6"/>
      <c r="L343" s="8"/>
      <c r="M343" s="6"/>
      <c r="N343" s="6"/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9"/>
      <c r="C344" s="9"/>
      <c r="D344" s="6"/>
      <c r="E344" s="9"/>
      <c r="F344" s="9"/>
      <c r="G344" s="9"/>
      <c r="H344" s="9"/>
      <c r="I344" s="9"/>
      <c r="J344" s="9"/>
      <c r="K344" s="6"/>
      <c r="L344" s="8"/>
      <c r="M344" s="6"/>
      <c r="N344" s="6"/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9"/>
      <c r="C345" s="9"/>
      <c r="D345" s="6"/>
      <c r="E345" s="9"/>
      <c r="F345" s="9"/>
      <c r="G345" s="9"/>
      <c r="H345" s="9"/>
      <c r="I345" s="9"/>
      <c r="J345" s="9"/>
      <c r="K345" s="6"/>
      <c r="L345" s="8"/>
      <c r="M345" s="6"/>
      <c r="N345" s="6"/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9"/>
      <c r="C346" s="9"/>
      <c r="D346" s="6"/>
      <c r="E346" s="9"/>
      <c r="F346" s="9"/>
      <c r="G346" s="9"/>
      <c r="H346" s="9"/>
      <c r="I346" s="9"/>
      <c r="J346" s="9"/>
      <c r="K346" s="6"/>
      <c r="L346" s="8"/>
      <c r="M346" s="6"/>
      <c r="N346" s="6"/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9"/>
      <c r="C347" s="9"/>
      <c r="D347" s="6"/>
      <c r="E347" s="9"/>
      <c r="F347" s="9"/>
      <c r="G347" s="9"/>
      <c r="H347" s="9"/>
      <c r="I347" s="9"/>
      <c r="J347" s="9"/>
      <c r="K347" s="6"/>
      <c r="L347" s="8"/>
      <c r="M347" s="6"/>
      <c r="N347" s="6"/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9"/>
      <c r="C348" s="9"/>
      <c r="D348" s="6"/>
      <c r="E348" s="9"/>
      <c r="F348" s="9"/>
      <c r="G348" s="9"/>
      <c r="H348" s="9"/>
      <c r="I348" s="9"/>
      <c r="J348" s="9"/>
      <c r="K348" s="6"/>
      <c r="L348" s="8"/>
      <c r="M348" s="6"/>
      <c r="N348" s="6"/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9"/>
      <c r="C349" s="9"/>
      <c r="D349" s="6"/>
      <c r="E349" s="9"/>
      <c r="F349" s="9"/>
      <c r="G349" s="9"/>
      <c r="H349" s="9"/>
      <c r="I349" s="9"/>
      <c r="J349" s="9"/>
      <c r="K349" s="6"/>
      <c r="L349" s="8"/>
      <c r="M349" s="6"/>
      <c r="N349" s="6"/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20.86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27.29"/>
    <col customWidth="1" min="15" max="31" width="11.43"/>
  </cols>
  <sheetData>
    <row r="1" ht="12.75" customHeight="1">
      <c r="A1" s="6"/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/>
      <c r="B2" s="6">
        <f>IF(C2=0, Config!$B$15*Config!$B$20*Config!$B$50, 
IF(C2=1, Config!$B$15*Config!$B$21*Config!$B$51, 
IF(C2=2, Config!$B$15*Config!$B$22*Config!$B$52, 
IF(C2=3, Config!$B$15*Config!$B$23*Config!$B$53, 
IF(C2=4, Config!$B$15*Config!$B$24*Config!$B$54, 
IF(C2=5, Config!$B$15*Config!$B$25*Config!$B$55, 
IF(C2=6, Config!$B$15*Config!$B$26*Config!$B$56, 
IF(C2=7, Config!$B$15*Config!$B$27*Config!$B$57, ""))))))))</f>
        <v>0.8</v>
      </c>
      <c r="C2" s="10">
        <v>1.0</v>
      </c>
      <c r="D2" s="7" t="s">
        <v>841</v>
      </c>
      <c r="E2" s="10">
        <v>400.0</v>
      </c>
      <c r="F2" s="10">
        <v>25.0</v>
      </c>
      <c r="G2" s="9">
        <f>IF(E2 &lt; Config!$B$4, Config!$B$4, E2)</f>
        <v>850</v>
      </c>
      <c r="H2" s="9">
        <f t="shared" ref="H2:H46" si="1"> B2 * G2 * ( $A$17 - (F2 / $A$14) )</f>
        <v>40274.2268</v>
      </c>
      <c r="I2" s="9">
        <f>H2 * (1 - Config!$B$9)</f>
        <v>34233.09278</v>
      </c>
      <c r="J2" s="9">
        <f>H2 * (1 + Config!$B$10)</f>
        <v>50342.78351</v>
      </c>
      <c r="K2" s="6" t="str">
        <f t="shared" ref="K2:K46" si="2">IF(I2&lt;0,"-","") &amp;
INT(ABS(I2)/10000) &amp; "g " &amp;
INT(MOD(ABS(I2),10000)/100) &amp; "s " &amp;
ROUND(MOD(ABS(I2),100),0) &amp; "c"
</f>
        <v>3g 42s 33c</v>
      </c>
      <c r="L2" s="8" t="str">
        <f t="shared" ref="L2:L46" si="3">IF(H2&lt;0,"-","") &amp;
INT(ABS(H2)/10000) &amp; "g " &amp;
INT(MOD(ABS(H2),10000)/100) &amp; "s " &amp;
ROUND(MOD(ABS(H2),100),0) &amp; "c"
</f>
        <v>4g 2s 74c</v>
      </c>
      <c r="M2" s="6" t="str">
        <f t="shared" ref="M2:M46" si="4">IF(J2&lt;0,"-","") &amp;
INT(ABS(J2)/10000) &amp; "g " &amp;
INT(MOD(ABS(J2),10000)/100) &amp; "s " &amp;
ROUND(MOD(ABS(J2),100),0) &amp; "c"
</f>
        <v>5g 3s 43c</v>
      </c>
      <c r="N2" s="6" t="str">
        <f t="shared" ref="N2:N46" si="5">D2</f>
        <v>Elemental Fire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Config!$B$15*Config!$B$20*Config!$B$50, 
IF(C3=1, Config!$B$15*Config!$B$21*Config!$B$51, 
IF(C3=2, Config!$B$15*Config!$B$22*Config!$B$52, 
IF(C3=3, Config!$B$15*Config!$B$23*Config!$B$53, 
IF(C3=4, Config!$B$15*Config!$B$24*Config!$B$54, 
IF(C3=5, Config!$B$15*Config!$B$25*Config!$B$55, 
IF(C3=6, Config!$B$15*Config!$B$26*Config!$B$56, 
IF(C3=7, Config!$B$15*Config!$B$27*Config!$B$57, ""))))))))</f>
        <v>0.8</v>
      </c>
      <c r="C3" s="10">
        <v>1.0</v>
      </c>
      <c r="D3" s="7" t="s">
        <v>842</v>
      </c>
      <c r="E3" s="10">
        <v>400.0</v>
      </c>
      <c r="F3" s="10">
        <v>25.0</v>
      </c>
      <c r="G3" s="9">
        <f>IF(E3 &lt; Config!$B$4, Config!$B$4, E3)</f>
        <v>850</v>
      </c>
      <c r="H3" s="9">
        <f t="shared" si="1"/>
        <v>40274.2268</v>
      </c>
      <c r="I3" s="9">
        <f>H3 * (1 - Config!$B$9)</f>
        <v>34233.09278</v>
      </c>
      <c r="J3" s="9">
        <f>H3 * (1 + Config!$B$10)</f>
        <v>50342.78351</v>
      </c>
      <c r="K3" s="6" t="str">
        <f t="shared" si="2"/>
        <v>3g 42s 33c</v>
      </c>
      <c r="L3" s="8" t="str">
        <f t="shared" si="3"/>
        <v>4g 2s 74c</v>
      </c>
      <c r="M3" s="6" t="str">
        <f t="shared" si="4"/>
        <v>5g 3s 43c</v>
      </c>
      <c r="N3" s="6" t="str">
        <f t="shared" si="5"/>
        <v>Elemental Earth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/>
      <c r="B4" s="6">
        <f>IF(C4=0, Config!$B$15*Config!$B$20*Config!$B$50, 
IF(C4=1, Config!$B$15*Config!$B$21*Config!$B$51, 
IF(C4=2, Config!$B$15*Config!$B$22*Config!$B$52, 
IF(C4=3, Config!$B$15*Config!$B$23*Config!$B$53, 
IF(C4=4, Config!$B$15*Config!$B$24*Config!$B$54, 
IF(C4=5, Config!$B$15*Config!$B$25*Config!$B$55, 
IF(C4=6, Config!$B$15*Config!$B$26*Config!$B$56, 
IF(C4=7, Config!$B$15*Config!$B$27*Config!$B$57, ""))))))))</f>
        <v>0.8</v>
      </c>
      <c r="C4" s="10">
        <v>1.0</v>
      </c>
      <c r="D4" s="7" t="s">
        <v>843</v>
      </c>
      <c r="E4" s="10">
        <v>400.0</v>
      </c>
      <c r="F4" s="10">
        <v>25.0</v>
      </c>
      <c r="G4" s="9">
        <f>IF(E4 &lt; Config!$B$4, Config!$B$4, E4)</f>
        <v>850</v>
      </c>
      <c r="H4" s="9">
        <f t="shared" si="1"/>
        <v>40274.2268</v>
      </c>
      <c r="I4" s="9">
        <f>H4 * (1 - Config!$B$9)</f>
        <v>34233.09278</v>
      </c>
      <c r="J4" s="9">
        <f>H4 * (1 + Config!$B$10)</f>
        <v>50342.78351</v>
      </c>
      <c r="K4" s="6" t="str">
        <f t="shared" si="2"/>
        <v>3g 42s 33c</v>
      </c>
      <c r="L4" s="8" t="str">
        <f t="shared" si="3"/>
        <v>4g 2s 74c</v>
      </c>
      <c r="M4" s="6" t="str">
        <f t="shared" si="4"/>
        <v>5g 3s 43c</v>
      </c>
      <c r="N4" s="6" t="str">
        <f t="shared" si="5"/>
        <v>Elemental Water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6"/>
      <c r="B5" s="6">
        <f>IF(C5=0, Config!$B$15*Config!$B$20*Config!$B$50, 
IF(C5=1, Config!$B$15*Config!$B$21*Config!$B$51, 
IF(C5=2, Config!$B$15*Config!$B$22*Config!$B$52, 
IF(C5=3, Config!$B$15*Config!$B$23*Config!$B$53, 
IF(C5=4, Config!$B$15*Config!$B$24*Config!$B$54, 
IF(C5=5, Config!$B$15*Config!$B$25*Config!$B$55, 
IF(C5=6, Config!$B$15*Config!$B$26*Config!$B$56, 
IF(C5=7, Config!$B$15*Config!$B$27*Config!$B$57, ""))))))))</f>
        <v>0.8</v>
      </c>
      <c r="C5" s="10">
        <v>1.0</v>
      </c>
      <c r="D5" s="7" t="s">
        <v>844</v>
      </c>
      <c r="E5" s="10">
        <v>400.0</v>
      </c>
      <c r="F5" s="10">
        <v>25.0</v>
      </c>
      <c r="G5" s="9">
        <f>IF(E5 &lt; Config!$B$4, Config!$B$4, E5)</f>
        <v>850</v>
      </c>
      <c r="H5" s="9">
        <f t="shared" si="1"/>
        <v>40274.2268</v>
      </c>
      <c r="I5" s="9">
        <f>H5 * (1 - Config!$B$9)</f>
        <v>34233.09278</v>
      </c>
      <c r="J5" s="9">
        <f>H5 * (1 + Config!$B$10)</f>
        <v>50342.78351</v>
      </c>
      <c r="K5" s="6" t="str">
        <f t="shared" si="2"/>
        <v>3g 42s 33c</v>
      </c>
      <c r="L5" s="8" t="str">
        <f t="shared" si="3"/>
        <v>4g 2s 74c</v>
      </c>
      <c r="M5" s="6" t="str">
        <f t="shared" si="4"/>
        <v>5g 3s 43c</v>
      </c>
      <c r="N5" s="6" t="str">
        <f t="shared" si="5"/>
        <v>Elemental Air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Config!$B$15*Config!$B$20*Config!$B$50, 
IF(C6=1, Config!$B$15*Config!$B$21*Config!$B$51, 
IF(C6=2, Config!$B$15*Config!$B$22*Config!$B$52, 
IF(C6=3, Config!$B$15*Config!$B$23*Config!$B$53, 
IF(C6=4, Config!$B$15*Config!$B$24*Config!$B$54, 
IF(C6=5, Config!$B$15*Config!$B$25*Config!$B$55, 
IF(C6=6, Config!$B$15*Config!$B$26*Config!$B$56, 
IF(C6=7, Config!$B$15*Config!$B$27*Config!$B$57, ""))))))))</f>
        <v>0.8</v>
      </c>
      <c r="C6" s="10">
        <v>1.0</v>
      </c>
      <c r="D6" s="7" t="s">
        <v>845</v>
      </c>
      <c r="E6" s="10">
        <v>400.0</v>
      </c>
      <c r="F6" s="10">
        <v>45.0</v>
      </c>
      <c r="G6" s="9">
        <f>IF(E6 &lt; Config!$B$4, Config!$B$4, E6)</f>
        <v>850</v>
      </c>
      <c r="H6" s="9">
        <f t="shared" si="1"/>
        <v>26253.60825</v>
      </c>
      <c r="I6" s="9">
        <f>H6 * (1 - Config!$B$9)</f>
        <v>22315.56701</v>
      </c>
      <c r="J6" s="9">
        <f>H6 * (1 + Config!$B$10)</f>
        <v>32817.01031</v>
      </c>
      <c r="K6" s="6" t="str">
        <f t="shared" si="2"/>
        <v>2g 23s 16c</v>
      </c>
      <c r="L6" s="8" t="str">
        <f t="shared" si="3"/>
        <v>2g 62s 54c</v>
      </c>
      <c r="M6" s="6" t="str">
        <f t="shared" si="4"/>
        <v>3g 28s 17c</v>
      </c>
      <c r="N6" s="6" t="str">
        <f t="shared" si="5"/>
        <v>Core of Earth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/>
      <c r="B7" s="6">
        <f>IF(C7=0, Config!$B$15*Config!$B$20*Config!$B$50, 
IF(C7=1, Config!$B$15*Config!$B$21*Config!$B$51, 
IF(C7=2, Config!$B$15*Config!$B$22*Config!$B$52, 
IF(C7=3, Config!$B$15*Config!$B$23*Config!$B$53, 
IF(C7=4, Config!$B$15*Config!$B$24*Config!$B$54, 
IF(C7=5, Config!$B$15*Config!$B$25*Config!$B$55, 
IF(C7=6, Config!$B$15*Config!$B$26*Config!$B$56, 
IF(C7=7, Config!$B$15*Config!$B$27*Config!$B$57, ""))))))))</f>
        <v>0.8</v>
      </c>
      <c r="C7" s="10">
        <v>1.0</v>
      </c>
      <c r="D7" s="7" t="s">
        <v>846</v>
      </c>
      <c r="E7" s="10">
        <v>400.0</v>
      </c>
      <c r="F7" s="10">
        <v>45.0</v>
      </c>
      <c r="G7" s="9">
        <f>IF(E7 &lt; Config!$B$4, Config!$B$4, E7)</f>
        <v>850</v>
      </c>
      <c r="H7" s="9">
        <f t="shared" si="1"/>
        <v>26253.60825</v>
      </c>
      <c r="I7" s="9">
        <f>H7 * (1 - Config!$B$9)</f>
        <v>22315.56701</v>
      </c>
      <c r="J7" s="9">
        <f>H7 * (1 + Config!$B$10)</f>
        <v>32817.01031</v>
      </c>
      <c r="K7" s="6" t="str">
        <f t="shared" si="2"/>
        <v>2g 23s 16c</v>
      </c>
      <c r="L7" s="8" t="str">
        <f t="shared" si="3"/>
        <v>2g 62s 54c</v>
      </c>
      <c r="M7" s="6" t="str">
        <f t="shared" si="4"/>
        <v>3g 28s 17c</v>
      </c>
      <c r="N7" s="6" t="str">
        <f t="shared" si="5"/>
        <v>Heart of the Wild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/>
      <c r="B8" s="6">
        <f>IF(C8=0, Config!$B$15*Config!$B$20*Config!$B$50, 
IF(C8=1, Config!$B$15*Config!$B$21*Config!$B$51, 
IF(C8=2, Config!$B$15*Config!$B$22*Config!$B$52, 
IF(C8=3, Config!$B$15*Config!$B$23*Config!$B$53, 
IF(C8=4, Config!$B$15*Config!$B$24*Config!$B$54, 
IF(C8=5, Config!$B$15*Config!$B$25*Config!$B$55, 
IF(C8=6, Config!$B$15*Config!$B$26*Config!$B$56, 
IF(C8=7, Config!$B$15*Config!$B$27*Config!$B$57, ""))))))))</f>
        <v>0.8</v>
      </c>
      <c r="C8" s="10">
        <v>1.0</v>
      </c>
      <c r="D8" s="7" t="s">
        <v>847</v>
      </c>
      <c r="E8" s="10">
        <v>400.0</v>
      </c>
      <c r="F8" s="10">
        <v>45.0</v>
      </c>
      <c r="G8" s="9">
        <f>IF(E8 &lt; Config!$B$4, Config!$B$4, E8)</f>
        <v>850</v>
      </c>
      <c r="H8" s="9">
        <f t="shared" si="1"/>
        <v>26253.60825</v>
      </c>
      <c r="I8" s="9">
        <f>H8 * (1 - Config!$B$9)</f>
        <v>22315.56701</v>
      </c>
      <c r="J8" s="9">
        <f>H8 * (1 + Config!$B$10)</f>
        <v>32817.01031</v>
      </c>
      <c r="K8" s="6" t="str">
        <f t="shared" si="2"/>
        <v>2g 23s 16c</v>
      </c>
      <c r="L8" s="8" t="str">
        <f t="shared" si="3"/>
        <v>2g 62s 54c</v>
      </c>
      <c r="M8" s="6" t="str">
        <f t="shared" si="4"/>
        <v>3g 28s 17c</v>
      </c>
      <c r="N8" s="6" t="str">
        <f t="shared" si="5"/>
        <v>Ichor of Undeath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Config!$B$15*Config!$B$20*Config!$B$50, 
IF(C9=1, Config!$B$15*Config!$B$21*Config!$B$51, 
IF(C9=2, Config!$B$15*Config!$B$22*Config!$B$52, 
IF(C9=3, Config!$B$15*Config!$B$23*Config!$B$53, 
IF(C9=4, Config!$B$15*Config!$B$24*Config!$B$54, 
IF(C9=5, Config!$B$15*Config!$B$25*Config!$B$55, 
IF(C9=6, Config!$B$15*Config!$B$26*Config!$B$56, 
IF(C9=7, Config!$B$15*Config!$B$27*Config!$B$57, ""))))))))</f>
        <v>0.8</v>
      </c>
      <c r="C9" s="10">
        <v>1.0</v>
      </c>
      <c r="D9" s="7" t="s">
        <v>848</v>
      </c>
      <c r="E9" s="10">
        <v>400.0</v>
      </c>
      <c r="F9" s="10">
        <v>45.0</v>
      </c>
      <c r="G9" s="9">
        <f>IF(E9 &lt; Config!$B$4, Config!$B$4, E9)</f>
        <v>850</v>
      </c>
      <c r="H9" s="9">
        <f t="shared" si="1"/>
        <v>26253.60825</v>
      </c>
      <c r="I9" s="9">
        <f>H9 * (1 - Config!$B$9)</f>
        <v>22315.56701</v>
      </c>
      <c r="J9" s="9">
        <f>H9 * (1 + Config!$B$10)</f>
        <v>32817.01031</v>
      </c>
      <c r="K9" s="6" t="str">
        <f t="shared" si="2"/>
        <v>2g 23s 16c</v>
      </c>
      <c r="L9" s="8" t="str">
        <f t="shared" si="3"/>
        <v>2g 62s 54c</v>
      </c>
      <c r="M9" s="6" t="str">
        <f t="shared" si="4"/>
        <v>3g 28s 17c</v>
      </c>
      <c r="N9" s="6" t="str">
        <f t="shared" si="5"/>
        <v>Breath of Wind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/>
      <c r="B10" s="6">
        <f>IF(C10=0, Config!$B$15*Config!$B$20*Config!$B$50, 
IF(C10=1, Config!$B$15*Config!$B$21*Config!$B$51, 
IF(C10=2, Config!$B$15*Config!$B$22*Config!$B$52, 
IF(C10=3, Config!$B$15*Config!$B$23*Config!$B$53, 
IF(C10=4, Config!$B$15*Config!$B$24*Config!$B$54, 
IF(C10=5, Config!$B$15*Config!$B$25*Config!$B$55, 
IF(C10=6, Config!$B$15*Config!$B$26*Config!$B$56, 
IF(C10=7, Config!$B$15*Config!$B$27*Config!$B$57, ""))))))))</f>
        <v>0.8</v>
      </c>
      <c r="C10" s="10">
        <v>1.0</v>
      </c>
      <c r="D10" s="7" t="s">
        <v>849</v>
      </c>
      <c r="E10" s="10">
        <v>400.0</v>
      </c>
      <c r="F10" s="10">
        <v>45.0</v>
      </c>
      <c r="G10" s="9">
        <f>IF(E10 &lt; Config!$B$4, Config!$B$4, E10)</f>
        <v>850</v>
      </c>
      <c r="H10" s="9">
        <f t="shared" si="1"/>
        <v>26253.60825</v>
      </c>
      <c r="I10" s="9">
        <f>H10 * (1 - Config!$B$9)</f>
        <v>22315.56701</v>
      </c>
      <c r="J10" s="9">
        <f>H10 * (1 + Config!$B$10)</f>
        <v>32817.01031</v>
      </c>
      <c r="K10" s="6" t="str">
        <f t="shared" si="2"/>
        <v>2g 23s 16c</v>
      </c>
      <c r="L10" s="8" t="str">
        <f t="shared" si="3"/>
        <v>2g 62s 54c</v>
      </c>
      <c r="M10" s="6" t="str">
        <f t="shared" si="4"/>
        <v>3g 28s 17c</v>
      </c>
      <c r="N10" s="6" t="str">
        <f t="shared" si="5"/>
        <v>Globe of Water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/>
      <c r="B11" s="6">
        <f>IF(C11=0, Config!$B$15*Config!$B$20*Config!$B$50, 
IF(C11=1, Config!$B$15*Config!$B$21*Config!$B$51, 
IF(C11=2, Config!$B$15*Config!$B$22*Config!$B$52, 
IF(C11=3, Config!$B$15*Config!$B$23*Config!$B$53, 
IF(C11=4, Config!$B$15*Config!$B$24*Config!$B$54, 
IF(C11=5, Config!$B$15*Config!$B$25*Config!$B$55, 
IF(C11=6, Config!$B$15*Config!$B$26*Config!$B$56, 
IF(C11=7, Config!$B$15*Config!$B$27*Config!$B$57, ""))))))))</f>
        <v>0.8</v>
      </c>
      <c r="C11" s="10">
        <v>1.0</v>
      </c>
      <c r="D11" s="7" t="s">
        <v>850</v>
      </c>
      <c r="E11" s="10">
        <v>400.0</v>
      </c>
      <c r="F11" s="10">
        <v>45.0</v>
      </c>
      <c r="G11" s="9">
        <f>IF(E11 &lt; Config!$B$4, Config!$B$4, E11)</f>
        <v>850</v>
      </c>
      <c r="H11" s="9">
        <f t="shared" si="1"/>
        <v>26253.60825</v>
      </c>
      <c r="I11" s="9">
        <f>H11 * (1 - Config!$B$9)</f>
        <v>22315.56701</v>
      </c>
      <c r="J11" s="9">
        <f>H11 * (1 + Config!$B$10)</f>
        <v>32817.01031</v>
      </c>
      <c r="K11" s="6" t="str">
        <f t="shared" si="2"/>
        <v>2g 23s 16c</v>
      </c>
      <c r="L11" s="8" t="str">
        <f t="shared" si="3"/>
        <v>2g 62s 54c</v>
      </c>
      <c r="M11" s="6" t="str">
        <f t="shared" si="4"/>
        <v>3g 28s 17c</v>
      </c>
      <c r="N11" s="6" t="str">
        <f t="shared" si="5"/>
        <v>Heart of Fire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Config!$B$15*Config!$B$20*Config!$B$50, 
IF(C12=1, Config!$B$15*Config!$B$21*Config!$B$51, 
IF(C12=2, Config!$B$15*Config!$B$22*Config!$B$52, 
IF(C12=3, Config!$B$15*Config!$B$23*Config!$B$53, 
IF(C12=4, Config!$B$15*Config!$B$24*Config!$B$54, 
IF(C12=5, Config!$B$15*Config!$B$25*Config!$B$55, 
IF(C12=6, Config!$B$15*Config!$B$26*Config!$B$56, 
IF(C12=7, Config!$B$15*Config!$B$27*Config!$B$57, ""))))))))</f>
        <v>2.16</v>
      </c>
      <c r="C12" s="10">
        <v>2.0</v>
      </c>
      <c r="D12" s="7" t="s">
        <v>851</v>
      </c>
      <c r="E12" s="10">
        <v>400.0</v>
      </c>
      <c r="F12" s="10">
        <v>55.0</v>
      </c>
      <c r="G12" s="9">
        <f>IF(E12 &lt; Config!$B$4, Config!$B$4, E12)</f>
        <v>850</v>
      </c>
      <c r="H12" s="9">
        <f t="shared" si="1"/>
        <v>51956.90722</v>
      </c>
      <c r="I12" s="9">
        <f>H12 * (1 - Config!$B$9)</f>
        <v>44163.37113</v>
      </c>
      <c r="J12" s="9">
        <f>H12 * (1 + Config!$B$10)</f>
        <v>64946.13402</v>
      </c>
      <c r="K12" s="6" t="str">
        <f t="shared" si="2"/>
        <v>4g 41s 63c</v>
      </c>
      <c r="L12" s="8" t="str">
        <f t="shared" si="3"/>
        <v>5g 19s 57c</v>
      </c>
      <c r="M12" s="6" t="str">
        <f t="shared" si="4"/>
        <v>6g 49s 46c</v>
      </c>
      <c r="N12" s="6" t="str">
        <f t="shared" si="5"/>
        <v>Essence of Water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7" t="s">
        <v>852</v>
      </c>
      <c r="B13" s="6">
        <f>IF(C13=0, Config!$B$15*Config!$B$20*Config!$B$50, 
IF(C13=1, Config!$B$15*Config!$B$21*Config!$B$51, 
IF(C13=2, Config!$B$15*Config!$B$22*Config!$B$52, 
IF(C13=3, Config!$B$15*Config!$B$23*Config!$B$53, 
IF(C13=4, Config!$B$15*Config!$B$24*Config!$B$54, 
IF(C13=5, Config!$B$15*Config!$B$25*Config!$B$55, 
IF(C13=6, Config!$B$15*Config!$B$26*Config!$B$56, 
IF(C13=7, Config!$B$15*Config!$B$27*Config!$B$57, ""))))))))</f>
        <v>2.16</v>
      </c>
      <c r="C13" s="10">
        <v>2.0</v>
      </c>
      <c r="D13" s="7" t="s">
        <v>853</v>
      </c>
      <c r="E13" s="10">
        <v>400.0</v>
      </c>
      <c r="F13" s="10">
        <v>55.0</v>
      </c>
      <c r="G13" s="9">
        <f>IF(E13 &lt; Config!$B$4, Config!$B$4, E13)</f>
        <v>850</v>
      </c>
      <c r="H13" s="9">
        <f t="shared" si="1"/>
        <v>51956.90722</v>
      </c>
      <c r="I13" s="9">
        <f>H13 * (1 - Config!$B$9)</f>
        <v>44163.37113</v>
      </c>
      <c r="J13" s="9">
        <f>H13 * (1 + Config!$B$10)</f>
        <v>64946.13402</v>
      </c>
      <c r="K13" s="6" t="str">
        <f t="shared" si="2"/>
        <v>4g 41s 63c</v>
      </c>
      <c r="L13" s="8" t="str">
        <f t="shared" si="3"/>
        <v>5g 19s 57c</v>
      </c>
      <c r="M13" s="6" t="str">
        <f t="shared" si="4"/>
        <v>6g 49s 46c</v>
      </c>
      <c r="N13" s="6" t="str">
        <f t="shared" si="5"/>
        <v>Essence of Fire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>
        <v>0.97</v>
      </c>
      <c r="B14" s="6">
        <f>IF(C14=0, Config!$B$15*Config!$B$20*Config!$B$50, 
IF(C14=1, Config!$B$15*Config!$B$21*Config!$B$51, 
IF(C14=2, Config!$B$15*Config!$B$22*Config!$B$52, 
IF(C14=3, Config!$B$15*Config!$B$23*Config!$B$53, 
IF(C14=4, Config!$B$15*Config!$B$24*Config!$B$54, 
IF(C14=5, Config!$B$15*Config!$B$25*Config!$B$55, 
IF(C14=6, Config!$B$15*Config!$B$26*Config!$B$56, 
IF(C14=7, Config!$B$15*Config!$B$27*Config!$B$57, ""))))))))</f>
        <v>2.16</v>
      </c>
      <c r="C14" s="10">
        <v>2.0</v>
      </c>
      <c r="D14" s="7" t="s">
        <v>854</v>
      </c>
      <c r="E14" s="10">
        <v>400.0</v>
      </c>
      <c r="F14" s="10">
        <v>55.0</v>
      </c>
      <c r="G14" s="9">
        <f>IF(E14 &lt; Config!$B$4, Config!$B$4, E14)</f>
        <v>850</v>
      </c>
      <c r="H14" s="9">
        <f t="shared" si="1"/>
        <v>51956.90722</v>
      </c>
      <c r="I14" s="9">
        <f>H14 * (1 - Config!$B$9)</f>
        <v>44163.37113</v>
      </c>
      <c r="J14" s="9">
        <f>H14 * (1 + Config!$B$10)</f>
        <v>64946.13402</v>
      </c>
      <c r="K14" s="6" t="str">
        <f t="shared" si="2"/>
        <v>4g 41s 63c</v>
      </c>
      <c r="L14" s="8" t="str">
        <f t="shared" si="3"/>
        <v>5g 19s 57c</v>
      </c>
      <c r="M14" s="6" t="str">
        <f t="shared" si="4"/>
        <v>6g 49s 46c</v>
      </c>
      <c r="N14" s="6" t="str">
        <f t="shared" si="5"/>
        <v>Essence of Air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Config!$B$15*Config!$B$20*Config!$B$50, 
IF(C15=1, Config!$B$15*Config!$B$21*Config!$B$51, 
IF(C15=2, Config!$B$15*Config!$B$22*Config!$B$52, 
IF(C15=3, Config!$B$15*Config!$B$23*Config!$B$53, 
IF(C15=4, Config!$B$15*Config!$B$24*Config!$B$54, 
IF(C15=5, Config!$B$15*Config!$B$25*Config!$B$55, 
IF(C15=6, Config!$B$15*Config!$B$26*Config!$B$56, 
IF(C15=7, Config!$B$15*Config!$B$27*Config!$B$57, ""))))))))</f>
        <v>2.16</v>
      </c>
      <c r="C15" s="10">
        <v>2.0</v>
      </c>
      <c r="D15" s="7" t="s">
        <v>855</v>
      </c>
      <c r="E15" s="10">
        <v>400.0</v>
      </c>
      <c r="F15" s="10">
        <v>55.0</v>
      </c>
      <c r="G15" s="9">
        <f>IF(E15 &lt; Config!$B$4, Config!$B$4, E15)</f>
        <v>850</v>
      </c>
      <c r="H15" s="9">
        <f t="shared" si="1"/>
        <v>51956.90722</v>
      </c>
      <c r="I15" s="9">
        <f>H15 * (1 - Config!$B$9)</f>
        <v>44163.37113</v>
      </c>
      <c r="J15" s="9">
        <f>H15 * (1 + Config!$B$10)</f>
        <v>64946.13402</v>
      </c>
      <c r="K15" s="6" t="str">
        <f t="shared" si="2"/>
        <v>4g 41s 63c</v>
      </c>
      <c r="L15" s="8" t="str">
        <f t="shared" si="3"/>
        <v>5g 19s 57c</v>
      </c>
      <c r="M15" s="6" t="str">
        <f t="shared" si="4"/>
        <v>6g 49s 46c</v>
      </c>
      <c r="N15" s="6" t="str">
        <f t="shared" si="5"/>
        <v>Essence of Earth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Config!$B$15*Config!$B$20*Config!$B$50, 
IF(C16=1, Config!$B$15*Config!$B$21*Config!$B$51, 
IF(C16=2, Config!$B$15*Config!$B$22*Config!$B$52, 
IF(C16=3, Config!$B$15*Config!$B$23*Config!$B$53, 
IF(C16=4, Config!$B$15*Config!$B$24*Config!$B$54, 
IF(C16=5, Config!$B$15*Config!$B$25*Config!$B$55, 
IF(C16=6, Config!$B$15*Config!$B$26*Config!$B$56, 
IF(C16=7, Config!$B$15*Config!$B$27*Config!$B$57, ""))))))))</f>
        <v>2.16</v>
      </c>
      <c r="C16" s="10">
        <v>2.0</v>
      </c>
      <c r="D16" s="7" t="s">
        <v>856</v>
      </c>
      <c r="E16" s="10">
        <v>500.0</v>
      </c>
      <c r="F16" s="10">
        <v>55.0</v>
      </c>
      <c r="G16" s="9">
        <f>IF(E16 &lt; Config!$B$4, Config!$B$4, E16)</f>
        <v>850</v>
      </c>
      <c r="H16" s="9">
        <f t="shared" si="1"/>
        <v>51956.90722</v>
      </c>
      <c r="I16" s="9">
        <f>H16 * (1 - Config!$B$9)</f>
        <v>44163.37113</v>
      </c>
      <c r="J16" s="9">
        <f>H16 * (1 + Config!$B$10)</f>
        <v>64946.13402</v>
      </c>
      <c r="K16" s="6" t="str">
        <f t="shared" si="2"/>
        <v>4g 41s 63c</v>
      </c>
      <c r="L16" s="8" t="str">
        <f t="shared" si="3"/>
        <v>5g 19s 57c</v>
      </c>
      <c r="M16" s="6" t="str">
        <f t="shared" si="4"/>
        <v>6g 49s 46c</v>
      </c>
      <c r="N16" s="6" t="str">
        <f t="shared" si="5"/>
        <v>Living Essence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9">
        <v>85.0</v>
      </c>
      <c r="B17" s="6">
        <f>IF(C17=0, Config!$B$15*Config!$B$20*Config!$B$50, 
IF(C17=1, Config!$B$15*Config!$B$21*Config!$B$51, 
IF(C17=2, Config!$B$15*Config!$B$22*Config!$B$52, 
IF(C17=3, Config!$B$15*Config!$B$23*Config!$B$53, 
IF(C17=4, Config!$B$15*Config!$B$24*Config!$B$54, 
IF(C17=5, Config!$B$15*Config!$B$25*Config!$B$55, 
IF(C17=6, Config!$B$15*Config!$B$26*Config!$B$56, 
IF(C17=7, Config!$B$15*Config!$B$27*Config!$B$57, ""))))))))</f>
        <v>2.16</v>
      </c>
      <c r="C17" s="10">
        <v>2.0</v>
      </c>
      <c r="D17" s="7" t="s">
        <v>857</v>
      </c>
      <c r="E17" s="10">
        <v>1000.0</v>
      </c>
      <c r="F17" s="10">
        <v>55.0</v>
      </c>
      <c r="G17" s="9">
        <f>IF(E17 &lt; Config!$B$4, Config!$B$4, E17)</f>
        <v>1000</v>
      </c>
      <c r="H17" s="9">
        <f t="shared" si="1"/>
        <v>61125.7732</v>
      </c>
      <c r="I17" s="9">
        <f>H17 * (1 - Config!$B$9)</f>
        <v>51956.90722</v>
      </c>
      <c r="J17" s="9">
        <f>H17 * (1 + Config!$B$10)</f>
        <v>76407.21649</v>
      </c>
      <c r="K17" s="6" t="str">
        <f t="shared" si="2"/>
        <v>5g 19s 57c</v>
      </c>
      <c r="L17" s="8" t="str">
        <f t="shared" si="3"/>
        <v>6g 11s 26c</v>
      </c>
      <c r="M17" s="6" t="str">
        <f t="shared" si="4"/>
        <v>7g 64s 7c</v>
      </c>
      <c r="N17" s="6" t="str">
        <f t="shared" si="5"/>
        <v>Essence of Undeath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Config!$B$15*Config!$B$20*Config!$B$50, 
IF(C18=1, Config!$B$15*Config!$B$21*Config!$B$51, 
IF(C18=2, Config!$B$15*Config!$B$22*Config!$B$52, 
IF(C18=3, Config!$B$15*Config!$B$23*Config!$B$53, 
IF(C18=4, Config!$B$15*Config!$B$24*Config!$B$54, 
IF(C18=5, Config!$B$15*Config!$B$25*Config!$B$55, 
IF(C18=6, Config!$B$15*Config!$B$26*Config!$B$56, 
IF(C18=7, Config!$B$15*Config!$B$27*Config!$B$57, ""))))))))</f>
        <v>2.28</v>
      </c>
      <c r="C18" s="10">
        <v>3.0</v>
      </c>
      <c r="D18" s="7" t="s">
        <v>858</v>
      </c>
      <c r="E18" s="10">
        <v>16000.0</v>
      </c>
      <c r="F18" s="10">
        <v>65.0</v>
      </c>
      <c r="G18" s="9">
        <f>IF(E18 &lt; Config!$B$4, Config!$B$4, E18)</f>
        <v>16000</v>
      </c>
      <c r="H18" s="9">
        <f t="shared" si="1"/>
        <v>656263.9175</v>
      </c>
      <c r="I18" s="9">
        <f>H18 * (1 - Config!$B$9)</f>
        <v>557824.3299</v>
      </c>
      <c r="J18" s="9">
        <f>H18 * (1 + Config!$B$10)</f>
        <v>820329.8969</v>
      </c>
      <c r="K18" s="6" t="str">
        <f t="shared" si="2"/>
        <v>55g 78s 24c</v>
      </c>
      <c r="L18" s="8" t="str">
        <f t="shared" si="3"/>
        <v>65g 62s 64c</v>
      </c>
      <c r="M18" s="6" t="str">
        <f t="shared" si="4"/>
        <v>82g 3s 30c</v>
      </c>
      <c r="N18" s="6" t="str">
        <f t="shared" si="5"/>
        <v>Primal Might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Config!$B$15*Config!$B$20*Config!$B$50, 
IF(C19=1, Config!$B$15*Config!$B$21*Config!$B$51, 
IF(C19=2, Config!$B$15*Config!$B$22*Config!$B$52, 
IF(C19=3, Config!$B$15*Config!$B$23*Config!$B$53, 
IF(C19=4, Config!$B$15*Config!$B$24*Config!$B$54, 
IF(C19=5, Config!$B$15*Config!$B$25*Config!$B$55, 
IF(C19=6, Config!$B$15*Config!$B$26*Config!$B$56, 
IF(C19=7, Config!$B$15*Config!$B$27*Config!$B$57, ""))))))))</f>
        <v>0.8</v>
      </c>
      <c r="C19" s="10">
        <v>1.0</v>
      </c>
      <c r="D19" s="7" t="s">
        <v>859</v>
      </c>
      <c r="E19" s="10">
        <v>400.0</v>
      </c>
      <c r="F19" s="10">
        <v>65.0</v>
      </c>
      <c r="G19" s="9">
        <f>IF(E19 &lt; Config!$B$4, Config!$B$4, E19)</f>
        <v>850</v>
      </c>
      <c r="H19" s="9">
        <f t="shared" si="1"/>
        <v>12232.98969</v>
      </c>
      <c r="I19" s="9">
        <f>H19 * (1 - Config!$B$9)</f>
        <v>10398.04124</v>
      </c>
      <c r="J19" s="9">
        <f>H19 * (1 + Config!$B$10)</f>
        <v>15291.23711</v>
      </c>
      <c r="K19" s="6" t="str">
        <f t="shared" si="2"/>
        <v>1g 3s 98c</v>
      </c>
      <c r="L19" s="8" t="str">
        <f t="shared" si="3"/>
        <v>1g 22s 33c</v>
      </c>
      <c r="M19" s="6" t="str">
        <f t="shared" si="4"/>
        <v>1g 52s 91c</v>
      </c>
      <c r="N19" s="6" t="str">
        <f t="shared" si="5"/>
        <v>Mote of Water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Config!$B$15*Config!$B$20*Config!$B$50, 
IF(C20=1, Config!$B$15*Config!$B$21*Config!$B$51, 
IF(C20=2, Config!$B$15*Config!$B$22*Config!$B$52, 
IF(C20=3, Config!$B$15*Config!$B$23*Config!$B$53, 
IF(C20=4, Config!$B$15*Config!$B$24*Config!$B$54, 
IF(C20=5, Config!$B$15*Config!$B$25*Config!$B$55, 
IF(C20=6, Config!$B$15*Config!$B$26*Config!$B$56, 
IF(C20=7, Config!$B$15*Config!$B$27*Config!$B$57, ""))))))))</f>
        <v>0.8</v>
      </c>
      <c r="C20" s="10">
        <v>1.0</v>
      </c>
      <c r="D20" s="7" t="s">
        <v>860</v>
      </c>
      <c r="E20" s="10">
        <v>400.0</v>
      </c>
      <c r="F20" s="10">
        <v>65.0</v>
      </c>
      <c r="G20" s="9">
        <f>IF(E20 &lt; Config!$B$4, Config!$B$4, E20)</f>
        <v>850</v>
      </c>
      <c r="H20" s="9">
        <f t="shared" si="1"/>
        <v>12232.98969</v>
      </c>
      <c r="I20" s="9">
        <f>H20 * (1 - Config!$B$9)</f>
        <v>10398.04124</v>
      </c>
      <c r="J20" s="9">
        <f>H20 * (1 + Config!$B$10)</f>
        <v>15291.23711</v>
      </c>
      <c r="K20" s="6" t="str">
        <f t="shared" si="2"/>
        <v>1g 3s 98c</v>
      </c>
      <c r="L20" s="8" t="str">
        <f t="shared" si="3"/>
        <v>1g 22s 33c</v>
      </c>
      <c r="M20" s="6" t="str">
        <f t="shared" si="4"/>
        <v>1g 52s 91c</v>
      </c>
      <c r="N20" s="6" t="str">
        <f t="shared" si="5"/>
        <v>Mote of Shadow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Config!$B$15*Config!$B$20*Config!$B$50, 
IF(C21=1, Config!$B$15*Config!$B$21*Config!$B$51, 
IF(C21=2, Config!$B$15*Config!$B$22*Config!$B$52, 
IF(C21=3, Config!$B$15*Config!$B$23*Config!$B$53, 
IF(C21=4, Config!$B$15*Config!$B$24*Config!$B$54, 
IF(C21=5, Config!$B$15*Config!$B$25*Config!$B$55, 
IF(C21=6, Config!$B$15*Config!$B$26*Config!$B$56, 
IF(C21=7, Config!$B$15*Config!$B$27*Config!$B$57, ""))))))))</f>
        <v>0.8</v>
      </c>
      <c r="C21" s="10">
        <v>1.0</v>
      </c>
      <c r="D21" s="7" t="s">
        <v>861</v>
      </c>
      <c r="E21" s="10">
        <v>400.0</v>
      </c>
      <c r="F21" s="10">
        <v>65.0</v>
      </c>
      <c r="G21" s="9">
        <f>IF(E21 &lt; Config!$B$4, Config!$B$4, E21)</f>
        <v>850</v>
      </c>
      <c r="H21" s="9">
        <f t="shared" si="1"/>
        <v>12232.98969</v>
      </c>
      <c r="I21" s="9">
        <f>H21 * (1 - Config!$B$9)</f>
        <v>10398.04124</v>
      </c>
      <c r="J21" s="9">
        <f>H21 * (1 + Config!$B$10)</f>
        <v>15291.23711</v>
      </c>
      <c r="K21" s="6" t="str">
        <f t="shared" si="2"/>
        <v>1g 3s 98c</v>
      </c>
      <c r="L21" s="8" t="str">
        <f t="shared" si="3"/>
        <v>1g 22s 33c</v>
      </c>
      <c r="M21" s="6" t="str">
        <f t="shared" si="4"/>
        <v>1g 52s 91c</v>
      </c>
      <c r="N21" s="6" t="str">
        <f t="shared" si="5"/>
        <v>Mote of Mana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Config!$B$15*Config!$B$20*Config!$B$50, 
IF(C22=1, Config!$B$15*Config!$B$21*Config!$B$51, 
IF(C22=2, Config!$B$15*Config!$B$22*Config!$B$52, 
IF(C22=3, Config!$B$15*Config!$B$23*Config!$B$53, 
IF(C22=4, Config!$B$15*Config!$B$24*Config!$B$54, 
IF(C22=5, Config!$B$15*Config!$B$25*Config!$B$55, 
IF(C22=6, Config!$B$15*Config!$B$26*Config!$B$56, 
IF(C22=7, Config!$B$15*Config!$B$27*Config!$B$57, ""))))))))</f>
        <v>0.8</v>
      </c>
      <c r="C22" s="10">
        <v>1.0</v>
      </c>
      <c r="D22" s="7" t="s">
        <v>862</v>
      </c>
      <c r="E22" s="10">
        <v>400.0</v>
      </c>
      <c r="F22" s="10">
        <v>65.0</v>
      </c>
      <c r="G22" s="9">
        <f>IF(E22 &lt; Config!$B$4, Config!$B$4, E22)</f>
        <v>850</v>
      </c>
      <c r="H22" s="9">
        <f t="shared" si="1"/>
        <v>12232.98969</v>
      </c>
      <c r="I22" s="9">
        <f>H22 * (1 - Config!$B$9)</f>
        <v>10398.04124</v>
      </c>
      <c r="J22" s="9">
        <f>H22 * (1 + Config!$B$10)</f>
        <v>15291.23711</v>
      </c>
      <c r="K22" s="6" t="str">
        <f t="shared" si="2"/>
        <v>1g 3s 98c</v>
      </c>
      <c r="L22" s="8" t="str">
        <f t="shared" si="3"/>
        <v>1g 22s 33c</v>
      </c>
      <c r="M22" s="6" t="str">
        <f t="shared" si="4"/>
        <v>1g 52s 91c</v>
      </c>
      <c r="N22" s="6" t="str">
        <f t="shared" si="5"/>
        <v>Mote of Life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Config!$B$15*Config!$B$20*Config!$B$50, 
IF(C23=1, Config!$B$15*Config!$B$21*Config!$B$51, 
IF(C23=2, Config!$B$15*Config!$B$22*Config!$B$52, 
IF(C23=3, Config!$B$15*Config!$B$23*Config!$B$53, 
IF(C23=4, Config!$B$15*Config!$B$24*Config!$B$54, 
IF(C23=5, Config!$B$15*Config!$B$25*Config!$B$55, 
IF(C23=6, Config!$B$15*Config!$B$26*Config!$B$56, 
IF(C23=7, Config!$B$15*Config!$B$27*Config!$B$57, ""))))))))</f>
        <v>0.8</v>
      </c>
      <c r="C23" s="10">
        <v>1.0</v>
      </c>
      <c r="D23" s="7" t="s">
        <v>863</v>
      </c>
      <c r="E23" s="10">
        <v>400.0</v>
      </c>
      <c r="F23" s="10">
        <v>65.0</v>
      </c>
      <c r="G23" s="9">
        <f>IF(E23 &lt; Config!$B$4, Config!$B$4, E23)</f>
        <v>850</v>
      </c>
      <c r="H23" s="9">
        <f t="shared" si="1"/>
        <v>12232.98969</v>
      </c>
      <c r="I23" s="9">
        <f>H23 * (1 - Config!$B$9)</f>
        <v>10398.04124</v>
      </c>
      <c r="J23" s="9">
        <f>H23 * (1 + Config!$B$10)</f>
        <v>15291.23711</v>
      </c>
      <c r="K23" s="6" t="str">
        <f t="shared" si="2"/>
        <v>1g 3s 98c</v>
      </c>
      <c r="L23" s="8" t="str">
        <f t="shared" si="3"/>
        <v>1g 22s 33c</v>
      </c>
      <c r="M23" s="6" t="str">
        <f t="shared" si="4"/>
        <v>1g 52s 91c</v>
      </c>
      <c r="N23" s="6" t="str">
        <f t="shared" si="5"/>
        <v>Mote of Fire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Config!$B$15*Config!$B$20*Config!$B$50, 
IF(C24=1, Config!$B$15*Config!$B$21*Config!$B$51, 
IF(C24=2, Config!$B$15*Config!$B$22*Config!$B$52, 
IF(C24=3, Config!$B$15*Config!$B$23*Config!$B$53, 
IF(C24=4, Config!$B$15*Config!$B$24*Config!$B$54, 
IF(C24=5, Config!$B$15*Config!$B$25*Config!$B$55, 
IF(C24=6, Config!$B$15*Config!$B$26*Config!$B$56, 
IF(C24=7, Config!$B$15*Config!$B$27*Config!$B$57, ""))))))))</f>
        <v>0.8</v>
      </c>
      <c r="C24" s="10">
        <v>1.0</v>
      </c>
      <c r="D24" s="7" t="s">
        <v>864</v>
      </c>
      <c r="E24" s="10">
        <v>400.0</v>
      </c>
      <c r="F24" s="10">
        <v>65.0</v>
      </c>
      <c r="G24" s="9">
        <f>IF(E24 &lt; Config!$B$4, Config!$B$4, E24)</f>
        <v>850</v>
      </c>
      <c r="H24" s="9">
        <f t="shared" si="1"/>
        <v>12232.98969</v>
      </c>
      <c r="I24" s="9">
        <f>H24 * (1 - Config!$B$9)</f>
        <v>10398.04124</v>
      </c>
      <c r="J24" s="9">
        <f>H24 * (1 + Config!$B$10)</f>
        <v>15291.23711</v>
      </c>
      <c r="K24" s="6" t="str">
        <f t="shared" si="2"/>
        <v>1g 3s 98c</v>
      </c>
      <c r="L24" s="8" t="str">
        <f t="shared" si="3"/>
        <v>1g 22s 33c</v>
      </c>
      <c r="M24" s="6" t="str">
        <f t="shared" si="4"/>
        <v>1g 52s 91c</v>
      </c>
      <c r="N24" s="6" t="str">
        <f t="shared" si="5"/>
        <v>Mote of Earth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Config!$B$15*Config!$B$20*Config!$B$50, 
IF(C25=1, Config!$B$15*Config!$B$21*Config!$B$51, 
IF(C25=2, Config!$B$15*Config!$B$22*Config!$B$52, 
IF(C25=3, Config!$B$15*Config!$B$23*Config!$B$53, 
IF(C25=4, Config!$B$15*Config!$B$24*Config!$B$54, 
IF(C25=5, Config!$B$15*Config!$B$25*Config!$B$55, 
IF(C25=6, Config!$B$15*Config!$B$26*Config!$B$56, 
IF(C25=7, Config!$B$15*Config!$B$27*Config!$B$57, ""))))))))</f>
        <v>0.8</v>
      </c>
      <c r="C25" s="10">
        <v>1.0</v>
      </c>
      <c r="D25" s="7" t="s">
        <v>865</v>
      </c>
      <c r="E25" s="10">
        <v>400.0</v>
      </c>
      <c r="F25" s="10">
        <v>65.0</v>
      </c>
      <c r="G25" s="9">
        <f>IF(E25 &lt; Config!$B$4, Config!$B$4, E25)</f>
        <v>850</v>
      </c>
      <c r="H25" s="9">
        <f t="shared" si="1"/>
        <v>12232.98969</v>
      </c>
      <c r="I25" s="9">
        <f>H25 * (1 - Config!$B$9)</f>
        <v>10398.04124</v>
      </c>
      <c r="J25" s="9">
        <f>H25 * (1 + Config!$B$10)</f>
        <v>15291.23711</v>
      </c>
      <c r="K25" s="6" t="str">
        <f t="shared" si="2"/>
        <v>1g 3s 98c</v>
      </c>
      <c r="L25" s="8" t="str">
        <f t="shared" si="3"/>
        <v>1g 22s 33c</v>
      </c>
      <c r="M25" s="6" t="str">
        <f t="shared" si="4"/>
        <v>1g 52s 91c</v>
      </c>
      <c r="N25" s="6" t="str">
        <f t="shared" si="5"/>
        <v>Mote of Air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Config!$B$15*Config!$B$20*Config!$B$50, 
IF(C26=1, Config!$B$15*Config!$B$21*Config!$B$51, 
IF(C26=2, Config!$B$15*Config!$B$22*Config!$B$52, 
IF(C26=3, Config!$B$15*Config!$B$23*Config!$B$53, 
IF(C26=4, Config!$B$15*Config!$B$24*Config!$B$54, 
IF(C26=5, Config!$B$15*Config!$B$25*Config!$B$55, 
IF(C26=6, Config!$B$15*Config!$B$26*Config!$B$56, 
IF(C26=7, Config!$B$15*Config!$B$27*Config!$B$57, ""))))))))</f>
        <v>2.16</v>
      </c>
      <c r="C26" s="10">
        <v>2.0</v>
      </c>
      <c r="D26" s="7" t="s">
        <v>866</v>
      </c>
      <c r="E26" s="10">
        <v>4000.0</v>
      </c>
      <c r="F26" s="10">
        <v>65.0</v>
      </c>
      <c r="G26" s="9">
        <f>IF(E26 &lt; Config!$B$4, Config!$B$4, E26)</f>
        <v>4000</v>
      </c>
      <c r="H26" s="9">
        <f t="shared" si="1"/>
        <v>155430.9278</v>
      </c>
      <c r="I26" s="9">
        <f>H26 * (1 - Config!$B$9)</f>
        <v>132116.2887</v>
      </c>
      <c r="J26" s="9">
        <f>H26 * (1 + Config!$B$10)</f>
        <v>194288.6598</v>
      </c>
      <c r="K26" s="6" t="str">
        <f t="shared" si="2"/>
        <v>13g 21s 16c</v>
      </c>
      <c r="L26" s="8" t="str">
        <f t="shared" si="3"/>
        <v>15g 54s 31c</v>
      </c>
      <c r="M26" s="6" t="str">
        <f t="shared" si="4"/>
        <v>19g 42s 89c</v>
      </c>
      <c r="N26" s="6" t="str">
        <f t="shared" si="5"/>
        <v>Primal Shadow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Config!$B$15*Config!$B$20*Config!$B$50, 
IF(C27=1, Config!$B$15*Config!$B$21*Config!$B$51, 
IF(C27=2, Config!$B$15*Config!$B$22*Config!$B$52, 
IF(C27=3, Config!$B$15*Config!$B$23*Config!$B$53, 
IF(C27=4, Config!$B$15*Config!$B$24*Config!$B$54, 
IF(C27=5, Config!$B$15*Config!$B$25*Config!$B$55, 
IF(C27=6, Config!$B$15*Config!$B$26*Config!$B$56, 
IF(C27=7, Config!$B$15*Config!$B$27*Config!$B$57, ""))))))))</f>
        <v>2.16</v>
      </c>
      <c r="C27" s="10">
        <v>2.0</v>
      </c>
      <c r="D27" s="7" t="s">
        <v>867</v>
      </c>
      <c r="E27" s="10">
        <v>4000.0</v>
      </c>
      <c r="F27" s="10">
        <v>65.0</v>
      </c>
      <c r="G27" s="9">
        <f>IF(E27 &lt; Config!$B$4, Config!$B$4, E27)</f>
        <v>4000</v>
      </c>
      <c r="H27" s="9">
        <f t="shared" si="1"/>
        <v>155430.9278</v>
      </c>
      <c r="I27" s="9">
        <f>H27 * (1 - Config!$B$9)</f>
        <v>132116.2887</v>
      </c>
      <c r="J27" s="9">
        <f>H27 * (1 + Config!$B$10)</f>
        <v>194288.6598</v>
      </c>
      <c r="K27" s="6" t="str">
        <f t="shared" si="2"/>
        <v>13g 21s 16c</v>
      </c>
      <c r="L27" s="8" t="str">
        <f t="shared" si="3"/>
        <v>15g 54s 31c</v>
      </c>
      <c r="M27" s="6" t="str">
        <f t="shared" si="4"/>
        <v>19g 42s 89c</v>
      </c>
      <c r="N27" s="6" t="str">
        <f t="shared" si="5"/>
        <v>Primal Earth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Config!$B$15*Config!$B$20*Config!$B$50, 
IF(C28=1, Config!$B$15*Config!$B$21*Config!$B$51, 
IF(C28=2, Config!$B$15*Config!$B$22*Config!$B$52, 
IF(C28=3, Config!$B$15*Config!$B$23*Config!$B$53, 
IF(C28=4, Config!$B$15*Config!$B$24*Config!$B$54, 
IF(C28=5, Config!$B$15*Config!$B$25*Config!$B$55, 
IF(C28=6, Config!$B$15*Config!$B$26*Config!$B$56, 
IF(C28=7, Config!$B$15*Config!$B$27*Config!$B$57, ""))))))))</f>
        <v>2.16</v>
      </c>
      <c r="C28" s="10">
        <v>2.0</v>
      </c>
      <c r="D28" s="7" t="s">
        <v>868</v>
      </c>
      <c r="E28" s="10">
        <v>4000.0</v>
      </c>
      <c r="F28" s="10">
        <v>65.0</v>
      </c>
      <c r="G28" s="9">
        <f>IF(E28 &lt; Config!$B$4, Config!$B$4, E28)</f>
        <v>4000</v>
      </c>
      <c r="H28" s="9">
        <f t="shared" si="1"/>
        <v>155430.9278</v>
      </c>
      <c r="I28" s="9">
        <f>H28 * (1 - Config!$B$9)</f>
        <v>132116.2887</v>
      </c>
      <c r="J28" s="9">
        <f>H28 * (1 + Config!$B$10)</f>
        <v>194288.6598</v>
      </c>
      <c r="K28" s="6" t="str">
        <f t="shared" si="2"/>
        <v>13g 21s 16c</v>
      </c>
      <c r="L28" s="8" t="str">
        <f t="shared" si="3"/>
        <v>15g 54s 31c</v>
      </c>
      <c r="M28" s="6" t="str">
        <f t="shared" si="4"/>
        <v>19g 42s 89c</v>
      </c>
      <c r="N28" s="6" t="str">
        <f t="shared" si="5"/>
        <v>Primal Air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Config!$B$15*Config!$B$20*Config!$B$50, 
IF(C29=1, Config!$B$15*Config!$B$21*Config!$B$51, 
IF(C29=2, Config!$B$15*Config!$B$22*Config!$B$52, 
IF(C29=3, Config!$B$15*Config!$B$23*Config!$B$53, 
IF(C29=4, Config!$B$15*Config!$B$24*Config!$B$54, 
IF(C29=5, Config!$B$15*Config!$B$25*Config!$B$55, 
IF(C29=6, Config!$B$15*Config!$B$26*Config!$B$56, 
IF(C29=7, Config!$B$15*Config!$B$27*Config!$B$57, ""))))))))</f>
        <v>2.16</v>
      </c>
      <c r="C29" s="10">
        <v>2.0</v>
      </c>
      <c r="D29" s="7" t="s">
        <v>869</v>
      </c>
      <c r="E29" s="10">
        <v>4000.0</v>
      </c>
      <c r="F29" s="10">
        <v>65.0</v>
      </c>
      <c r="G29" s="9">
        <f>IF(E29 &lt; Config!$B$4, Config!$B$4, E29)</f>
        <v>4000</v>
      </c>
      <c r="H29" s="9">
        <f t="shared" si="1"/>
        <v>155430.9278</v>
      </c>
      <c r="I29" s="9">
        <f>H29 * (1 - Config!$B$9)</f>
        <v>132116.2887</v>
      </c>
      <c r="J29" s="9">
        <f>H29 * (1 + Config!$B$10)</f>
        <v>194288.6598</v>
      </c>
      <c r="K29" s="6" t="str">
        <f t="shared" si="2"/>
        <v>13g 21s 16c</v>
      </c>
      <c r="L29" s="8" t="str">
        <f t="shared" si="3"/>
        <v>15g 54s 31c</v>
      </c>
      <c r="M29" s="6" t="str">
        <f t="shared" si="4"/>
        <v>19g 42s 89c</v>
      </c>
      <c r="N29" s="6" t="str">
        <f t="shared" si="5"/>
        <v>Primal Life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Config!$B$15*Config!$B$20*Config!$B$50, 
IF(C30=1, Config!$B$15*Config!$B$21*Config!$B$51, 
IF(C30=2, Config!$B$15*Config!$B$22*Config!$B$52, 
IF(C30=3, Config!$B$15*Config!$B$23*Config!$B$53, 
IF(C30=4, Config!$B$15*Config!$B$24*Config!$B$54, 
IF(C30=5, Config!$B$15*Config!$B$25*Config!$B$55, 
IF(C30=6, Config!$B$15*Config!$B$26*Config!$B$56, 
IF(C30=7, Config!$B$15*Config!$B$27*Config!$B$57, ""))))))))</f>
        <v>2.16</v>
      </c>
      <c r="C30" s="10">
        <v>2.0</v>
      </c>
      <c r="D30" s="7" t="s">
        <v>870</v>
      </c>
      <c r="E30" s="10">
        <v>4000.0</v>
      </c>
      <c r="F30" s="10">
        <v>65.0</v>
      </c>
      <c r="G30" s="9">
        <f>IF(E30 &lt; Config!$B$4, Config!$B$4, E30)</f>
        <v>4000</v>
      </c>
      <c r="H30" s="9">
        <f t="shared" si="1"/>
        <v>155430.9278</v>
      </c>
      <c r="I30" s="9">
        <f>H30 * (1 - Config!$B$9)</f>
        <v>132116.2887</v>
      </c>
      <c r="J30" s="9">
        <f>H30 * (1 + Config!$B$10)</f>
        <v>194288.6598</v>
      </c>
      <c r="K30" s="6" t="str">
        <f t="shared" si="2"/>
        <v>13g 21s 16c</v>
      </c>
      <c r="L30" s="8" t="str">
        <f t="shared" si="3"/>
        <v>15g 54s 31c</v>
      </c>
      <c r="M30" s="6" t="str">
        <f t="shared" si="4"/>
        <v>19g 42s 89c</v>
      </c>
      <c r="N30" s="6" t="str">
        <f t="shared" si="5"/>
        <v>Primal Water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Config!$B$15*Config!$B$20*Config!$B$50, 
IF(C31=1, Config!$B$15*Config!$B$21*Config!$B$51, 
IF(C31=2, Config!$B$15*Config!$B$22*Config!$B$52, 
IF(C31=3, Config!$B$15*Config!$B$23*Config!$B$53, 
IF(C31=4, Config!$B$15*Config!$B$24*Config!$B$54, 
IF(C31=5, Config!$B$15*Config!$B$25*Config!$B$55, 
IF(C31=6, Config!$B$15*Config!$B$26*Config!$B$56, 
IF(C31=7, Config!$B$15*Config!$B$27*Config!$B$57, ""))))))))</f>
        <v>2.16</v>
      </c>
      <c r="C31" s="10">
        <v>2.0</v>
      </c>
      <c r="D31" s="7" t="s">
        <v>871</v>
      </c>
      <c r="E31" s="10">
        <v>4000.0</v>
      </c>
      <c r="F31" s="10">
        <v>65.0</v>
      </c>
      <c r="G31" s="9">
        <f>IF(E31 &lt; Config!$B$4, Config!$B$4, E31)</f>
        <v>4000</v>
      </c>
      <c r="H31" s="9">
        <f t="shared" si="1"/>
        <v>155430.9278</v>
      </c>
      <c r="I31" s="9">
        <f>H31 * (1 - Config!$B$9)</f>
        <v>132116.2887</v>
      </c>
      <c r="J31" s="9">
        <f>H31 * (1 + Config!$B$10)</f>
        <v>194288.6598</v>
      </c>
      <c r="K31" s="6" t="str">
        <f t="shared" si="2"/>
        <v>13g 21s 16c</v>
      </c>
      <c r="L31" s="8" t="str">
        <f t="shared" si="3"/>
        <v>15g 54s 31c</v>
      </c>
      <c r="M31" s="6" t="str">
        <f t="shared" si="4"/>
        <v>19g 42s 89c</v>
      </c>
      <c r="N31" s="6" t="str">
        <f t="shared" si="5"/>
        <v>Primal Fire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>
        <f>IF(C32=0, Config!$B$15*Config!$B$20*Config!$B$50, 
IF(C32=1, Config!$B$15*Config!$B$21*Config!$B$51, 
IF(C32=2, Config!$B$15*Config!$B$22*Config!$B$52, 
IF(C32=3, Config!$B$15*Config!$B$23*Config!$B$53, 
IF(C32=4, Config!$B$15*Config!$B$24*Config!$B$54, 
IF(C32=5, Config!$B$15*Config!$B$25*Config!$B$55, 
IF(C32=6, Config!$B$15*Config!$B$26*Config!$B$56, 
IF(C32=7, Config!$B$15*Config!$B$27*Config!$B$57, ""))))))))</f>
        <v>2.16</v>
      </c>
      <c r="C32" s="10">
        <v>2.0</v>
      </c>
      <c r="D32" s="7" t="s">
        <v>872</v>
      </c>
      <c r="E32" s="10">
        <v>4000.0</v>
      </c>
      <c r="F32" s="10">
        <v>65.0</v>
      </c>
      <c r="G32" s="9">
        <f>IF(E32 &lt; Config!$B$4, Config!$B$4, E32)</f>
        <v>4000</v>
      </c>
      <c r="H32" s="9">
        <f t="shared" si="1"/>
        <v>155430.9278</v>
      </c>
      <c r="I32" s="9">
        <f>H32 * (1 - Config!$B$9)</f>
        <v>132116.2887</v>
      </c>
      <c r="J32" s="9">
        <f>H32 * (1 + Config!$B$10)</f>
        <v>194288.6598</v>
      </c>
      <c r="K32" s="6" t="str">
        <f t="shared" si="2"/>
        <v>13g 21s 16c</v>
      </c>
      <c r="L32" s="8" t="str">
        <f t="shared" si="3"/>
        <v>15g 54s 31c</v>
      </c>
      <c r="M32" s="6" t="str">
        <f t="shared" si="4"/>
        <v>19g 42s 89c</v>
      </c>
      <c r="N32" s="6" t="str">
        <f t="shared" si="5"/>
        <v>Primal Mana</v>
      </c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>
        <f>IF(C33=0, Config!$B$15*Config!$B$20*Config!$B$50, 
IF(C33=1, Config!$B$15*Config!$B$21*Config!$B$51, 
IF(C33=2, Config!$B$15*Config!$B$22*Config!$B$52, 
IF(C33=3, Config!$B$15*Config!$B$23*Config!$B$53, 
IF(C33=4, Config!$B$15*Config!$B$24*Config!$B$54, 
IF(C33=5, Config!$B$15*Config!$B$25*Config!$B$55, 
IF(C33=6, Config!$B$15*Config!$B$26*Config!$B$56, 
IF(C33=7, Config!$B$15*Config!$B$27*Config!$B$57, ""))))))))</f>
        <v>2.16</v>
      </c>
      <c r="C33" s="10">
        <v>2.0</v>
      </c>
      <c r="D33" s="7" t="s">
        <v>873</v>
      </c>
      <c r="E33" s="10">
        <v>6000.0</v>
      </c>
      <c r="F33" s="10">
        <v>75.0</v>
      </c>
      <c r="G33" s="9">
        <f>IF(E33 &lt; Config!$B$4, Config!$B$4, E33)</f>
        <v>6000</v>
      </c>
      <c r="H33" s="9">
        <f t="shared" si="1"/>
        <v>99538.14433</v>
      </c>
      <c r="I33" s="9">
        <f>H33 * (1 - Config!$B$9)</f>
        <v>84607.42268</v>
      </c>
      <c r="J33" s="9">
        <f>H33 * (1 + Config!$B$10)</f>
        <v>124422.6804</v>
      </c>
      <c r="K33" s="6" t="str">
        <f t="shared" si="2"/>
        <v>8g 46s 7c</v>
      </c>
      <c r="L33" s="8" t="str">
        <f t="shared" si="3"/>
        <v>9g 95s 38c</v>
      </c>
      <c r="M33" s="6" t="str">
        <f t="shared" si="4"/>
        <v>12g 44s 23c</v>
      </c>
      <c r="N33" s="6" t="str">
        <f t="shared" si="5"/>
        <v>Eternal Life</v>
      </c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>
        <f>IF(C34=0, Config!$B$15*Config!$B$20*Config!$B$50, 
IF(C34=1, Config!$B$15*Config!$B$21*Config!$B$51, 
IF(C34=2, Config!$B$15*Config!$B$22*Config!$B$52, 
IF(C34=3, Config!$B$15*Config!$B$23*Config!$B$53, 
IF(C34=4, Config!$B$15*Config!$B$24*Config!$B$54, 
IF(C34=5, Config!$B$15*Config!$B$25*Config!$B$55, 
IF(C34=6, Config!$B$15*Config!$B$26*Config!$B$56, 
IF(C34=7, Config!$B$15*Config!$B$27*Config!$B$57, ""))))))))</f>
        <v>0.8</v>
      </c>
      <c r="C34" s="10">
        <v>1.0</v>
      </c>
      <c r="D34" s="7" t="s">
        <v>874</v>
      </c>
      <c r="E34" s="10">
        <v>600.0</v>
      </c>
      <c r="F34" s="10">
        <v>75.0</v>
      </c>
      <c r="G34" s="9">
        <f>IF(E34 &lt; Config!$B$4, Config!$B$4, E34)</f>
        <v>850</v>
      </c>
      <c r="H34" s="9">
        <f t="shared" si="1"/>
        <v>5222.680412</v>
      </c>
      <c r="I34" s="9">
        <f>H34 * (1 - Config!$B$9)</f>
        <v>4439.278351</v>
      </c>
      <c r="J34" s="9">
        <f>H34 * (1 + Config!$B$10)</f>
        <v>6528.350515</v>
      </c>
      <c r="K34" s="6" t="str">
        <f t="shared" si="2"/>
        <v>0g 44s 39c</v>
      </c>
      <c r="L34" s="8" t="str">
        <f t="shared" si="3"/>
        <v>0g 52s 23c</v>
      </c>
      <c r="M34" s="6" t="str">
        <f t="shared" si="4"/>
        <v>0g 65s 28c</v>
      </c>
      <c r="N34" s="6" t="str">
        <f t="shared" si="5"/>
        <v>Crystallized Water</v>
      </c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>
        <f>IF(C35=0, Config!$B$15*Config!$B$20*Config!$B$50, 
IF(C35=1, Config!$B$15*Config!$B$21*Config!$B$51, 
IF(C35=2, Config!$B$15*Config!$B$22*Config!$B$52, 
IF(C35=3, Config!$B$15*Config!$B$23*Config!$B$53, 
IF(C35=4, Config!$B$15*Config!$B$24*Config!$B$54, 
IF(C35=5, Config!$B$15*Config!$B$25*Config!$B$55, 
IF(C35=6, Config!$B$15*Config!$B$26*Config!$B$56, 
IF(C35=7, Config!$B$15*Config!$B$27*Config!$B$57, ""))))))))</f>
        <v>0.8</v>
      </c>
      <c r="C35" s="10">
        <v>1.0</v>
      </c>
      <c r="D35" s="7" t="s">
        <v>875</v>
      </c>
      <c r="E35" s="10">
        <v>600.0</v>
      </c>
      <c r="F35" s="10">
        <v>75.0</v>
      </c>
      <c r="G35" s="9">
        <f>IF(E35 &lt; Config!$B$4, Config!$B$4, E35)</f>
        <v>850</v>
      </c>
      <c r="H35" s="9">
        <f t="shared" si="1"/>
        <v>5222.680412</v>
      </c>
      <c r="I35" s="9">
        <f>H35 * (1 - Config!$B$9)</f>
        <v>4439.278351</v>
      </c>
      <c r="J35" s="9">
        <f>H35 * (1 + Config!$B$10)</f>
        <v>6528.350515</v>
      </c>
      <c r="K35" s="6" t="str">
        <f t="shared" si="2"/>
        <v>0g 44s 39c</v>
      </c>
      <c r="L35" s="8" t="str">
        <f t="shared" si="3"/>
        <v>0g 52s 23c</v>
      </c>
      <c r="M35" s="6" t="str">
        <f t="shared" si="4"/>
        <v>0g 65s 28c</v>
      </c>
      <c r="N35" s="6" t="str">
        <f t="shared" si="5"/>
        <v>Crystallized Life</v>
      </c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>
        <f>IF(C36=0, Config!$B$15*Config!$B$20*Config!$B$50, 
IF(C36=1, Config!$B$15*Config!$B$21*Config!$B$51, 
IF(C36=2, Config!$B$15*Config!$B$22*Config!$B$52, 
IF(C36=3, Config!$B$15*Config!$B$23*Config!$B$53, 
IF(C36=4, Config!$B$15*Config!$B$24*Config!$B$54, 
IF(C36=5, Config!$B$15*Config!$B$25*Config!$B$55, 
IF(C36=6, Config!$B$15*Config!$B$26*Config!$B$56, 
IF(C36=7, Config!$B$15*Config!$B$27*Config!$B$57, ""))))))))</f>
        <v>0.8</v>
      </c>
      <c r="C36" s="10">
        <v>1.0</v>
      </c>
      <c r="D36" s="7" t="s">
        <v>876</v>
      </c>
      <c r="E36" s="10">
        <v>600.0</v>
      </c>
      <c r="F36" s="10">
        <v>75.0</v>
      </c>
      <c r="G36" s="9">
        <f>IF(E36 &lt; Config!$B$4, Config!$B$4, E36)</f>
        <v>850</v>
      </c>
      <c r="H36" s="9">
        <f t="shared" si="1"/>
        <v>5222.680412</v>
      </c>
      <c r="I36" s="9">
        <f>H36 * (1 - Config!$B$9)</f>
        <v>4439.278351</v>
      </c>
      <c r="J36" s="9">
        <f>H36 * (1 + Config!$B$10)</f>
        <v>6528.350515</v>
      </c>
      <c r="K36" s="6" t="str">
        <f t="shared" si="2"/>
        <v>0g 44s 39c</v>
      </c>
      <c r="L36" s="8" t="str">
        <f t="shared" si="3"/>
        <v>0g 52s 23c</v>
      </c>
      <c r="M36" s="6" t="str">
        <f t="shared" si="4"/>
        <v>0g 65s 28c</v>
      </c>
      <c r="N36" s="6" t="str">
        <f t="shared" si="5"/>
        <v>Crystallized Shadow</v>
      </c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>
        <f>IF(C37=0, Config!$B$15*Config!$B$20*Config!$B$50, 
IF(C37=1, Config!$B$15*Config!$B$21*Config!$B$51, 
IF(C37=2, Config!$B$15*Config!$B$22*Config!$B$52, 
IF(C37=3, Config!$B$15*Config!$B$23*Config!$B$53, 
IF(C37=4, Config!$B$15*Config!$B$24*Config!$B$54, 
IF(C37=5, Config!$B$15*Config!$B$25*Config!$B$55, 
IF(C37=6, Config!$B$15*Config!$B$26*Config!$B$56, 
IF(C37=7, Config!$B$15*Config!$B$27*Config!$B$57, ""))))))))</f>
        <v>0.8</v>
      </c>
      <c r="C37" s="10">
        <v>1.0</v>
      </c>
      <c r="D37" s="7" t="s">
        <v>877</v>
      </c>
      <c r="E37" s="10">
        <v>600.0</v>
      </c>
      <c r="F37" s="10">
        <v>75.0</v>
      </c>
      <c r="G37" s="9">
        <f>IF(E37 &lt; Config!$B$4, Config!$B$4, E37)</f>
        <v>850</v>
      </c>
      <c r="H37" s="9">
        <f t="shared" si="1"/>
        <v>5222.680412</v>
      </c>
      <c r="I37" s="9">
        <f>H37 * (1 - Config!$B$9)</f>
        <v>4439.278351</v>
      </c>
      <c r="J37" s="9">
        <f>H37 * (1 + Config!$B$10)</f>
        <v>6528.350515</v>
      </c>
      <c r="K37" s="6" t="str">
        <f t="shared" si="2"/>
        <v>0g 44s 39c</v>
      </c>
      <c r="L37" s="8" t="str">
        <f t="shared" si="3"/>
        <v>0g 52s 23c</v>
      </c>
      <c r="M37" s="6" t="str">
        <f t="shared" si="4"/>
        <v>0g 65s 28c</v>
      </c>
      <c r="N37" s="6" t="str">
        <f t="shared" si="5"/>
        <v>Crystallized Fire</v>
      </c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>
        <f>IF(C38=0, Config!$B$15*Config!$B$20*Config!$B$50, 
IF(C38=1, Config!$B$15*Config!$B$21*Config!$B$51, 
IF(C38=2, Config!$B$15*Config!$B$22*Config!$B$52, 
IF(C38=3, Config!$B$15*Config!$B$23*Config!$B$53, 
IF(C38=4, Config!$B$15*Config!$B$24*Config!$B$54, 
IF(C38=5, Config!$B$15*Config!$B$25*Config!$B$55, 
IF(C38=6, Config!$B$15*Config!$B$26*Config!$B$56, 
IF(C38=7, Config!$B$15*Config!$B$27*Config!$B$57, ""))))))))</f>
        <v>0.8</v>
      </c>
      <c r="C38" s="10">
        <v>1.0</v>
      </c>
      <c r="D38" s="7" t="s">
        <v>878</v>
      </c>
      <c r="E38" s="10">
        <v>600.0</v>
      </c>
      <c r="F38" s="10">
        <v>75.0</v>
      </c>
      <c r="G38" s="9">
        <f>IF(E38 &lt; Config!$B$4, Config!$B$4, E38)</f>
        <v>850</v>
      </c>
      <c r="H38" s="9">
        <f t="shared" si="1"/>
        <v>5222.680412</v>
      </c>
      <c r="I38" s="9">
        <f>H38 * (1 - Config!$B$9)</f>
        <v>4439.278351</v>
      </c>
      <c r="J38" s="9">
        <f>H38 * (1 + Config!$B$10)</f>
        <v>6528.350515</v>
      </c>
      <c r="K38" s="6" t="str">
        <f t="shared" si="2"/>
        <v>0g 44s 39c</v>
      </c>
      <c r="L38" s="8" t="str">
        <f t="shared" si="3"/>
        <v>0g 52s 23c</v>
      </c>
      <c r="M38" s="6" t="str">
        <f t="shared" si="4"/>
        <v>0g 65s 28c</v>
      </c>
      <c r="N38" s="6" t="str">
        <f t="shared" si="5"/>
        <v>Crystallized Earth</v>
      </c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>
        <f>IF(C39=0, Config!$B$15*Config!$B$20*Config!$B$50, 
IF(C39=1, Config!$B$15*Config!$B$21*Config!$B$51, 
IF(C39=2, Config!$B$15*Config!$B$22*Config!$B$52, 
IF(C39=3, Config!$B$15*Config!$B$23*Config!$B$53, 
IF(C39=4, Config!$B$15*Config!$B$24*Config!$B$54, 
IF(C39=5, Config!$B$15*Config!$B$25*Config!$B$55, 
IF(C39=6, Config!$B$15*Config!$B$26*Config!$B$56, 
IF(C39=7, Config!$B$15*Config!$B$27*Config!$B$57, ""))))))))</f>
        <v>0.8</v>
      </c>
      <c r="C39" s="10">
        <v>1.0</v>
      </c>
      <c r="D39" s="7" t="s">
        <v>879</v>
      </c>
      <c r="E39" s="10">
        <v>600.0</v>
      </c>
      <c r="F39" s="10">
        <v>75.0</v>
      </c>
      <c r="G39" s="9">
        <f>IF(E39 &lt; Config!$B$4, Config!$B$4, E39)</f>
        <v>850</v>
      </c>
      <c r="H39" s="9">
        <f t="shared" si="1"/>
        <v>5222.680412</v>
      </c>
      <c r="I39" s="9">
        <f>H39 * (1 - Config!$B$9)</f>
        <v>4439.278351</v>
      </c>
      <c r="J39" s="9">
        <f>H39 * (1 + Config!$B$10)</f>
        <v>6528.350515</v>
      </c>
      <c r="K39" s="6" t="str">
        <f t="shared" si="2"/>
        <v>0g 44s 39c</v>
      </c>
      <c r="L39" s="8" t="str">
        <f t="shared" si="3"/>
        <v>0g 52s 23c</v>
      </c>
      <c r="M39" s="6" t="str">
        <f t="shared" si="4"/>
        <v>0g 65s 28c</v>
      </c>
      <c r="N39" s="6" t="str">
        <f t="shared" si="5"/>
        <v>Crystallized Air</v>
      </c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>
        <f>IF(C40=0, Config!$B$15*Config!$B$20*Config!$B$50, 
IF(C40=1, Config!$B$15*Config!$B$21*Config!$B$51, 
IF(C40=2, Config!$B$15*Config!$B$22*Config!$B$52, 
IF(C40=3, Config!$B$15*Config!$B$23*Config!$B$53, 
IF(C40=4, Config!$B$15*Config!$B$24*Config!$B$54, 
IF(C40=5, Config!$B$15*Config!$B$25*Config!$B$55, 
IF(C40=6, Config!$B$15*Config!$B$26*Config!$B$56, 
IF(C40=7, Config!$B$15*Config!$B$27*Config!$B$57, ""))))))))</f>
        <v>2.16</v>
      </c>
      <c r="C40" s="10">
        <v>2.0</v>
      </c>
      <c r="D40" s="7" t="s">
        <v>880</v>
      </c>
      <c r="E40" s="10">
        <v>6000.0</v>
      </c>
      <c r="F40" s="10">
        <v>75.0</v>
      </c>
      <c r="G40" s="9">
        <f>IF(E40 &lt; Config!$B$4, Config!$B$4, E40)</f>
        <v>6000</v>
      </c>
      <c r="H40" s="9">
        <f t="shared" si="1"/>
        <v>99538.14433</v>
      </c>
      <c r="I40" s="9">
        <f>H40 * (1 - Config!$B$9)</f>
        <v>84607.42268</v>
      </c>
      <c r="J40" s="9">
        <f>H40 * (1 + Config!$B$10)</f>
        <v>124422.6804</v>
      </c>
      <c r="K40" s="6" t="str">
        <f t="shared" si="2"/>
        <v>8g 46s 7c</v>
      </c>
      <c r="L40" s="8" t="str">
        <f t="shared" si="3"/>
        <v>9g 95s 38c</v>
      </c>
      <c r="M40" s="6" t="str">
        <f t="shared" si="4"/>
        <v>12g 44s 23c</v>
      </c>
      <c r="N40" s="6" t="str">
        <f t="shared" si="5"/>
        <v>Eternal Fire</v>
      </c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>
        <f>IF(C41=0, Config!$B$15*Config!$B$20*Config!$B$50, 
IF(C41=1, Config!$B$15*Config!$B$21*Config!$B$51, 
IF(C41=2, Config!$B$15*Config!$B$22*Config!$B$52, 
IF(C41=3, Config!$B$15*Config!$B$23*Config!$B$53, 
IF(C41=4, Config!$B$15*Config!$B$24*Config!$B$54, 
IF(C41=5, Config!$B$15*Config!$B$25*Config!$B$55, 
IF(C41=6, Config!$B$15*Config!$B$26*Config!$B$56, 
IF(C41=7, Config!$B$15*Config!$B$27*Config!$B$57, ""))))))))</f>
        <v>2.16</v>
      </c>
      <c r="C41" s="10">
        <v>2.0</v>
      </c>
      <c r="D41" s="7" t="s">
        <v>881</v>
      </c>
      <c r="E41" s="10">
        <v>6000.0</v>
      </c>
      <c r="F41" s="10">
        <v>75.0</v>
      </c>
      <c r="G41" s="9">
        <f>IF(E41 &lt; Config!$B$4, Config!$B$4, E41)</f>
        <v>6000</v>
      </c>
      <c r="H41" s="9">
        <f t="shared" si="1"/>
        <v>99538.14433</v>
      </c>
      <c r="I41" s="9">
        <f>H41 * (1 - Config!$B$9)</f>
        <v>84607.42268</v>
      </c>
      <c r="J41" s="9">
        <f>H41 * (1 + Config!$B$10)</f>
        <v>124422.6804</v>
      </c>
      <c r="K41" s="6" t="str">
        <f t="shared" si="2"/>
        <v>8g 46s 7c</v>
      </c>
      <c r="L41" s="8" t="str">
        <f t="shared" si="3"/>
        <v>9g 95s 38c</v>
      </c>
      <c r="M41" s="6" t="str">
        <f t="shared" si="4"/>
        <v>12g 44s 23c</v>
      </c>
      <c r="N41" s="6" t="str">
        <f t="shared" si="5"/>
        <v>Eternal Shadow</v>
      </c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>
        <f>IF(C42=0, Config!$B$15*Config!$B$20*Config!$B$50, 
IF(C42=1, Config!$B$15*Config!$B$21*Config!$B$51, 
IF(C42=2, Config!$B$15*Config!$B$22*Config!$B$52, 
IF(C42=3, Config!$B$15*Config!$B$23*Config!$B$53, 
IF(C42=4, Config!$B$15*Config!$B$24*Config!$B$54, 
IF(C42=5, Config!$B$15*Config!$B$25*Config!$B$55, 
IF(C42=6, Config!$B$15*Config!$B$26*Config!$B$56, 
IF(C42=7, Config!$B$15*Config!$B$27*Config!$B$57, ""))))))))</f>
        <v>2.16</v>
      </c>
      <c r="C42" s="10">
        <v>2.0</v>
      </c>
      <c r="D42" s="7" t="s">
        <v>882</v>
      </c>
      <c r="E42" s="10">
        <v>6000.0</v>
      </c>
      <c r="F42" s="10">
        <v>75.0</v>
      </c>
      <c r="G42" s="9">
        <f>IF(E42 &lt; Config!$B$4, Config!$B$4, E42)</f>
        <v>6000</v>
      </c>
      <c r="H42" s="9">
        <f t="shared" si="1"/>
        <v>99538.14433</v>
      </c>
      <c r="I42" s="9">
        <f>H42 * (1 - Config!$B$9)</f>
        <v>84607.42268</v>
      </c>
      <c r="J42" s="9">
        <f>H42 * (1 + Config!$B$10)</f>
        <v>124422.6804</v>
      </c>
      <c r="K42" s="6" t="str">
        <f t="shared" si="2"/>
        <v>8g 46s 7c</v>
      </c>
      <c r="L42" s="8" t="str">
        <f t="shared" si="3"/>
        <v>9g 95s 38c</v>
      </c>
      <c r="M42" s="6" t="str">
        <f t="shared" si="4"/>
        <v>12g 44s 23c</v>
      </c>
      <c r="N42" s="6" t="str">
        <f t="shared" si="5"/>
        <v>Eternal Earth</v>
      </c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>
        <f>IF(C43=0, Config!$B$15*Config!$B$20*Config!$B$50, 
IF(C43=1, Config!$B$15*Config!$B$21*Config!$B$51, 
IF(C43=2, Config!$B$15*Config!$B$22*Config!$B$52, 
IF(C43=3, Config!$B$15*Config!$B$23*Config!$B$53, 
IF(C43=4, Config!$B$15*Config!$B$24*Config!$B$54, 
IF(C43=5, Config!$B$15*Config!$B$25*Config!$B$55, 
IF(C43=6, Config!$B$15*Config!$B$26*Config!$B$56, 
IF(C43=7, Config!$B$15*Config!$B$27*Config!$B$57, ""))))))))</f>
        <v>2.16</v>
      </c>
      <c r="C43" s="10">
        <v>2.0</v>
      </c>
      <c r="D43" s="7" t="s">
        <v>883</v>
      </c>
      <c r="E43" s="10">
        <v>6000.0</v>
      </c>
      <c r="F43" s="10">
        <v>75.0</v>
      </c>
      <c r="G43" s="9">
        <f>IF(E43 &lt; Config!$B$4, Config!$B$4, E43)</f>
        <v>6000</v>
      </c>
      <c r="H43" s="9">
        <f t="shared" si="1"/>
        <v>99538.14433</v>
      </c>
      <c r="I43" s="9">
        <f>H43 * (1 - Config!$B$9)</f>
        <v>84607.42268</v>
      </c>
      <c r="J43" s="9">
        <f>H43 * (1 + Config!$B$10)</f>
        <v>124422.6804</v>
      </c>
      <c r="K43" s="6" t="str">
        <f t="shared" si="2"/>
        <v>8g 46s 7c</v>
      </c>
      <c r="L43" s="8" t="str">
        <f t="shared" si="3"/>
        <v>9g 95s 38c</v>
      </c>
      <c r="M43" s="6" t="str">
        <f t="shared" si="4"/>
        <v>12g 44s 23c</v>
      </c>
      <c r="N43" s="6" t="str">
        <f t="shared" si="5"/>
        <v>Eternal Air</v>
      </c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>
        <f>IF(C44=0, Config!$B$15*Config!$B$20*Config!$B$50, 
IF(C44=1, Config!$B$15*Config!$B$21*Config!$B$51, 
IF(C44=2, Config!$B$15*Config!$B$22*Config!$B$52, 
IF(C44=3, Config!$B$15*Config!$B$23*Config!$B$53, 
IF(C44=4, Config!$B$15*Config!$B$24*Config!$B$54, 
IF(C44=5, Config!$B$15*Config!$B$25*Config!$B$55, 
IF(C44=6, Config!$B$15*Config!$B$26*Config!$B$56, 
IF(C44=7, Config!$B$15*Config!$B$27*Config!$B$57, ""))))))))</f>
        <v>2.16</v>
      </c>
      <c r="C44" s="10">
        <v>2.0</v>
      </c>
      <c r="D44" s="7" t="s">
        <v>884</v>
      </c>
      <c r="E44" s="10">
        <v>6000.0</v>
      </c>
      <c r="F44" s="10">
        <v>75.0</v>
      </c>
      <c r="G44" s="9">
        <f>IF(E44 &lt; Config!$B$4, Config!$B$4, E44)</f>
        <v>6000</v>
      </c>
      <c r="H44" s="9">
        <f t="shared" si="1"/>
        <v>99538.14433</v>
      </c>
      <c r="I44" s="9">
        <f>H44 * (1 - Config!$B$9)</f>
        <v>84607.42268</v>
      </c>
      <c r="J44" s="9">
        <f>H44 * (1 + Config!$B$10)</f>
        <v>124422.6804</v>
      </c>
      <c r="K44" s="6" t="str">
        <f t="shared" si="2"/>
        <v>8g 46s 7c</v>
      </c>
      <c r="L44" s="8" t="str">
        <f t="shared" si="3"/>
        <v>9g 95s 38c</v>
      </c>
      <c r="M44" s="6" t="str">
        <f t="shared" si="4"/>
        <v>12g 44s 23c</v>
      </c>
      <c r="N44" s="6" t="str">
        <f t="shared" si="5"/>
        <v>Eternal Water</v>
      </c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>
        <f>IF(C45=0, Config!$B$15*Config!$B$20*Config!$B$50, 
IF(C45=1, Config!$B$15*Config!$B$21*Config!$B$51, 
IF(C45=2, Config!$B$15*Config!$B$22*Config!$B$52, 
IF(C45=3, Config!$B$15*Config!$B$23*Config!$B$53, 
IF(C45=4, Config!$B$15*Config!$B$24*Config!$B$54, 
IF(C45=5, Config!$B$15*Config!$B$25*Config!$B$55, 
IF(C45=6, Config!$B$15*Config!$B$26*Config!$B$56, 
IF(C45=7, Config!$B$15*Config!$B$27*Config!$B$57, ""))))))))</f>
        <v>2.16</v>
      </c>
      <c r="C45" s="10">
        <v>2.0</v>
      </c>
      <c r="D45" s="7" t="s">
        <v>885</v>
      </c>
      <c r="E45" s="10">
        <v>0.0</v>
      </c>
      <c r="F45" s="10">
        <v>75.0</v>
      </c>
      <c r="G45" s="9">
        <f>IF(E45 &lt; Config!$B$4, Config!$B$4, E45)</f>
        <v>850</v>
      </c>
      <c r="H45" s="9">
        <f t="shared" si="1"/>
        <v>14101.23711</v>
      </c>
      <c r="I45" s="9">
        <f>H45 * (1 - Config!$B$9)</f>
        <v>11986.05155</v>
      </c>
      <c r="J45" s="9">
        <f>H45 * (1 + Config!$B$10)</f>
        <v>17626.54639</v>
      </c>
      <c r="K45" s="6" t="str">
        <f t="shared" si="2"/>
        <v>1g 19s 86c</v>
      </c>
      <c r="L45" s="8" t="str">
        <f t="shared" si="3"/>
        <v>1g 41s 1c</v>
      </c>
      <c r="M45" s="6" t="str">
        <f t="shared" si="4"/>
        <v>1g 76s 27c</v>
      </c>
      <c r="N45" s="6" t="str">
        <f t="shared" si="5"/>
        <v>Greater Cosmic Essence</v>
      </c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>
        <f>IF(C46=0, Config!$B$15*Config!$B$20*Config!$B$50, 
IF(C46=1, Config!$B$15*Config!$B$21*Config!$B$51, 
IF(C46=2, Config!$B$15*Config!$B$22*Config!$B$52, 
IF(C46=3, Config!$B$15*Config!$B$23*Config!$B$53, 
IF(C46=4, Config!$B$15*Config!$B$24*Config!$B$54, 
IF(C46=5, Config!$B$15*Config!$B$25*Config!$B$55, 
IF(C46=6, Config!$B$15*Config!$B$26*Config!$B$56, 
IF(C46=7, Config!$B$15*Config!$B$27*Config!$B$57, ""))))))))</f>
        <v>2.28</v>
      </c>
      <c r="C46" s="10">
        <v>3.0</v>
      </c>
      <c r="D46" s="7" t="s">
        <v>886</v>
      </c>
      <c r="E46" s="10">
        <v>16000.0</v>
      </c>
      <c r="F46" s="10">
        <v>80.0</v>
      </c>
      <c r="G46" s="9">
        <f>IF(E46 &lt; Config!$B$4, Config!$B$4, E46)</f>
        <v>16000</v>
      </c>
      <c r="H46" s="9">
        <f t="shared" si="1"/>
        <v>92140.20619</v>
      </c>
      <c r="I46" s="9">
        <f>H46 * (1 - Config!$B$9)</f>
        <v>78319.17526</v>
      </c>
      <c r="J46" s="9">
        <f>H46 * (1 + Config!$B$10)</f>
        <v>115175.2577</v>
      </c>
      <c r="K46" s="6" t="str">
        <f t="shared" si="2"/>
        <v>7g 83s 19c</v>
      </c>
      <c r="L46" s="8" t="str">
        <f t="shared" si="3"/>
        <v>9g 21s 40c</v>
      </c>
      <c r="M46" s="6" t="str">
        <f t="shared" si="4"/>
        <v>11g 51s 75c</v>
      </c>
      <c r="N46" s="6" t="str">
        <f t="shared" si="5"/>
        <v>Eternal Might</v>
      </c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/>
      <c r="C47" s="10"/>
      <c r="D47" s="7"/>
      <c r="E47" s="10"/>
      <c r="F47" s="10"/>
      <c r="G47" s="9"/>
      <c r="H47" s="9"/>
      <c r="I47" s="9"/>
      <c r="J47" s="9"/>
      <c r="K47" s="6"/>
      <c r="L47" s="8"/>
      <c r="M47" s="6"/>
      <c r="N47" s="6"/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/>
      <c r="C48" s="10"/>
      <c r="D48" s="7"/>
      <c r="E48" s="10"/>
      <c r="F48" s="10"/>
      <c r="G48" s="9"/>
      <c r="H48" s="9"/>
      <c r="I48" s="9"/>
      <c r="J48" s="9"/>
      <c r="K48" s="6"/>
      <c r="L48" s="8"/>
      <c r="M48" s="6"/>
      <c r="N48" s="6"/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/>
      <c r="C49" s="10"/>
      <c r="D49" s="7"/>
      <c r="E49" s="10"/>
      <c r="F49" s="10"/>
      <c r="G49" s="9"/>
      <c r="H49" s="9"/>
      <c r="I49" s="9"/>
      <c r="J49" s="9"/>
      <c r="K49" s="6"/>
      <c r="L49" s="8"/>
      <c r="M49" s="6"/>
      <c r="N49" s="6"/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/>
      <c r="C50" s="10"/>
      <c r="D50" s="7"/>
      <c r="E50" s="10"/>
      <c r="F50" s="10"/>
      <c r="G50" s="9"/>
      <c r="H50" s="9"/>
      <c r="I50" s="9"/>
      <c r="J50" s="9"/>
      <c r="K50" s="6"/>
      <c r="L50" s="8"/>
      <c r="M50" s="6"/>
      <c r="N50" s="6"/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/>
      <c r="C51" s="10"/>
      <c r="D51" s="7"/>
      <c r="E51" s="10"/>
      <c r="F51" s="10"/>
      <c r="G51" s="9"/>
      <c r="H51" s="9"/>
      <c r="I51" s="9"/>
      <c r="J51" s="9"/>
      <c r="K51" s="6"/>
      <c r="L51" s="8"/>
      <c r="M51" s="6"/>
      <c r="N51" s="6"/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/>
      <c r="C52" s="10"/>
      <c r="D52" s="7"/>
      <c r="E52" s="10"/>
      <c r="F52" s="10"/>
      <c r="G52" s="9"/>
      <c r="H52" s="9"/>
      <c r="I52" s="9"/>
      <c r="J52" s="9"/>
      <c r="K52" s="6"/>
      <c r="L52" s="8"/>
      <c r="M52" s="6"/>
      <c r="N52" s="6"/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/>
      <c r="C53" s="10"/>
      <c r="D53" s="7"/>
      <c r="E53" s="10"/>
      <c r="F53" s="10"/>
      <c r="G53" s="9"/>
      <c r="H53" s="9"/>
      <c r="I53" s="9"/>
      <c r="J53" s="9"/>
      <c r="K53" s="6"/>
      <c r="L53" s="8"/>
      <c r="M53" s="6"/>
      <c r="N53" s="6"/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/>
      <c r="C54" s="10"/>
      <c r="D54" s="7"/>
      <c r="E54" s="10"/>
      <c r="F54" s="10"/>
      <c r="G54" s="9"/>
      <c r="H54" s="9"/>
      <c r="I54" s="9"/>
      <c r="J54" s="9"/>
      <c r="K54" s="6"/>
      <c r="L54" s="8"/>
      <c r="M54" s="6"/>
      <c r="N54" s="6"/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/>
      <c r="C55" s="10"/>
      <c r="D55" s="7"/>
      <c r="E55" s="10"/>
      <c r="F55" s="10"/>
      <c r="G55" s="9"/>
      <c r="H55" s="9"/>
      <c r="I55" s="9"/>
      <c r="J55" s="9"/>
      <c r="K55" s="6"/>
      <c r="L55" s="8"/>
      <c r="M55" s="6"/>
      <c r="N55" s="6"/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/>
      <c r="C56" s="10"/>
      <c r="D56" s="7"/>
      <c r="E56" s="10"/>
      <c r="F56" s="10"/>
      <c r="G56" s="9"/>
      <c r="H56" s="9"/>
      <c r="I56" s="9"/>
      <c r="J56" s="9"/>
      <c r="K56" s="6"/>
      <c r="L56" s="8"/>
      <c r="M56" s="6"/>
      <c r="N56" s="6"/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/>
      <c r="C57" s="10"/>
      <c r="D57" s="7"/>
      <c r="E57" s="10"/>
      <c r="F57" s="10"/>
      <c r="G57" s="9"/>
      <c r="H57" s="9"/>
      <c r="I57" s="9"/>
      <c r="J57" s="9"/>
      <c r="K57" s="6"/>
      <c r="L57" s="8"/>
      <c r="M57" s="6"/>
      <c r="N57" s="6"/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/>
      <c r="C58" s="10"/>
      <c r="D58" s="7"/>
      <c r="E58" s="10"/>
      <c r="F58" s="10"/>
      <c r="G58" s="9"/>
      <c r="H58" s="9"/>
      <c r="I58" s="9"/>
      <c r="J58" s="9"/>
      <c r="K58" s="6"/>
      <c r="L58" s="8"/>
      <c r="M58" s="6"/>
      <c r="N58" s="6"/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/>
      <c r="C59" s="10"/>
      <c r="D59" s="7"/>
      <c r="E59" s="10"/>
      <c r="F59" s="10"/>
      <c r="G59" s="9"/>
      <c r="H59" s="9"/>
      <c r="I59" s="9"/>
      <c r="J59" s="9"/>
      <c r="K59" s="6"/>
      <c r="L59" s="8"/>
      <c r="M59" s="6"/>
      <c r="N59" s="6"/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/>
      <c r="C60" s="10"/>
      <c r="D60" s="7"/>
      <c r="E60" s="10"/>
      <c r="F60" s="10"/>
      <c r="G60" s="9"/>
      <c r="H60" s="9"/>
      <c r="I60" s="9"/>
      <c r="J60" s="9"/>
      <c r="K60" s="6"/>
      <c r="L60" s="8"/>
      <c r="M60" s="6"/>
      <c r="N60" s="6"/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/>
      <c r="C61" s="10"/>
      <c r="D61" s="7"/>
      <c r="E61" s="10"/>
      <c r="F61" s="10"/>
      <c r="G61" s="9"/>
      <c r="H61" s="9"/>
      <c r="I61" s="9"/>
      <c r="J61" s="9"/>
      <c r="K61" s="6"/>
      <c r="L61" s="8"/>
      <c r="M61" s="6"/>
      <c r="N61" s="6"/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9"/>
      <c r="C62" s="9"/>
      <c r="D62" s="6"/>
      <c r="E62" s="9"/>
      <c r="F62" s="9"/>
      <c r="G62" s="9"/>
      <c r="H62" s="9"/>
      <c r="I62" s="9"/>
      <c r="J62" s="9"/>
      <c r="K62" s="6"/>
      <c r="L62" s="8"/>
      <c r="M62" s="6"/>
      <c r="N62" s="6"/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9"/>
      <c r="C63" s="9"/>
      <c r="D63" s="6"/>
      <c r="E63" s="9"/>
      <c r="F63" s="9"/>
      <c r="G63" s="9"/>
      <c r="H63" s="9"/>
      <c r="I63" s="9"/>
      <c r="J63" s="9"/>
      <c r="K63" s="6"/>
      <c r="L63" s="8"/>
      <c r="M63" s="6"/>
      <c r="N63" s="6"/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9"/>
      <c r="C64" s="9"/>
      <c r="D64" s="6"/>
      <c r="E64" s="9"/>
      <c r="F64" s="9"/>
      <c r="G64" s="9"/>
      <c r="H64" s="9"/>
      <c r="I64" s="9"/>
      <c r="J64" s="9"/>
      <c r="K64" s="6"/>
      <c r="L64" s="8"/>
      <c r="M64" s="6"/>
      <c r="N64" s="6"/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9"/>
      <c r="C65" s="9"/>
      <c r="D65" s="6"/>
      <c r="E65" s="9"/>
      <c r="F65" s="9"/>
      <c r="G65" s="9"/>
      <c r="H65" s="9"/>
      <c r="I65" s="9"/>
      <c r="J65" s="9"/>
      <c r="K65" s="6"/>
      <c r="L65" s="8"/>
      <c r="M65" s="6"/>
      <c r="N65" s="6"/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9"/>
      <c r="C66" s="10"/>
      <c r="D66" s="7"/>
      <c r="E66" s="10"/>
      <c r="F66" s="10"/>
      <c r="G66" s="9"/>
      <c r="H66" s="9"/>
      <c r="I66" s="9"/>
      <c r="J66" s="9"/>
      <c r="K66" s="6"/>
      <c r="L66" s="6"/>
      <c r="M66" s="6"/>
      <c r="N66" s="6"/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9"/>
      <c r="C67" s="10"/>
      <c r="D67" s="7"/>
      <c r="E67" s="10"/>
      <c r="F67" s="10"/>
      <c r="G67" s="9"/>
      <c r="H67" s="9"/>
      <c r="I67" s="9"/>
      <c r="J67" s="9"/>
      <c r="K67" s="6"/>
      <c r="L67" s="8"/>
      <c r="M67" s="6"/>
      <c r="N67" s="6"/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9"/>
      <c r="C68" s="10"/>
      <c r="D68" s="7"/>
      <c r="E68" s="10"/>
      <c r="F68" s="10"/>
      <c r="G68" s="9"/>
      <c r="H68" s="9"/>
      <c r="I68" s="9"/>
      <c r="J68" s="9"/>
      <c r="K68" s="6"/>
      <c r="L68" s="8"/>
      <c r="M68" s="6"/>
      <c r="N68" s="6"/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9"/>
      <c r="C69" s="10"/>
      <c r="D69" s="7"/>
      <c r="E69" s="10"/>
      <c r="F69" s="10"/>
      <c r="G69" s="9"/>
      <c r="H69" s="9"/>
      <c r="I69" s="9"/>
      <c r="J69" s="9"/>
      <c r="K69" s="6"/>
      <c r="L69" s="8"/>
      <c r="M69" s="6"/>
      <c r="N69" s="6"/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9"/>
      <c r="C70" s="10"/>
      <c r="D70" s="7"/>
      <c r="E70" s="10"/>
      <c r="F70" s="10"/>
      <c r="G70" s="9"/>
      <c r="H70" s="9"/>
      <c r="I70" s="9"/>
      <c r="J70" s="9"/>
      <c r="K70" s="6"/>
      <c r="L70" s="8"/>
      <c r="M70" s="6"/>
      <c r="N70" s="6"/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9"/>
      <c r="C71" s="10"/>
      <c r="D71" s="7"/>
      <c r="E71" s="10"/>
      <c r="F71" s="10"/>
      <c r="G71" s="9"/>
      <c r="H71" s="9"/>
      <c r="I71" s="9"/>
      <c r="J71" s="9"/>
      <c r="K71" s="6"/>
      <c r="L71" s="8"/>
      <c r="M71" s="6"/>
      <c r="N71" s="6"/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9"/>
      <c r="C72" s="10"/>
      <c r="D72" s="7"/>
      <c r="E72" s="10"/>
      <c r="F72" s="10"/>
      <c r="G72" s="9"/>
      <c r="H72" s="9"/>
      <c r="I72" s="9"/>
      <c r="J72" s="9"/>
      <c r="K72" s="6"/>
      <c r="L72" s="8"/>
      <c r="M72" s="6"/>
      <c r="N72" s="6"/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9"/>
      <c r="C73" s="10"/>
      <c r="D73" s="7"/>
      <c r="E73" s="10"/>
      <c r="F73" s="10"/>
      <c r="G73" s="9"/>
      <c r="H73" s="9"/>
      <c r="I73" s="9"/>
      <c r="J73" s="9"/>
      <c r="K73" s="6"/>
      <c r="L73" s="8"/>
      <c r="M73" s="6"/>
      <c r="N73" s="6"/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9"/>
      <c r="C74" s="10"/>
      <c r="D74" s="7"/>
      <c r="E74" s="10"/>
      <c r="F74" s="10"/>
      <c r="G74" s="9"/>
      <c r="H74" s="9"/>
      <c r="I74" s="9"/>
      <c r="J74" s="9"/>
      <c r="K74" s="6"/>
      <c r="L74" s="8"/>
      <c r="M74" s="6"/>
      <c r="N74" s="6"/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9"/>
      <c r="C75" s="10"/>
      <c r="D75" s="7"/>
      <c r="E75" s="10"/>
      <c r="F75" s="10"/>
      <c r="G75" s="9"/>
      <c r="H75" s="9"/>
      <c r="I75" s="9"/>
      <c r="J75" s="9"/>
      <c r="K75" s="6"/>
      <c r="L75" s="8"/>
      <c r="M75" s="6"/>
      <c r="N75" s="6"/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9"/>
      <c r="C76" s="10"/>
      <c r="D76" s="7"/>
      <c r="E76" s="10"/>
      <c r="F76" s="10"/>
      <c r="G76" s="9"/>
      <c r="H76" s="9"/>
      <c r="I76" s="9"/>
      <c r="J76" s="9"/>
      <c r="K76" s="6"/>
      <c r="L76" s="8"/>
      <c r="M76" s="6"/>
      <c r="N76" s="6"/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9"/>
      <c r="C77" s="10"/>
      <c r="D77" s="7"/>
      <c r="E77" s="10"/>
      <c r="F77" s="10"/>
      <c r="G77" s="9"/>
      <c r="H77" s="9"/>
      <c r="I77" s="9"/>
      <c r="J77" s="9"/>
      <c r="K77" s="6"/>
      <c r="L77" s="8"/>
      <c r="M77" s="6"/>
      <c r="N77" s="6"/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9"/>
      <c r="C78" s="10"/>
      <c r="D78" s="7"/>
      <c r="E78" s="10"/>
      <c r="F78" s="10"/>
      <c r="G78" s="9"/>
      <c r="H78" s="9"/>
      <c r="I78" s="9"/>
      <c r="J78" s="9"/>
      <c r="K78" s="6"/>
      <c r="L78" s="8"/>
      <c r="M78" s="6"/>
      <c r="N78" s="6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9"/>
      <c r="C79" s="10"/>
      <c r="D79" s="7"/>
      <c r="E79" s="10"/>
      <c r="F79" s="10"/>
      <c r="G79" s="9"/>
      <c r="H79" s="9"/>
      <c r="I79" s="9"/>
      <c r="J79" s="9"/>
      <c r="K79" s="6"/>
      <c r="L79" s="8"/>
      <c r="M79" s="6"/>
      <c r="N79" s="6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9"/>
      <c r="C80" s="10"/>
      <c r="D80" s="7"/>
      <c r="E80" s="10"/>
      <c r="F80" s="10"/>
      <c r="G80" s="9"/>
      <c r="H80" s="9"/>
      <c r="I80" s="9"/>
      <c r="J80" s="9"/>
      <c r="K80" s="6"/>
      <c r="L80" s="8"/>
      <c r="M80" s="6"/>
      <c r="N80" s="6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9"/>
      <c r="C81" s="10"/>
      <c r="D81" s="7"/>
      <c r="E81" s="10"/>
      <c r="F81" s="10"/>
      <c r="G81" s="9"/>
      <c r="H81" s="9"/>
      <c r="I81" s="9"/>
      <c r="J81" s="9"/>
      <c r="K81" s="6"/>
      <c r="L81" s="8"/>
      <c r="M81" s="6"/>
      <c r="N81" s="6"/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9"/>
      <c r="C82" s="10"/>
      <c r="D82" s="7"/>
      <c r="E82" s="10"/>
      <c r="F82" s="10"/>
      <c r="G82" s="9"/>
      <c r="H82" s="9"/>
      <c r="I82" s="9"/>
      <c r="J82" s="9"/>
      <c r="K82" s="6"/>
      <c r="L82" s="8"/>
      <c r="M82" s="6"/>
      <c r="N82" s="6"/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9"/>
      <c r="C83" s="10"/>
      <c r="D83" s="7"/>
      <c r="E83" s="10"/>
      <c r="F83" s="10"/>
      <c r="G83" s="9"/>
      <c r="H83" s="9"/>
      <c r="I83" s="9"/>
      <c r="J83" s="9"/>
      <c r="K83" s="6"/>
      <c r="L83" s="8"/>
      <c r="M83" s="6"/>
      <c r="N83" s="6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9"/>
      <c r="C84" s="10"/>
      <c r="D84" s="7"/>
      <c r="E84" s="10"/>
      <c r="F84" s="10"/>
      <c r="G84" s="9"/>
      <c r="H84" s="9"/>
      <c r="I84" s="9"/>
      <c r="J84" s="9"/>
      <c r="K84" s="6"/>
      <c r="L84" s="8"/>
      <c r="M84" s="6"/>
      <c r="N84" s="6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9"/>
      <c r="C85" s="10"/>
      <c r="D85" s="7"/>
      <c r="E85" s="10"/>
      <c r="F85" s="10"/>
      <c r="G85" s="9"/>
      <c r="H85" s="9"/>
      <c r="I85" s="9"/>
      <c r="J85" s="9"/>
      <c r="K85" s="6"/>
      <c r="L85" s="8"/>
      <c r="M85" s="6"/>
      <c r="N85" s="6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9"/>
      <c r="C86" s="10"/>
      <c r="D86" s="7"/>
      <c r="E86" s="10"/>
      <c r="F86" s="10"/>
      <c r="G86" s="9"/>
      <c r="H86" s="9"/>
      <c r="I86" s="9"/>
      <c r="J86" s="9"/>
      <c r="K86" s="6"/>
      <c r="L86" s="8"/>
      <c r="M86" s="6"/>
      <c r="N86" s="6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9"/>
      <c r="C87" s="10"/>
      <c r="D87" s="7"/>
      <c r="E87" s="10"/>
      <c r="F87" s="10"/>
      <c r="G87" s="9"/>
      <c r="H87" s="9"/>
      <c r="I87" s="9"/>
      <c r="J87" s="9"/>
      <c r="K87" s="6"/>
      <c r="L87" s="8"/>
      <c r="M87" s="6"/>
      <c r="N87" s="6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9"/>
      <c r="C88" s="10"/>
      <c r="D88" s="7"/>
      <c r="E88" s="10"/>
      <c r="F88" s="10"/>
      <c r="G88" s="9"/>
      <c r="H88" s="9"/>
      <c r="I88" s="9"/>
      <c r="J88" s="9"/>
      <c r="K88" s="6"/>
      <c r="L88" s="8"/>
      <c r="M88" s="6"/>
      <c r="N88" s="6"/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9"/>
      <c r="C89" s="10"/>
      <c r="D89" s="7"/>
      <c r="E89" s="10"/>
      <c r="F89" s="10"/>
      <c r="G89" s="9"/>
      <c r="H89" s="9"/>
      <c r="I89" s="9"/>
      <c r="J89" s="9"/>
      <c r="K89" s="6"/>
      <c r="L89" s="8"/>
      <c r="M89" s="6"/>
      <c r="N89" s="6"/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9"/>
      <c r="C90" s="10"/>
      <c r="D90" s="7"/>
      <c r="E90" s="10"/>
      <c r="F90" s="10"/>
      <c r="G90" s="9"/>
      <c r="H90" s="9"/>
      <c r="I90" s="9"/>
      <c r="J90" s="9"/>
      <c r="K90" s="6"/>
      <c r="L90" s="8"/>
      <c r="M90" s="6"/>
      <c r="N90" s="6"/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9"/>
      <c r="C91" s="10"/>
      <c r="D91" s="7"/>
      <c r="E91" s="10"/>
      <c r="F91" s="10"/>
      <c r="G91" s="9"/>
      <c r="H91" s="9"/>
      <c r="I91" s="9"/>
      <c r="J91" s="9"/>
      <c r="K91" s="6"/>
      <c r="L91" s="8"/>
      <c r="M91" s="6"/>
      <c r="N91" s="6"/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9"/>
      <c r="C92" s="10"/>
      <c r="D92" s="7"/>
      <c r="E92" s="10"/>
      <c r="F92" s="10"/>
      <c r="G92" s="9"/>
      <c r="H92" s="9"/>
      <c r="I92" s="9"/>
      <c r="J92" s="9"/>
      <c r="K92" s="6"/>
      <c r="L92" s="8"/>
      <c r="M92" s="6"/>
      <c r="N92" s="6"/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9"/>
      <c r="C93" s="10"/>
      <c r="D93" s="7"/>
      <c r="E93" s="10"/>
      <c r="F93" s="10"/>
      <c r="G93" s="9"/>
      <c r="H93" s="9"/>
      <c r="I93" s="9"/>
      <c r="J93" s="9"/>
      <c r="K93" s="6"/>
      <c r="L93" s="8"/>
      <c r="M93" s="6"/>
      <c r="N93" s="6"/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9"/>
      <c r="C94" s="10"/>
      <c r="D94" s="7"/>
      <c r="E94" s="10"/>
      <c r="F94" s="10"/>
      <c r="G94" s="9"/>
      <c r="H94" s="9"/>
      <c r="I94" s="9"/>
      <c r="J94" s="9"/>
      <c r="K94" s="6"/>
      <c r="L94" s="8"/>
      <c r="M94" s="6"/>
      <c r="N94" s="6"/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9"/>
      <c r="C95" s="10"/>
      <c r="D95" s="7"/>
      <c r="E95" s="10"/>
      <c r="F95" s="10"/>
      <c r="G95" s="9"/>
      <c r="H95" s="9"/>
      <c r="I95" s="9"/>
      <c r="J95" s="9"/>
      <c r="K95" s="6"/>
      <c r="L95" s="8"/>
      <c r="M95" s="6"/>
      <c r="N95" s="6"/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9"/>
      <c r="C96" s="10"/>
      <c r="D96" s="7"/>
      <c r="E96" s="10"/>
      <c r="F96" s="10"/>
      <c r="G96" s="9"/>
      <c r="H96" s="9"/>
      <c r="I96" s="9"/>
      <c r="J96" s="9"/>
      <c r="K96" s="6"/>
      <c r="L96" s="8"/>
      <c r="M96" s="6"/>
      <c r="N96" s="6"/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9"/>
      <c r="C97" s="10"/>
      <c r="D97" s="7"/>
      <c r="E97" s="10"/>
      <c r="F97" s="10"/>
      <c r="G97" s="9"/>
      <c r="H97" s="9"/>
      <c r="I97" s="9"/>
      <c r="J97" s="9"/>
      <c r="K97" s="6"/>
      <c r="L97" s="8"/>
      <c r="M97" s="6"/>
      <c r="N97" s="6"/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9"/>
      <c r="C98" s="10"/>
      <c r="D98" s="7"/>
      <c r="E98" s="10"/>
      <c r="F98" s="10"/>
      <c r="G98" s="9"/>
      <c r="H98" s="9"/>
      <c r="I98" s="9"/>
      <c r="J98" s="9"/>
      <c r="K98" s="6"/>
      <c r="L98" s="8"/>
      <c r="M98" s="6"/>
      <c r="N98" s="6"/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9"/>
      <c r="C99" s="10"/>
      <c r="D99" s="7"/>
      <c r="E99" s="10"/>
      <c r="F99" s="10"/>
      <c r="G99" s="9"/>
      <c r="H99" s="9"/>
      <c r="I99" s="9"/>
      <c r="J99" s="9"/>
      <c r="K99" s="6"/>
      <c r="L99" s="8"/>
      <c r="M99" s="6"/>
      <c r="N99" s="6"/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9"/>
      <c r="C100" s="10"/>
      <c r="D100" s="7"/>
      <c r="E100" s="10"/>
      <c r="F100" s="10"/>
      <c r="G100" s="9"/>
      <c r="H100" s="9"/>
      <c r="I100" s="9"/>
      <c r="J100" s="9"/>
      <c r="K100" s="6"/>
      <c r="L100" s="8"/>
      <c r="M100" s="6"/>
      <c r="N100" s="6"/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9"/>
      <c r="C101" s="10"/>
      <c r="D101" s="7"/>
      <c r="E101" s="10"/>
      <c r="F101" s="10"/>
      <c r="G101" s="9"/>
      <c r="H101" s="9"/>
      <c r="I101" s="9"/>
      <c r="J101" s="9"/>
      <c r="K101" s="6"/>
      <c r="L101" s="8"/>
      <c r="M101" s="6"/>
      <c r="N101" s="6"/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9"/>
      <c r="C102" s="10"/>
      <c r="D102" s="7"/>
      <c r="E102" s="10"/>
      <c r="F102" s="10"/>
      <c r="G102" s="9"/>
      <c r="H102" s="9"/>
      <c r="I102" s="9"/>
      <c r="J102" s="9"/>
      <c r="K102" s="6"/>
      <c r="L102" s="8"/>
      <c r="M102" s="6"/>
      <c r="N102" s="6"/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9"/>
      <c r="C103" s="10"/>
      <c r="D103" s="7"/>
      <c r="E103" s="10"/>
      <c r="F103" s="10"/>
      <c r="G103" s="9"/>
      <c r="H103" s="9"/>
      <c r="I103" s="9"/>
      <c r="J103" s="9"/>
      <c r="K103" s="6"/>
      <c r="L103" s="8"/>
      <c r="M103" s="6"/>
      <c r="N103" s="6"/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9"/>
      <c r="C104" s="10"/>
      <c r="D104" s="7"/>
      <c r="E104" s="10"/>
      <c r="F104" s="10"/>
      <c r="G104" s="9"/>
      <c r="H104" s="9"/>
      <c r="I104" s="9"/>
      <c r="J104" s="9"/>
      <c r="K104" s="6"/>
      <c r="L104" s="8"/>
      <c r="M104" s="6"/>
      <c r="N104" s="6"/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9"/>
      <c r="C105" s="10"/>
      <c r="D105" s="7"/>
      <c r="E105" s="10"/>
      <c r="F105" s="10"/>
      <c r="G105" s="9"/>
      <c r="H105" s="9"/>
      <c r="I105" s="9"/>
      <c r="J105" s="9"/>
      <c r="K105" s="6"/>
      <c r="L105" s="8"/>
      <c r="M105" s="6"/>
      <c r="N105" s="6"/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9"/>
      <c r="C106" s="10"/>
      <c r="D106" s="7"/>
      <c r="E106" s="10"/>
      <c r="F106" s="10"/>
      <c r="G106" s="9"/>
      <c r="H106" s="9"/>
      <c r="I106" s="9"/>
      <c r="J106" s="9"/>
      <c r="K106" s="6"/>
      <c r="L106" s="8"/>
      <c r="M106" s="6"/>
      <c r="N106" s="6"/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9"/>
      <c r="C107" s="10"/>
      <c r="D107" s="7"/>
      <c r="E107" s="10"/>
      <c r="F107" s="10"/>
      <c r="G107" s="9"/>
      <c r="H107" s="9"/>
      <c r="I107" s="9"/>
      <c r="J107" s="9"/>
      <c r="K107" s="6"/>
      <c r="L107" s="8"/>
      <c r="M107" s="6"/>
      <c r="N107" s="6"/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9"/>
      <c r="C108" s="10"/>
      <c r="D108" s="7"/>
      <c r="E108" s="10"/>
      <c r="F108" s="10"/>
      <c r="G108" s="9"/>
      <c r="H108" s="9"/>
      <c r="I108" s="9"/>
      <c r="J108" s="9"/>
      <c r="K108" s="6"/>
      <c r="L108" s="8"/>
      <c r="M108" s="6"/>
      <c r="N108" s="6"/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9"/>
      <c r="C109" s="10"/>
      <c r="D109" s="7"/>
      <c r="E109" s="10"/>
      <c r="F109" s="10"/>
      <c r="G109" s="9"/>
      <c r="H109" s="9"/>
      <c r="I109" s="9"/>
      <c r="J109" s="9"/>
      <c r="K109" s="6"/>
      <c r="L109" s="8"/>
      <c r="M109" s="6"/>
      <c r="N109" s="6"/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9"/>
      <c r="C110" s="10"/>
      <c r="D110" s="7"/>
      <c r="E110" s="10"/>
      <c r="F110" s="10"/>
      <c r="G110" s="9"/>
      <c r="H110" s="9"/>
      <c r="I110" s="9"/>
      <c r="J110" s="9"/>
      <c r="K110" s="6"/>
      <c r="L110" s="8"/>
      <c r="M110" s="6"/>
      <c r="N110" s="6"/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9"/>
      <c r="C111" s="10"/>
      <c r="D111" s="7"/>
      <c r="E111" s="10"/>
      <c r="F111" s="10"/>
      <c r="G111" s="9"/>
      <c r="H111" s="9"/>
      <c r="I111" s="9"/>
      <c r="J111" s="9"/>
      <c r="K111" s="6"/>
      <c r="L111" s="8"/>
      <c r="M111" s="6"/>
      <c r="N111" s="6"/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9"/>
      <c r="G112" s="9"/>
      <c r="H112" s="9"/>
      <c r="I112" s="9"/>
      <c r="J112" s="9"/>
      <c r="K112" s="6"/>
      <c r="L112" s="8"/>
      <c r="M112" s="6"/>
      <c r="N112" s="6"/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9"/>
      <c r="C113" s="9"/>
      <c r="D113" s="6"/>
      <c r="E113" s="9"/>
      <c r="F113" s="9"/>
      <c r="G113" s="9"/>
      <c r="H113" s="9"/>
      <c r="I113" s="9"/>
      <c r="J113" s="9"/>
      <c r="K113" s="6"/>
      <c r="L113" s="8"/>
      <c r="M113" s="6"/>
      <c r="N113" s="6"/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9"/>
      <c r="C114" s="9"/>
      <c r="D114" s="6"/>
      <c r="E114" s="9"/>
      <c r="F114" s="9"/>
      <c r="G114" s="9"/>
      <c r="H114" s="9"/>
      <c r="I114" s="9"/>
      <c r="J114" s="9"/>
      <c r="K114" s="6"/>
      <c r="L114" s="8"/>
      <c r="M114" s="6"/>
      <c r="N114" s="6"/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9"/>
      <c r="C115" s="9"/>
      <c r="D115" s="6"/>
      <c r="E115" s="9"/>
      <c r="F115" s="9"/>
      <c r="G115" s="9"/>
      <c r="H115" s="9"/>
      <c r="I115" s="9"/>
      <c r="J115" s="9"/>
      <c r="K115" s="6"/>
      <c r="L115" s="8"/>
      <c r="M115" s="6"/>
      <c r="N115" s="6"/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9"/>
      <c r="C116" s="9"/>
      <c r="D116" s="6"/>
      <c r="E116" s="9"/>
      <c r="F116" s="9"/>
      <c r="G116" s="9"/>
      <c r="H116" s="9"/>
      <c r="I116" s="9"/>
      <c r="J116" s="9"/>
      <c r="K116" s="6"/>
      <c r="L116" s="8"/>
      <c r="M116" s="6"/>
      <c r="N116" s="6"/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9"/>
      <c r="C117" s="9"/>
      <c r="D117" s="6"/>
      <c r="E117" s="9"/>
      <c r="F117" s="9"/>
      <c r="G117" s="9"/>
      <c r="H117" s="9"/>
      <c r="I117" s="9"/>
      <c r="J117" s="9"/>
      <c r="K117" s="6"/>
      <c r="L117" s="8"/>
      <c r="M117" s="6"/>
      <c r="N117" s="6"/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9"/>
      <c r="C118" s="9"/>
      <c r="D118" s="6"/>
      <c r="E118" s="9"/>
      <c r="F118" s="9"/>
      <c r="G118" s="9"/>
      <c r="H118" s="9"/>
      <c r="I118" s="9"/>
      <c r="J118" s="9"/>
      <c r="K118" s="6"/>
      <c r="L118" s="8"/>
      <c r="M118" s="6"/>
      <c r="N118" s="6"/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9"/>
      <c r="C119" s="9"/>
      <c r="D119" s="6"/>
      <c r="E119" s="9"/>
      <c r="F119" s="9"/>
      <c r="G119" s="9"/>
      <c r="H119" s="9"/>
      <c r="I119" s="9"/>
      <c r="J119" s="9"/>
      <c r="K119" s="6"/>
      <c r="L119" s="8"/>
      <c r="M119" s="6"/>
      <c r="N119" s="6"/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9"/>
      <c r="C120" s="9"/>
      <c r="D120" s="6"/>
      <c r="E120" s="9"/>
      <c r="F120" s="9"/>
      <c r="G120" s="9"/>
      <c r="H120" s="9"/>
      <c r="I120" s="9"/>
      <c r="J120" s="9"/>
      <c r="K120" s="6"/>
      <c r="L120" s="8"/>
      <c r="M120" s="6"/>
      <c r="N120" s="6"/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9"/>
      <c r="C121" s="9"/>
      <c r="D121" s="6"/>
      <c r="E121" s="9"/>
      <c r="F121" s="9"/>
      <c r="G121" s="9"/>
      <c r="H121" s="9"/>
      <c r="I121" s="9"/>
      <c r="J121" s="9"/>
      <c r="K121" s="6"/>
      <c r="L121" s="8"/>
      <c r="M121" s="6"/>
      <c r="N121" s="6"/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9"/>
      <c r="C122" s="9"/>
      <c r="D122" s="6"/>
      <c r="E122" s="9"/>
      <c r="F122" s="9"/>
      <c r="G122" s="9"/>
      <c r="H122" s="9"/>
      <c r="I122" s="9"/>
      <c r="J122" s="9"/>
      <c r="K122" s="6"/>
      <c r="L122" s="8"/>
      <c r="M122" s="6"/>
      <c r="N122" s="6"/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9"/>
      <c r="C123" s="9"/>
      <c r="D123" s="6"/>
      <c r="E123" s="9"/>
      <c r="F123" s="9"/>
      <c r="G123" s="9"/>
      <c r="H123" s="9"/>
      <c r="I123" s="9"/>
      <c r="J123" s="9"/>
      <c r="K123" s="6"/>
      <c r="L123" s="8"/>
      <c r="M123" s="6"/>
      <c r="N123" s="6"/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9"/>
      <c r="C124" s="9"/>
      <c r="D124" s="6"/>
      <c r="E124" s="9"/>
      <c r="F124" s="9"/>
      <c r="G124" s="9"/>
      <c r="H124" s="9"/>
      <c r="I124" s="9"/>
      <c r="J124" s="9"/>
      <c r="K124" s="6"/>
      <c r="L124" s="8"/>
      <c r="M124" s="6"/>
      <c r="N124" s="6"/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9"/>
      <c r="C125" s="9"/>
      <c r="D125" s="6"/>
      <c r="E125" s="9"/>
      <c r="F125" s="9"/>
      <c r="G125" s="9"/>
      <c r="H125" s="9"/>
      <c r="I125" s="9"/>
      <c r="J125" s="9"/>
      <c r="K125" s="6"/>
      <c r="L125" s="8"/>
      <c r="M125" s="6"/>
      <c r="N125" s="6"/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9"/>
      <c r="C126" s="9"/>
      <c r="D126" s="6"/>
      <c r="E126" s="9"/>
      <c r="F126" s="9"/>
      <c r="G126" s="9"/>
      <c r="H126" s="9"/>
      <c r="I126" s="9"/>
      <c r="J126" s="9"/>
      <c r="K126" s="6"/>
      <c r="L126" s="8"/>
      <c r="M126" s="6"/>
      <c r="N126" s="6"/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9"/>
      <c r="C127" s="9"/>
      <c r="D127" s="6"/>
      <c r="E127" s="9"/>
      <c r="F127" s="9"/>
      <c r="G127" s="9"/>
      <c r="H127" s="9"/>
      <c r="I127" s="9"/>
      <c r="J127" s="9"/>
      <c r="K127" s="6"/>
      <c r="L127" s="8"/>
      <c r="M127" s="6"/>
      <c r="N127" s="6"/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9"/>
      <c r="C128" s="9"/>
      <c r="D128" s="6"/>
      <c r="E128" s="9"/>
      <c r="F128" s="9"/>
      <c r="G128" s="9"/>
      <c r="H128" s="9"/>
      <c r="I128" s="9"/>
      <c r="J128" s="9"/>
      <c r="K128" s="6"/>
      <c r="L128" s="8"/>
      <c r="M128" s="6"/>
      <c r="N128" s="6"/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9"/>
      <c r="C129" s="9"/>
      <c r="D129" s="6"/>
      <c r="E129" s="9"/>
      <c r="F129" s="9"/>
      <c r="G129" s="9"/>
      <c r="H129" s="9"/>
      <c r="I129" s="9"/>
      <c r="J129" s="9"/>
      <c r="K129" s="6"/>
      <c r="L129" s="8"/>
      <c r="M129" s="6"/>
      <c r="N129" s="6"/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9"/>
      <c r="C130" s="9"/>
      <c r="D130" s="6"/>
      <c r="E130" s="9"/>
      <c r="F130" s="9"/>
      <c r="G130" s="9"/>
      <c r="H130" s="9"/>
      <c r="I130" s="9"/>
      <c r="J130" s="9"/>
      <c r="K130" s="6"/>
      <c r="L130" s="8"/>
      <c r="M130" s="6"/>
      <c r="N130" s="6"/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9"/>
      <c r="C131" s="9"/>
      <c r="D131" s="6"/>
      <c r="E131" s="9"/>
      <c r="F131" s="9"/>
      <c r="G131" s="9"/>
      <c r="H131" s="9"/>
      <c r="I131" s="9"/>
      <c r="J131" s="9"/>
      <c r="K131" s="6"/>
      <c r="L131" s="8"/>
      <c r="M131" s="6"/>
      <c r="N131" s="6"/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9"/>
      <c r="C132" s="9"/>
      <c r="D132" s="6"/>
      <c r="E132" s="9"/>
      <c r="F132" s="9"/>
      <c r="G132" s="9"/>
      <c r="H132" s="9"/>
      <c r="I132" s="9"/>
      <c r="J132" s="9"/>
      <c r="K132" s="6"/>
      <c r="L132" s="8"/>
      <c r="M132" s="6"/>
      <c r="N132" s="6"/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9"/>
      <c r="C133" s="9"/>
      <c r="D133" s="6"/>
      <c r="E133" s="9"/>
      <c r="F133" s="9"/>
      <c r="G133" s="9"/>
      <c r="H133" s="9"/>
      <c r="I133" s="9"/>
      <c r="J133" s="9"/>
      <c r="K133" s="6"/>
      <c r="L133" s="8"/>
      <c r="M133" s="6"/>
      <c r="N133" s="6"/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9"/>
      <c r="C134" s="9"/>
      <c r="D134" s="6"/>
      <c r="E134" s="9"/>
      <c r="F134" s="9"/>
      <c r="G134" s="9"/>
      <c r="H134" s="9"/>
      <c r="I134" s="9"/>
      <c r="J134" s="9"/>
      <c r="K134" s="6"/>
      <c r="L134" s="8"/>
      <c r="M134" s="6"/>
      <c r="N134" s="6"/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9"/>
      <c r="C135" s="9"/>
      <c r="D135" s="6"/>
      <c r="E135" s="9"/>
      <c r="F135" s="9"/>
      <c r="G135" s="9"/>
      <c r="H135" s="9"/>
      <c r="I135" s="9"/>
      <c r="J135" s="9"/>
      <c r="K135" s="6"/>
      <c r="L135" s="8"/>
      <c r="M135" s="6"/>
      <c r="N135" s="6"/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9"/>
      <c r="C136" s="9"/>
      <c r="D136" s="6"/>
      <c r="E136" s="9"/>
      <c r="F136" s="9"/>
      <c r="G136" s="9"/>
      <c r="H136" s="9"/>
      <c r="I136" s="9"/>
      <c r="J136" s="9"/>
      <c r="K136" s="6"/>
      <c r="L136" s="8"/>
      <c r="M136" s="6"/>
      <c r="N136" s="6"/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9"/>
      <c r="C137" s="9"/>
      <c r="D137" s="6"/>
      <c r="E137" s="9"/>
      <c r="F137" s="9"/>
      <c r="G137" s="9"/>
      <c r="H137" s="9"/>
      <c r="I137" s="9"/>
      <c r="J137" s="9"/>
      <c r="K137" s="6"/>
      <c r="L137" s="8"/>
      <c r="M137" s="6"/>
      <c r="N137" s="6"/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9"/>
      <c r="C138" s="9"/>
      <c r="D138" s="6"/>
      <c r="E138" s="9"/>
      <c r="F138" s="9"/>
      <c r="G138" s="9"/>
      <c r="H138" s="9"/>
      <c r="I138" s="9"/>
      <c r="J138" s="9"/>
      <c r="K138" s="6"/>
      <c r="L138" s="8"/>
      <c r="M138" s="6"/>
      <c r="N138" s="6"/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9"/>
      <c r="C139" s="9"/>
      <c r="D139" s="6"/>
      <c r="E139" s="9"/>
      <c r="F139" s="9"/>
      <c r="G139" s="9"/>
      <c r="H139" s="9"/>
      <c r="I139" s="9"/>
      <c r="J139" s="9"/>
      <c r="K139" s="6"/>
      <c r="L139" s="8"/>
      <c r="M139" s="6"/>
      <c r="N139" s="6"/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9"/>
      <c r="C140" s="9"/>
      <c r="D140" s="6"/>
      <c r="E140" s="9"/>
      <c r="F140" s="9"/>
      <c r="G140" s="9"/>
      <c r="H140" s="9"/>
      <c r="I140" s="9"/>
      <c r="J140" s="9"/>
      <c r="K140" s="6"/>
      <c r="L140" s="8"/>
      <c r="M140" s="6"/>
      <c r="N140" s="6"/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9"/>
      <c r="C141" s="9"/>
      <c r="D141" s="6"/>
      <c r="E141" s="9"/>
      <c r="F141" s="9"/>
      <c r="G141" s="9"/>
      <c r="H141" s="9"/>
      <c r="I141" s="9"/>
      <c r="J141" s="9"/>
      <c r="K141" s="6"/>
      <c r="L141" s="8"/>
      <c r="M141" s="6"/>
      <c r="N141" s="6"/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9"/>
      <c r="C142" s="9"/>
      <c r="D142" s="6"/>
      <c r="E142" s="9"/>
      <c r="F142" s="9"/>
      <c r="G142" s="9"/>
      <c r="H142" s="9"/>
      <c r="I142" s="9"/>
      <c r="J142" s="9"/>
      <c r="K142" s="6"/>
      <c r="L142" s="8"/>
      <c r="M142" s="6"/>
      <c r="N142" s="6"/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9"/>
      <c r="C143" s="9"/>
      <c r="D143" s="6"/>
      <c r="E143" s="9"/>
      <c r="F143" s="9"/>
      <c r="G143" s="9"/>
      <c r="H143" s="9"/>
      <c r="I143" s="9"/>
      <c r="J143" s="9"/>
      <c r="K143" s="6"/>
      <c r="L143" s="8"/>
      <c r="M143" s="6"/>
      <c r="N143" s="6"/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9"/>
      <c r="C144" s="9"/>
      <c r="D144" s="6"/>
      <c r="E144" s="9"/>
      <c r="F144" s="9"/>
      <c r="G144" s="9"/>
      <c r="H144" s="9"/>
      <c r="I144" s="9"/>
      <c r="J144" s="9"/>
      <c r="K144" s="6"/>
      <c r="L144" s="8"/>
      <c r="M144" s="6"/>
      <c r="N144" s="6"/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9"/>
      <c r="C145" s="9"/>
      <c r="D145" s="6"/>
      <c r="E145" s="9"/>
      <c r="F145" s="9"/>
      <c r="G145" s="9"/>
      <c r="H145" s="9"/>
      <c r="I145" s="9"/>
      <c r="J145" s="9"/>
      <c r="K145" s="6"/>
      <c r="L145" s="8"/>
      <c r="M145" s="6"/>
      <c r="N145" s="6"/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9"/>
      <c r="C146" s="9"/>
      <c r="D146" s="6"/>
      <c r="E146" s="9"/>
      <c r="F146" s="9"/>
      <c r="G146" s="9"/>
      <c r="H146" s="9"/>
      <c r="I146" s="9"/>
      <c r="J146" s="9"/>
      <c r="K146" s="6"/>
      <c r="L146" s="8"/>
      <c r="M146" s="6"/>
      <c r="N146" s="6"/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9"/>
      <c r="C147" s="9"/>
      <c r="D147" s="6"/>
      <c r="E147" s="9"/>
      <c r="F147" s="9"/>
      <c r="G147" s="9"/>
      <c r="H147" s="9"/>
      <c r="I147" s="9"/>
      <c r="J147" s="9"/>
      <c r="K147" s="6"/>
      <c r="L147" s="8"/>
      <c r="M147" s="6"/>
      <c r="N147" s="6"/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9"/>
      <c r="C148" s="9"/>
      <c r="D148" s="6"/>
      <c r="E148" s="9"/>
      <c r="F148" s="9"/>
      <c r="G148" s="9"/>
      <c r="H148" s="9"/>
      <c r="I148" s="9"/>
      <c r="J148" s="9"/>
      <c r="K148" s="6"/>
      <c r="L148" s="8"/>
      <c r="M148" s="6"/>
      <c r="N148" s="6"/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9"/>
      <c r="C149" s="9"/>
      <c r="D149" s="6"/>
      <c r="E149" s="9"/>
      <c r="F149" s="9"/>
      <c r="G149" s="9"/>
      <c r="H149" s="9"/>
      <c r="I149" s="9"/>
      <c r="J149" s="9"/>
      <c r="K149" s="6"/>
      <c r="L149" s="8"/>
      <c r="M149" s="6"/>
      <c r="N149" s="6"/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9"/>
      <c r="C150" s="9"/>
      <c r="D150" s="6"/>
      <c r="E150" s="9"/>
      <c r="F150" s="9"/>
      <c r="G150" s="9"/>
      <c r="H150" s="9"/>
      <c r="I150" s="9"/>
      <c r="J150" s="9"/>
      <c r="K150" s="6"/>
      <c r="L150" s="8"/>
      <c r="M150" s="6"/>
      <c r="N150" s="6"/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9"/>
      <c r="C151" s="9"/>
      <c r="D151" s="6"/>
      <c r="E151" s="9"/>
      <c r="F151" s="9"/>
      <c r="G151" s="9"/>
      <c r="H151" s="9"/>
      <c r="I151" s="9"/>
      <c r="J151" s="9"/>
      <c r="K151" s="6"/>
      <c r="L151" s="8"/>
      <c r="M151" s="6"/>
      <c r="N151" s="6"/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9"/>
      <c r="C152" s="9"/>
      <c r="D152" s="6"/>
      <c r="E152" s="9"/>
      <c r="F152" s="9"/>
      <c r="G152" s="9"/>
      <c r="H152" s="9"/>
      <c r="I152" s="9"/>
      <c r="J152" s="9"/>
      <c r="K152" s="6"/>
      <c r="L152" s="8"/>
      <c r="M152" s="6"/>
      <c r="N152" s="6"/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9"/>
      <c r="C153" s="9"/>
      <c r="D153" s="6"/>
      <c r="E153" s="9"/>
      <c r="F153" s="9"/>
      <c r="G153" s="9"/>
      <c r="H153" s="9"/>
      <c r="I153" s="9"/>
      <c r="J153" s="9"/>
      <c r="K153" s="6"/>
      <c r="L153" s="8"/>
      <c r="M153" s="6"/>
      <c r="N153" s="6"/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9"/>
      <c r="C154" s="9"/>
      <c r="D154" s="6"/>
      <c r="E154" s="9"/>
      <c r="F154" s="9"/>
      <c r="G154" s="9"/>
      <c r="H154" s="9"/>
      <c r="I154" s="9"/>
      <c r="J154" s="9"/>
      <c r="K154" s="6"/>
      <c r="L154" s="8"/>
      <c r="M154" s="6"/>
      <c r="N154" s="6"/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9"/>
      <c r="C155" s="9"/>
      <c r="D155" s="6"/>
      <c r="E155" s="9"/>
      <c r="F155" s="9"/>
      <c r="G155" s="9"/>
      <c r="H155" s="9"/>
      <c r="I155" s="9"/>
      <c r="J155" s="9"/>
      <c r="K155" s="6"/>
      <c r="L155" s="8"/>
      <c r="M155" s="6"/>
      <c r="N155" s="6"/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9"/>
      <c r="C156" s="9"/>
      <c r="D156" s="6"/>
      <c r="E156" s="9"/>
      <c r="F156" s="9"/>
      <c r="G156" s="9"/>
      <c r="H156" s="9"/>
      <c r="I156" s="9"/>
      <c r="J156" s="9"/>
      <c r="K156" s="6"/>
      <c r="L156" s="8"/>
      <c r="M156" s="6"/>
      <c r="N156" s="6"/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9"/>
      <c r="C157" s="9"/>
      <c r="D157" s="6"/>
      <c r="E157" s="9"/>
      <c r="F157" s="9"/>
      <c r="G157" s="9"/>
      <c r="H157" s="9"/>
      <c r="I157" s="9"/>
      <c r="J157" s="9"/>
      <c r="K157" s="6"/>
      <c r="L157" s="8"/>
      <c r="M157" s="6"/>
      <c r="N157" s="6"/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9"/>
      <c r="C158" s="9"/>
      <c r="D158" s="6"/>
      <c r="E158" s="9"/>
      <c r="F158" s="9"/>
      <c r="G158" s="9"/>
      <c r="H158" s="9"/>
      <c r="I158" s="9"/>
      <c r="J158" s="9"/>
      <c r="K158" s="6"/>
      <c r="L158" s="8"/>
      <c r="M158" s="6"/>
      <c r="N158" s="6"/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9"/>
      <c r="C159" s="9"/>
      <c r="D159" s="6"/>
      <c r="E159" s="9"/>
      <c r="F159" s="9"/>
      <c r="G159" s="9"/>
      <c r="H159" s="9"/>
      <c r="I159" s="9"/>
      <c r="J159" s="9"/>
      <c r="K159" s="6"/>
      <c r="L159" s="8"/>
      <c r="M159" s="6"/>
      <c r="N159" s="6"/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9"/>
      <c r="C160" s="9"/>
      <c r="D160" s="6"/>
      <c r="E160" s="9"/>
      <c r="F160" s="9"/>
      <c r="G160" s="9"/>
      <c r="H160" s="9"/>
      <c r="I160" s="9"/>
      <c r="J160" s="9"/>
      <c r="K160" s="6"/>
      <c r="L160" s="8"/>
      <c r="M160" s="6"/>
      <c r="N160" s="6"/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9"/>
      <c r="C161" s="9"/>
      <c r="D161" s="6"/>
      <c r="E161" s="9"/>
      <c r="F161" s="9"/>
      <c r="G161" s="9"/>
      <c r="H161" s="9"/>
      <c r="I161" s="9"/>
      <c r="J161" s="9"/>
      <c r="K161" s="6"/>
      <c r="L161" s="8"/>
      <c r="M161" s="6"/>
      <c r="N161" s="6"/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9"/>
      <c r="C162" s="9"/>
      <c r="D162" s="6"/>
      <c r="E162" s="9"/>
      <c r="F162" s="9"/>
      <c r="G162" s="9"/>
      <c r="H162" s="9"/>
      <c r="I162" s="9"/>
      <c r="J162" s="9"/>
      <c r="K162" s="6"/>
      <c r="L162" s="8"/>
      <c r="M162" s="6"/>
      <c r="N162" s="6"/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9"/>
      <c r="C163" s="9"/>
      <c r="D163" s="6"/>
      <c r="E163" s="9"/>
      <c r="F163" s="9"/>
      <c r="G163" s="9"/>
      <c r="H163" s="9"/>
      <c r="I163" s="9"/>
      <c r="J163" s="9"/>
      <c r="K163" s="6"/>
      <c r="L163" s="8"/>
      <c r="M163" s="6"/>
      <c r="N163" s="6"/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9"/>
      <c r="C164" s="9"/>
      <c r="D164" s="6"/>
      <c r="E164" s="9"/>
      <c r="F164" s="9"/>
      <c r="G164" s="9"/>
      <c r="H164" s="9"/>
      <c r="I164" s="9"/>
      <c r="J164" s="9"/>
      <c r="K164" s="6"/>
      <c r="L164" s="8"/>
      <c r="M164" s="6"/>
      <c r="N164" s="6"/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9"/>
      <c r="C165" s="9"/>
      <c r="D165" s="6"/>
      <c r="E165" s="9"/>
      <c r="F165" s="9"/>
      <c r="G165" s="9"/>
      <c r="H165" s="9"/>
      <c r="I165" s="9"/>
      <c r="J165" s="9"/>
      <c r="K165" s="6"/>
      <c r="L165" s="8"/>
      <c r="M165" s="6"/>
      <c r="N165" s="6"/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9"/>
      <c r="C166" s="9"/>
      <c r="D166" s="6"/>
      <c r="E166" s="9"/>
      <c r="F166" s="9"/>
      <c r="G166" s="9"/>
      <c r="H166" s="9"/>
      <c r="I166" s="9"/>
      <c r="J166" s="9"/>
      <c r="K166" s="6"/>
      <c r="L166" s="8"/>
      <c r="M166" s="6"/>
      <c r="N166" s="6"/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9"/>
      <c r="C167" s="9"/>
      <c r="D167" s="6"/>
      <c r="E167" s="9"/>
      <c r="F167" s="9"/>
      <c r="G167" s="9"/>
      <c r="H167" s="9"/>
      <c r="I167" s="9"/>
      <c r="J167" s="9"/>
      <c r="K167" s="6"/>
      <c r="L167" s="8"/>
      <c r="M167" s="6"/>
      <c r="N167" s="6"/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9"/>
      <c r="C168" s="9"/>
      <c r="D168" s="6"/>
      <c r="E168" s="9"/>
      <c r="F168" s="9"/>
      <c r="G168" s="9"/>
      <c r="H168" s="9"/>
      <c r="I168" s="9"/>
      <c r="J168" s="9"/>
      <c r="K168" s="6"/>
      <c r="L168" s="8"/>
      <c r="M168" s="6"/>
      <c r="N168" s="6"/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9"/>
      <c r="C169" s="9"/>
      <c r="D169" s="6"/>
      <c r="E169" s="9"/>
      <c r="F169" s="9"/>
      <c r="G169" s="9"/>
      <c r="H169" s="9"/>
      <c r="I169" s="9"/>
      <c r="J169" s="9"/>
      <c r="K169" s="6"/>
      <c r="L169" s="8"/>
      <c r="M169" s="6"/>
      <c r="N169" s="6"/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9"/>
      <c r="C170" s="9"/>
      <c r="D170" s="6"/>
      <c r="E170" s="9"/>
      <c r="F170" s="9"/>
      <c r="G170" s="9"/>
      <c r="H170" s="9"/>
      <c r="I170" s="9"/>
      <c r="J170" s="9"/>
      <c r="K170" s="6"/>
      <c r="L170" s="8"/>
      <c r="M170" s="6"/>
      <c r="N170" s="6"/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9"/>
      <c r="C171" s="9"/>
      <c r="D171" s="6"/>
      <c r="E171" s="9"/>
      <c r="F171" s="9"/>
      <c r="G171" s="9"/>
      <c r="H171" s="9"/>
      <c r="I171" s="9"/>
      <c r="J171" s="9"/>
      <c r="K171" s="6"/>
      <c r="L171" s="8"/>
      <c r="M171" s="6"/>
      <c r="N171" s="6"/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9"/>
      <c r="C172" s="9"/>
      <c r="D172" s="6"/>
      <c r="E172" s="9"/>
      <c r="F172" s="9"/>
      <c r="G172" s="9"/>
      <c r="H172" s="9"/>
      <c r="I172" s="9"/>
      <c r="J172" s="9"/>
      <c r="K172" s="6"/>
      <c r="L172" s="8"/>
      <c r="M172" s="6"/>
      <c r="N172" s="6"/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9"/>
      <c r="C173" s="9"/>
      <c r="D173" s="6"/>
      <c r="E173" s="9"/>
      <c r="F173" s="9"/>
      <c r="G173" s="9"/>
      <c r="H173" s="9"/>
      <c r="I173" s="9"/>
      <c r="J173" s="9"/>
      <c r="K173" s="6"/>
      <c r="L173" s="8"/>
      <c r="M173" s="6"/>
      <c r="N173" s="6"/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9"/>
      <c r="C174" s="9"/>
      <c r="D174" s="6"/>
      <c r="E174" s="9"/>
      <c r="F174" s="9"/>
      <c r="G174" s="9"/>
      <c r="H174" s="9"/>
      <c r="I174" s="9"/>
      <c r="J174" s="9"/>
      <c r="K174" s="6"/>
      <c r="L174" s="8"/>
      <c r="M174" s="6"/>
      <c r="N174" s="6"/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9"/>
      <c r="C175" s="9"/>
      <c r="D175" s="6"/>
      <c r="E175" s="9"/>
      <c r="F175" s="9"/>
      <c r="G175" s="9"/>
      <c r="H175" s="9"/>
      <c r="I175" s="9"/>
      <c r="J175" s="9"/>
      <c r="K175" s="6"/>
      <c r="L175" s="8"/>
      <c r="M175" s="6"/>
      <c r="N175" s="6"/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9"/>
      <c r="C176" s="9"/>
      <c r="D176" s="6"/>
      <c r="E176" s="9"/>
      <c r="F176" s="9"/>
      <c r="G176" s="9"/>
      <c r="H176" s="9"/>
      <c r="I176" s="9"/>
      <c r="J176" s="9"/>
      <c r="K176" s="6"/>
      <c r="L176" s="8"/>
      <c r="M176" s="6"/>
      <c r="N176" s="6"/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9"/>
      <c r="C177" s="9"/>
      <c r="D177" s="6"/>
      <c r="E177" s="9"/>
      <c r="F177" s="9"/>
      <c r="G177" s="9"/>
      <c r="H177" s="9"/>
      <c r="I177" s="9"/>
      <c r="J177" s="9"/>
      <c r="K177" s="6"/>
      <c r="L177" s="8"/>
      <c r="M177" s="6"/>
      <c r="N177" s="6"/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9"/>
      <c r="C178" s="9"/>
      <c r="D178" s="6"/>
      <c r="E178" s="9"/>
      <c r="F178" s="9"/>
      <c r="G178" s="9"/>
      <c r="H178" s="9"/>
      <c r="I178" s="9"/>
      <c r="J178" s="9"/>
      <c r="K178" s="6"/>
      <c r="L178" s="8"/>
      <c r="M178" s="6"/>
      <c r="N178" s="6"/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9"/>
      <c r="C179" s="9"/>
      <c r="D179" s="6"/>
      <c r="E179" s="9"/>
      <c r="F179" s="9"/>
      <c r="G179" s="9"/>
      <c r="H179" s="9"/>
      <c r="I179" s="9"/>
      <c r="J179" s="9"/>
      <c r="K179" s="6"/>
      <c r="L179" s="8"/>
      <c r="M179" s="6"/>
      <c r="N179" s="6"/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9"/>
      <c r="C180" s="9"/>
      <c r="D180" s="6"/>
      <c r="E180" s="9"/>
      <c r="F180" s="9"/>
      <c r="G180" s="9"/>
      <c r="H180" s="9"/>
      <c r="I180" s="9"/>
      <c r="J180" s="9"/>
      <c r="K180" s="6"/>
      <c r="L180" s="8"/>
      <c r="M180" s="6"/>
      <c r="N180" s="6"/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9"/>
      <c r="C181" s="9"/>
      <c r="D181" s="6"/>
      <c r="E181" s="9"/>
      <c r="F181" s="9"/>
      <c r="G181" s="9"/>
      <c r="H181" s="9"/>
      <c r="I181" s="9"/>
      <c r="J181" s="9"/>
      <c r="K181" s="6"/>
      <c r="L181" s="8"/>
      <c r="M181" s="6"/>
      <c r="N181" s="6"/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9"/>
      <c r="C182" s="9"/>
      <c r="D182" s="6"/>
      <c r="E182" s="9"/>
      <c r="F182" s="9"/>
      <c r="G182" s="9"/>
      <c r="H182" s="9"/>
      <c r="I182" s="9"/>
      <c r="J182" s="9"/>
      <c r="K182" s="6"/>
      <c r="L182" s="8"/>
      <c r="M182" s="6"/>
      <c r="N182" s="6"/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9"/>
      <c r="C183" s="9"/>
      <c r="D183" s="6"/>
      <c r="E183" s="9"/>
      <c r="F183" s="9"/>
      <c r="G183" s="9"/>
      <c r="H183" s="9"/>
      <c r="I183" s="9"/>
      <c r="J183" s="9"/>
      <c r="K183" s="6"/>
      <c r="L183" s="8"/>
      <c r="M183" s="6"/>
      <c r="N183" s="6"/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9"/>
      <c r="C184" s="9"/>
      <c r="D184" s="6"/>
      <c r="E184" s="9"/>
      <c r="F184" s="9"/>
      <c r="G184" s="9"/>
      <c r="H184" s="9"/>
      <c r="I184" s="9"/>
      <c r="J184" s="9"/>
      <c r="K184" s="6"/>
      <c r="L184" s="8"/>
      <c r="M184" s="6"/>
      <c r="N184" s="6"/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9"/>
      <c r="C185" s="9"/>
      <c r="D185" s="6"/>
      <c r="E185" s="9"/>
      <c r="F185" s="9"/>
      <c r="G185" s="9"/>
      <c r="H185" s="9"/>
      <c r="I185" s="9"/>
      <c r="J185" s="9"/>
      <c r="K185" s="6"/>
      <c r="L185" s="8"/>
      <c r="M185" s="6"/>
      <c r="N185" s="6"/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9"/>
      <c r="C186" s="9"/>
      <c r="D186" s="6"/>
      <c r="E186" s="9"/>
      <c r="F186" s="9"/>
      <c r="G186" s="9"/>
      <c r="H186" s="9"/>
      <c r="I186" s="9"/>
      <c r="J186" s="9"/>
      <c r="K186" s="6"/>
      <c r="L186" s="8"/>
      <c r="M186" s="6"/>
      <c r="N186" s="6"/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9"/>
      <c r="C187" s="9"/>
      <c r="D187" s="6"/>
      <c r="E187" s="9"/>
      <c r="F187" s="9"/>
      <c r="G187" s="9"/>
      <c r="H187" s="9"/>
      <c r="I187" s="9"/>
      <c r="J187" s="9"/>
      <c r="K187" s="6"/>
      <c r="L187" s="8"/>
      <c r="M187" s="6"/>
      <c r="N187" s="6"/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9"/>
      <c r="C188" s="9"/>
      <c r="D188" s="6"/>
      <c r="E188" s="9"/>
      <c r="F188" s="9"/>
      <c r="G188" s="9"/>
      <c r="H188" s="9"/>
      <c r="I188" s="9"/>
      <c r="J188" s="9"/>
      <c r="K188" s="6"/>
      <c r="L188" s="8"/>
      <c r="M188" s="6"/>
      <c r="N188" s="6"/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9"/>
      <c r="C189" s="9"/>
      <c r="D189" s="6"/>
      <c r="E189" s="9"/>
      <c r="F189" s="9"/>
      <c r="G189" s="9"/>
      <c r="H189" s="9"/>
      <c r="I189" s="9"/>
      <c r="J189" s="9"/>
      <c r="K189" s="6"/>
      <c r="L189" s="8"/>
      <c r="M189" s="6"/>
      <c r="N189" s="6"/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9"/>
      <c r="C190" s="9"/>
      <c r="D190" s="6"/>
      <c r="E190" s="9"/>
      <c r="F190" s="9"/>
      <c r="G190" s="9"/>
      <c r="H190" s="9"/>
      <c r="I190" s="9"/>
      <c r="J190" s="9"/>
      <c r="K190" s="6"/>
      <c r="L190" s="8"/>
      <c r="M190" s="6"/>
      <c r="N190" s="6"/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9"/>
      <c r="C191" s="9"/>
      <c r="D191" s="6"/>
      <c r="E191" s="9"/>
      <c r="F191" s="9"/>
      <c r="G191" s="9"/>
      <c r="H191" s="9"/>
      <c r="I191" s="9"/>
      <c r="J191" s="9"/>
      <c r="K191" s="6"/>
      <c r="L191" s="8"/>
      <c r="M191" s="6"/>
      <c r="N191" s="6"/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9"/>
      <c r="C192" s="9"/>
      <c r="D192" s="6"/>
      <c r="E192" s="9"/>
      <c r="F192" s="9"/>
      <c r="G192" s="9"/>
      <c r="H192" s="9"/>
      <c r="I192" s="9"/>
      <c r="J192" s="9"/>
      <c r="K192" s="6"/>
      <c r="L192" s="8"/>
      <c r="M192" s="6"/>
      <c r="N192" s="6"/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9"/>
      <c r="C193" s="9"/>
      <c r="D193" s="6"/>
      <c r="E193" s="9"/>
      <c r="F193" s="9"/>
      <c r="G193" s="9"/>
      <c r="H193" s="9"/>
      <c r="I193" s="9"/>
      <c r="J193" s="9"/>
      <c r="K193" s="6"/>
      <c r="L193" s="8"/>
      <c r="M193" s="6"/>
      <c r="N193" s="6"/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9"/>
      <c r="C194" s="9"/>
      <c r="D194" s="6"/>
      <c r="E194" s="9"/>
      <c r="F194" s="9"/>
      <c r="G194" s="9"/>
      <c r="H194" s="9"/>
      <c r="I194" s="9"/>
      <c r="J194" s="9"/>
      <c r="K194" s="6"/>
      <c r="L194" s="8"/>
      <c r="M194" s="6"/>
      <c r="N194" s="6"/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9"/>
      <c r="C195" s="9"/>
      <c r="D195" s="6"/>
      <c r="E195" s="9"/>
      <c r="F195" s="9"/>
      <c r="G195" s="9"/>
      <c r="H195" s="9"/>
      <c r="I195" s="9"/>
      <c r="J195" s="9"/>
      <c r="K195" s="6"/>
      <c r="L195" s="8"/>
      <c r="M195" s="6"/>
      <c r="N195" s="6"/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9"/>
      <c r="C196" s="9"/>
      <c r="D196" s="6"/>
      <c r="E196" s="9"/>
      <c r="F196" s="9"/>
      <c r="G196" s="9"/>
      <c r="H196" s="9"/>
      <c r="I196" s="9"/>
      <c r="J196" s="9"/>
      <c r="K196" s="6"/>
      <c r="L196" s="8"/>
      <c r="M196" s="6"/>
      <c r="N196" s="6"/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9"/>
      <c r="C197" s="9"/>
      <c r="D197" s="6"/>
      <c r="E197" s="9"/>
      <c r="F197" s="9"/>
      <c r="G197" s="9"/>
      <c r="H197" s="9"/>
      <c r="I197" s="9"/>
      <c r="J197" s="9"/>
      <c r="K197" s="6"/>
      <c r="L197" s="8"/>
      <c r="M197" s="6"/>
      <c r="N197" s="6"/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9"/>
      <c r="C198" s="9"/>
      <c r="D198" s="6"/>
      <c r="E198" s="9"/>
      <c r="F198" s="9"/>
      <c r="G198" s="9"/>
      <c r="H198" s="9"/>
      <c r="I198" s="9"/>
      <c r="J198" s="9"/>
      <c r="K198" s="6"/>
      <c r="L198" s="8"/>
      <c r="M198" s="6"/>
      <c r="N198" s="6"/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9"/>
      <c r="C199" s="9"/>
      <c r="D199" s="6"/>
      <c r="E199" s="9"/>
      <c r="F199" s="9"/>
      <c r="G199" s="9"/>
      <c r="H199" s="9"/>
      <c r="I199" s="9"/>
      <c r="J199" s="9"/>
      <c r="K199" s="6"/>
      <c r="L199" s="8"/>
      <c r="M199" s="6"/>
      <c r="N199" s="6"/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9"/>
      <c r="C200" s="9"/>
      <c r="D200" s="6"/>
      <c r="E200" s="9"/>
      <c r="F200" s="9"/>
      <c r="G200" s="9"/>
      <c r="H200" s="9"/>
      <c r="I200" s="9"/>
      <c r="J200" s="9"/>
      <c r="K200" s="6"/>
      <c r="L200" s="8"/>
      <c r="M200" s="6"/>
      <c r="N200" s="6"/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9"/>
      <c r="C201" s="9"/>
      <c r="D201" s="6"/>
      <c r="E201" s="9"/>
      <c r="F201" s="9"/>
      <c r="G201" s="9"/>
      <c r="H201" s="9"/>
      <c r="I201" s="9"/>
      <c r="J201" s="9"/>
      <c r="K201" s="6"/>
      <c r="L201" s="8"/>
      <c r="M201" s="6"/>
      <c r="N201" s="6"/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9"/>
      <c r="C202" s="9"/>
      <c r="D202" s="6"/>
      <c r="E202" s="9"/>
      <c r="F202" s="9"/>
      <c r="G202" s="9"/>
      <c r="H202" s="9"/>
      <c r="I202" s="9"/>
      <c r="J202" s="9"/>
      <c r="K202" s="6"/>
      <c r="L202" s="8"/>
      <c r="M202" s="6"/>
      <c r="N202" s="6"/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9"/>
      <c r="C203" s="9"/>
      <c r="D203" s="6"/>
      <c r="E203" s="9"/>
      <c r="F203" s="9"/>
      <c r="G203" s="9"/>
      <c r="H203" s="9"/>
      <c r="I203" s="9"/>
      <c r="J203" s="9"/>
      <c r="K203" s="6"/>
      <c r="L203" s="8"/>
      <c r="M203" s="6"/>
      <c r="N203" s="6"/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9"/>
      <c r="C204" s="9"/>
      <c r="D204" s="6"/>
      <c r="E204" s="9"/>
      <c r="F204" s="9"/>
      <c r="G204" s="9"/>
      <c r="H204" s="9"/>
      <c r="I204" s="9"/>
      <c r="J204" s="9"/>
      <c r="K204" s="6"/>
      <c r="L204" s="8"/>
      <c r="M204" s="6"/>
      <c r="N204" s="6"/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9"/>
      <c r="C205" s="9"/>
      <c r="D205" s="6"/>
      <c r="E205" s="9"/>
      <c r="F205" s="9"/>
      <c r="G205" s="9"/>
      <c r="H205" s="9"/>
      <c r="I205" s="9"/>
      <c r="J205" s="9"/>
      <c r="K205" s="6"/>
      <c r="L205" s="8"/>
      <c r="M205" s="6"/>
      <c r="N205" s="6"/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9"/>
      <c r="C206" s="9"/>
      <c r="D206" s="6"/>
      <c r="E206" s="9"/>
      <c r="F206" s="9"/>
      <c r="G206" s="9"/>
      <c r="H206" s="9"/>
      <c r="I206" s="9"/>
      <c r="J206" s="9"/>
      <c r="K206" s="6"/>
      <c r="L206" s="8"/>
      <c r="M206" s="6"/>
      <c r="N206" s="6"/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9"/>
      <c r="C207" s="9"/>
      <c r="D207" s="6"/>
      <c r="E207" s="9"/>
      <c r="F207" s="9"/>
      <c r="G207" s="9"/>
      <c r="H207" s="9"/>
      <c r="I207" s="9"/>
      <c r="J207" s="9"/>
      <c r="K207" s="6"/>
      <c r="L207" s="8"/>
      <c r="M207" s="6"/>
      <c r="N207" s="6"/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9"/>
      <c r="C208" s="9"/>
      <c r="D208" s="6"/>
      <c r="E208" s="9"/>
      <c r="F208" s="9"/>
      <c r="G208" s="9"/>
      <c r="H208" s="9"/>
      <c r="I208" s="9"/>
      <c r="J208" s="9"/>
      <c r="K208" s="6"/>
      <c r="L208" s="8"/>
      <c r="M208" s="6"/>
      <c r="N208" s="6"/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9"/>
      <c r="C209" s="9"/>
      <c r="D209" s="6"/>
      <c r="E209" s="9"/>
      <c r="F209" s="9"/>
      <c r="G209" s="9"/>
      <c r="H209" s="9"/>
      <c r="I209" s="9"/>
      <c r="J209" s="9"/>
      <c r="K209" s="6"/>
      <c r="L209" s="8"/>
      <c r="M209" s="6"/>
      <c r="N209" s="6"/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9"/>
      <c r="C210" s="9"/>
      <c r="D210" s="6"/>
      <c r="E210" s="9"/>
      <c r="F210" s="9"/>
      <c r="G210" s="9"/>
      <c r="H210" s="9"/>
      <c r="I210" s="9"/>
      <c r="J210" s="9"/>
      <c r="K210" s="6"/>
      <c r="L210" s="8"/>
      <c r="M210" s="6"/>
      <c r="N210" s="6"/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9"/>
      <c r="C211" s="9"/>
      <c r="D211" s="6"/>
      <c r="E211" s="9"/>
      <c r="F211" s="9"/>
      <c r="G211" s="9"/>
      <c r="H211" s="9"/>
      <c r="I211" s="9"/>
      <c r="J211" s="9"/>
      <c r="K211" s="6"/>
      <c r="L211" s="8"/>
      <c r="M211" s="6"/>
      <c r="N211" s="6"/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9"/>
      <c r="C212" s="9"/>
      <c r="D212" s="6"/>
      <c r="E212" s="9"/>
      <c r="F212" s="9"/>
      <c r="G212" s="9"/>
      <c r="H212" s="9"/>
      <c r="I212" s="9"/>
      <c r="J212" s="9"/>
      <c r="K212" s="6"/>
      <c r="L212" s="8"/>
      <c r="M212" s="6"/>
      <c r="N212" s="6"/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9"/>
      <c r="C213" s="9"/>
      <c r="D213" s="6"/>
      <c r="E213" s="9"/>
      <c r="F213" s="9"/>
      <c r="G213" s="9"/>
      <c r="H213" s="9"/>
      <c r="I213" s="9"/>
      <c r="J213" s="9"/>
      <c r="K213" s="6"/>
      <c r="L213" s="8"/>
      <c r="M213" s="6"/>
      <c r="N213" s="6"/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9"/>
      <c r="C214" s="9"/>
      <c r="D214" s="6"/>
      <c r="E214" s="9"/>
      <c r="F214" s="9"/>
      <c r="G214" s="9"/>
      <c r="H214" s="9"/>
      <c r="I214" s="9"/>
      <c r="J214" s="9"/>
      <c r="K214" s="6"/>
      <c r="L214" s="8"/>
      <c r="M214" s="6"/>
      <c r="N214" s="6"/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9"/>
      <c r="C215" s="9"/>
      <c r="D215" s="6"/>
      <c r="E215" s="9"/>
      <c r="F215" s="9"/>
      <c r="G215" s="9"/>
      <c r="H215" s="9"/>
      <c r="I215" s="9"/>
      <c r="J215" s="9"/>
      <c r="K215" s="6"/>
      <c r="L215" s="8"/>
      <c r="M215" s="6"/>
      <c r="N215" s="6"/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9"/>
      <c r="C216" s="9"/>
      <c r="D216" s="6"/>
      <c r="E216" s="9"/>
      <c r="F216" s="9"/>
      <c r="G216" s="9"/>
      <c r="H216" s="9"/>
      <c r="I216" s="9"/>
      <c r="J216" s="9"/>
      <c r="K216" s="6"/>
      <c r="L216" s="8"/>
      <c r="M216" s="6"/>
      <c r="N216" s="6"/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9"/>
      <c r="C217" s="9"/>
      <c r="D217" s="6"/>
      <c r="E217" s="9"/>
      <c r="F217" s="9"/>
      <c r="G217" s="9"/>
      <c r="H217" s="9"/>
      <c r="I217" s="9"/>
      <c r="J217" s="9"/>
      <c r="K217" s="6"/>
      <c r="L217" s="8"/>
      <c r="M217" s="6"/>
      <c r="N217" s="6"/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9"/>
      <c r="C218" s="9"/>
      <c r="D218" s="6"/>
      <c r="E218" s="9"/>
      <c r="F218" s="9"/>
      <c r="G218" s="9"/>
      <c r="H218" s="9"/>
      <c r="I218" s="9"/>
      <c r="J218" s="9"/>
      <c r="K218" s="6"/>
      <c r="L218" s="8"/>
      <c r="M218" s="6"/>
      <c r="N218" s="6"/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9"/>
      <c r="C219" s="9"/>
      <c r="D219" s="6"/>
      <c r="E219" s="9"/>
      <c r="F219" s="9"/>
      <c r="G219" s="9"/>
      <c r="H219" s="9"/>
      <c r="I219" s="9"/>
      <c r="J219" s="9"/>
      <c r="K219" s="6"/>
      <c r="L219" s="8"/>
      <c r="M219" s="6"/>
      <c r="N219" s="6"/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9"/>
      <c r="C220" s="9"/>
      <c r="D220" s="6"/>
      <c r="E220" s="9"/>
      <c r="F220" s="9"/>
      <c r="G220" s="9"/>
      <c r="H220" s="9"/>
      <c r="I220" s="9"/>
      <c r="J220" s="9"/>
      <c r="K220" s="6"/>
      <c r="L220" s="8"/>
      <c r="M220" s="6"/>
      <c r="N220" s="6"/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9"/>
      <c r="C221" s="9"/>
      <c r="D221" s="6"/>
      <c r="E221" s="9"/>
      <c r="F221" s="9"/>
      <c r="G221" s="9"/>
      <c r="H221" s="9"/>
      <c r="I221" s="9"/>
      <c r="J221" s="9"/>
      <c r="K221" s="6"/>
      <c r="L221" s="8"/>
      <c r="M221" s="6"/>
      <c r="N221" s="6"/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9"/>
      <c r="C222" s="9"/>
      <c r="D222" s="6"/>
      <c r="E222" s="9"/>
      <c r="F222" s="9"/>
      <c r="G222" s="9"/>
      <c r="H222" s="9"/>
      <c r="I222" s="9"/>
      <c r="J222" s="9"/>
      <c r="K222" s="6"/>
      <c r="L222" s="8"/>
      <c r="M222" s="6"/>
      <c r="N222" s="6"/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9"/>
      <c r="C223" s="9"/>
      <c r="D223" s="6"/>
      <c r="E223" s="9"/>
      <c r="F223" s="9"/>
      <c r="G223" s="9"/>
      <c r="H223" s="9"/>
      <c r="I223" s="9"/>
      <c r="J223" s="9"/>
      <c r="K223" s="6"/>
      <c r="L223" s="8"/>
      <c r="M223" s="6"/>
      <c r="N223" s="6"/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9"/>
      <c r="C224" s="9"/>
      <c r="D224" s="6"/>
      <c r="E224" s="9"/>
      <c r="F224" s="9"/>
      <c r="G224" s="9"/>
      <c r="H224" s="9"/>
      <c r="I224" s="9"/>
      <c r="J224" s="9"/>
      <c r="K224" s="6"/>
      <c r="L224" s="8"/>
      <c r="M224" s="6"/>
      <c r="N224" s="6"/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9"/>
      <c r="C225" s="9"/>
      <c r="D225" s="6"/>
      <c r="E225" s="9"/>
      <c r="F225" s="9"/>
      <c r="G225" s="9"/>
      <c r="H225" s="9"/>
      <c r="I225" s="9"/>
      <c r="J225" s="9"/>
      <c r="K225" s="6"/>
      <c r="L225" s="8"/>
      <c r="M225" s="6"/>
      <c r="N225" s="6"/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9"/>
      <c r="C226" s="9"/>
      <c r="D226" s="6"/>
      <c r="E226" s="9"/>
      <c r="F226" s="9"/>
      <c r="G226" s="9"/>
      <c r="H226" s="9"/>
      <c r="I226" s="9"/>
      <c r="J226" s="9"/>
      <c r="K226" s="6"/>
      <c r="L226" s="8"/>
      <c r="M226" s="6"/>
      <c r="N226" s="6"/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9"/>
      <c r="C227" s="9"/>
      <c r="D227" s="6"/>
      <c r="E227" s="9"/>
      <c r="F227" s="9"/>
      <c r="G227" s="9"/>
      <c r="H227" s="9"/>
      <c r="I227" s="9"/>
      <c r="J227" s="9"/>
      <c r="K227" s="6"/>
      <c r="L227" s="8"/>
      <c r="M227" s="6"/>
      <c r="N227" s="6"/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9"/>
      <c r="C228" s="9"/>
      <c r="D228" s="6"/>
      <c r="E228" s="9"/>
      <c r="F228" s="9"/>
      <c r="G228" s="9"/>
      <c r="H228" s="9"/>
      <c r="I228" s="9"/>
      <c r="J228" s="9"/>
      <c r="K228" s="6"/>
      <c r="L228" s="8"/>
      <c r="M228" s="6"/>
      <c r="N228" s="6"/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9"/>
      <c r="C229" s="9"/>
      <c r="D229" s="6"/>
      <c r="E229" s="9"/>
      <c r="F229" s="9"/>
      <c r="G229" s="9"/>
      <c r="H229" s="9"/>
      <c r="I229" s="9"/>
      <c r="J229" s="9"/>
      <c r="K229" s="6"/>
      <c r="L229" s="8"/>
      <c r="M229" s="6"/>
      <c r="N229" s="6"/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9"/>
      <c r="C230" s="9"/>
      <c r="D230" s="6"/>
      <c r="E230" s="9"/>
      <c r="F230" s="9"/>
      <c r="G230" s="9"/>
      <c r="H230" s="9"/>
      <c r="I230" s="9"/>
      <c r="J230" s="9"/>
      <c r="K230" s="6"/>
      <c r="L230" s="8"/>
      <c r="M230" s="6"/>
      <c r="N230" s="6"/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9"/>
      <c r="C231" s="9"/>
      <c r="D231" s="6"/>
      <c r="E231" s="9"/>
      <c r="F231" s="9"/>
      <c r="G231" s="9"/>
      <c r="H231" s="9"/>
      <c r="I231" s="9"/>
      <c r="J231" s="9"/>
      <c r="K231" s="6"/>
      <c r="L231" s="8"/>
      <c r="M231" s="6"/>
      <c r="N231" s="6"/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9"/>
      <c r="C232" s="9"/>
      <c r="D232" s="6"/>
      <c r="E232" s="9"/>
      <c r="F232" s="9"/>
      <c r="G232" s="9"/>
      <c r="H232" s="9"/>
      <c r="I232" s="9"/>
      <c r="J232" s="9"/>
      <c r="K232" s="6"/>
      <c r="L232" s="8"/>
      <c r="M232" s="6"/>
      <c r="N232" s="6"/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9"/>
      <c r="C233" s="9"/>
      <c r="D233" s="6"/>
      <c r="E233" s="9"/>
      <c r="F233" s="9"/>
      <c r="G233" s="9"/>
      <c r="H233" s="9"/>
      <c r="I233" s="9"/>
      <c r="J233" s="9"/>
      <c r="K233" s="6"/>
      <c r="L233" s="8"/>
      <c r="M233" s="6"/>
      <c r="N233" s="6"/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9"/>
      <c r="C234" s="9"/>
      <c r="D234" s="6"/>
      <c r="E234" s="9"/>
      <c r="F234" s="9"/>
      <c r="G234" s="9"/>
      <c r="H234" s="9"/>
      <c r="I234" s="9"/>
      <c r="J234" s="9"/>
      <c r="K234" s="6"/>
      <c r="L234" s="8"/>
      <c r="M234" s="6"/>
      <c r="N234" s="6"/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9"/>
      <c r="C235" s="9"/>
      <c r="D235" s="6"/>
      <c r="E235" s="9"/>
      <c r="F235" s="9"/>
      <c r="G235" s="9"/>
      <c r="H235" s="9"/>
      <c r="I235" s="9"/>
      <c r="J235" s="9"/>
      <c r="K235" s="6"/>
      <c r="L235" s="8"/>
      <c r="M235" s="6"/>
      <c r="N235" s="6"/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9"/>
      <c r="C236" s="9"/>
      <c r="D236" s="6"/>
      <c r="E236" s="9"/>
      <c r="F236" s="9"/>
      <c r="G236" s="9"/>
      <c r="H236" s="9"/>
      <c r="I236" s="9"/>
      <c r="J236" s="9"/>
      <c r="K236" s="6"/>
      <c r="L236" s="8"/>
      <c r="M236" s="6"/>
      <c r="N236" s="6"/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9"/>
      <c r="C237" s="9"/>
      <c r="D237" s="6"/>
      <c r="E237" s="9"/>
      <c r="F237" s="9"/>
      <c r="G237" s="9"/>
      <c r="H237" s="9"/>
      <c r="I237" s="9"/>
      <c r="J237" s="9"/>
      <c r="K237" s="6"/>
      <c r="L237" s="8"/>
      <c r="M237" s="6"/>
      <c r="N237" s="6"/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9"/>
      <c r="C238" s="9"/>
      <c r="D238" s="6"/>
      <c r="E238" s="9"/>
      <c r="F238" s="9"/>
      <c r="G238" s="9"/>
      <c r="H238" s="9"/>
      <c r="I238" s="9"/>
      <c r="J238" s="9"/>
      <c r="K238" s="6"/>
      <c r="L238" s="8"/>
      <c r="M238" s="6"/>
      <c r="N238" s="6"/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9"/>
      <c r="C239" s="9"/>
      <c r="D239" s="6"/>
      <c r="E239" s="9"/>
      <c r="F239" s="9"/>
      <c r="G239" s="9"/>
      <c r="H239" s="9"/>
      <c r="I239" s="9"/>
      <c r="J239" s="9"/>
      <c r="K239" s="6"/>
      <c r="L239" s="8"/>
      <c r="M239" s="6"/>
      <c r="N239" s="6"/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9"/>
      <c r="C240" s="9"/>
      <c r="D240" s="6"/>
      <c r="E240" s="9"/>
      <c r="F240" s="9"/>
      <c r="G240" s="9"/>
      <c r="H240" s="9"/>
      <c r="I240" s="9"/>
      <c r="J240" s="9"/>
      <c r="K240" s="6"/>
      <c r="L240" s="8"/>
      <c r="M240" s="6"/>
      <c r="N240" s="6"/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9"/>
      <c r="C241" s="9"/>
      <c r="D241" s="6"/>
      <c r="E241" s="9"/>
      <c r="F241" s="9"/>
      <c r="G241" s="9"/>
      <c r="H241" s="9"/>
      <c r="I241" s="9"/>
      <c r="J241" s="9"/>
      <c r="K241" s="6"/>
      <c r="L241" s="8"/>
      <c r="M241" s="6"/>
      <c r="N241" s="6"/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9"/>
      <c r="C242" s="9"/>
      <c r="D242" s="6"/>
      <c r="E242" s="9"/>
      <c r="F242" s="9"/>
      <c r="G242" s="9"/>
      <c r="H242" s="9"/>
      <c r="I242" s="9"/>
      <c r="J242" s="9"/>
      <c r="K242" s="6"/>
      <c r="L242" s="8"/>
      <c r="M242" s="6"/>
      <c r="N242" s="6"/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9"/>
      <c r="C243" s="9"/>
      <c r="D243" s="6"/>
      <c r="E243" s="9"/>
      <c r="F243" s="9"/>
      <c r="G243" s="9"/>
      <c r="H243" s="9"/>
      <c r="I243" s="9"/>
      <c r="J243" s="9"/>
      <c r="K243" s="6"/>
      <c r="L243" s="8"/>
      <c r="M243" s="6"/>
      <c r="N243" s="6"/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9"/>
      <c r="C244" s="9"/>
      <c r="D244" s="6"/>
      <c r="E244" s="9"/>
      <c r="F244" s="9"/>
      <c r="G244" s="9"/>
      <c r="H244" s="9"/>
      <c r="I244" s="9"/>
      <c r="J244" s="9"/>
      <c r="K244" s="6"/>
      <c r="L244" s="8"/>
      <c r="M244" s="6"/>
      <c r="N244" s="6"/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9"/>
      <c r="C245" s="9"/>
      <c r="D245" s="6"/>
      <c r="E245" s="9"/>
      <c r="F245" s="9"/>
      <c r="G245" s="9"/>
      <c r="H245" s="9"/>
      <c r="I245" s="9"/>
      <c r="J245" s="9"/>
      <c r="K245" s="6"/>
      <c r="L245" s="8"/>
      <c r="M245" s="6"/>
      <c r="N245" s="6"/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9"/>
      <c r="C246" s="9"/>
      <c r="D246" s="6"/>
      <c r="E246" s="9"/>
      <c r="F246" s="9"/>
      <c r="G246" s="9"/>
      <c r="H246" s="9"/>
      <c r="I246" s="9"/>
      <c r="J246" s="9"/>
      <c r="K246" s="6"/>
      <c r="L246" s="8"/>
      <c r="M246" s="6"/>
      <c r="N246" s="6"/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9"/>
      <c r="C247" s="9"/>
      <c r="D247" s="6"/>
      <c r="E247" s="9"/>
      <c r="F247" s="9"/>
      <c r="G247" s="9"/>
      <c r="H247" s="9"/>
      <c r="I247" s="9"/>
      <c r="J247" s="9"/>
      <c r="K247" s="6"/>
      <c r="L247" s="8"/>
      <c r="M247" s="6"/>
      <c r="N247" s="6"/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9"/>
      <c r="C248" s="9"/>
      <c r="D248" s="6"/>
      <c r="E248" s="9"/>
      <c r="F248" s="9"/>
      <c r="G248" s="9"/>
      <c r="H248" s="9"/>
      <c r="I248" s="9"/>
      <c r="J248" s="9"/>
      <c r="K248" s="6"/>
      <c r="L248" s="8"/>
      <c r="M248" s="6"/>
      <c r="N248" s="6"/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9"/>
      <c r="C249" s="9"/>
      <c r="D249" s="6"/>
      <c r="E249" s="9"/>
      <c r="F249" s="9"/>
      <c r="G249" s="9"/>
      <c r="H249" s="9"/>
      <c r="I249" s="9"/>
      <c r="J249" s="9"/>
      <c r="K249" s="6"/>
      <c r="L249" s="8"/>
      <c r="M249" s="6"/>
      <c r="N249" s="6"/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9"/>
      <c r="C250" s="9"/>
      <c r="D250" s="6"/>
      <c r="E250" s="9"/>
      <c r="F250" s="9"/>
      <c r="G250" s="9"/>
      <c r="H250" s="9"/>
      <c r="I250" s="9"/>
      <c r="J250" s="9"/>
      <c r="K250" s="6"/>
      <c r="L250" s="8"/>
      <c r="M250" s="6"/>
      <c r="N250" s="6"/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9"/>
      <c r="C251" s="9"/>
      <c r="D251" s="6"/>
      <c r="E251" s="9"/>
      <c r="F251" s="9"/>
      <c r="G251" s="9"/>
      <c r="H251" s="9"/>
      <c r="I251" s="9"/>
      <c r="J251" s="9"/>
      <c r="K251" s="6"/>
      <c r="L251" s="8"/>
      <c r="M251" s="6"/>
      <c r="N251" s="6"/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9"/>
      <c r="C252" s="9"/>
      <c r="D252" s="6"/>
      <c r="E252" s="9"/>
      <c r="F252" s="9"/>
      <c r="G252" s="9"/>
      <c r="H252" s="9"/>
      <c r="I252" s="9"/>
      <c r="J252" s="9"/>
      <c r="K252" s="6"/>
      <c r="L252" s="8"/>
      <c r="M252" s="6"/>
      <c r="N252" s="6"/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9"/>
      <c r="C253" s="9"/>
      <c r="D253" s="6"/>
      <c r="E253" s="9"/>
      <c r="F253" s="9"/>
      <c r="G253" s="9"/>
      <c r="H253" s="9"/>
      <c r="I253" s="9"/>
      <c r="J253" s="9"/>
      <c r="K253" s="6"/>
      <c r="L253" s="8"/>
      <c r="M253" s="6"/>
      <c r="N253" s="6"/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9"/>
      <c r="C254" s="9"/>
      <c r="D254" s="6"/>
      <c r="E254" s="9"/>
      <c r="F254" s="9"/>
      <c r="G254" s="9"/>
      <c r="H254" s="9"/>
      <c r="I254" s="9"/>
      <c r="J254" s="9"/>
      <c r="K254" s="6"/>
      <c r="L254" s="8"/>
      <c r="M254" s="6"/>
      <c r="N254" s="6"/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9"/>
      <c r="C255" s="9"/>
      <c r="D255" s="6"/>
      <c r="E255" s="9"/>
      <c r="F255" s="9"/>
      <c r="G255" s="9"/>
      <c r="H255" s="9"/>
      <c r="I255" s="9"/>
      <c r="J255" s="9"/>
      <c r="K255" s="6"/>
      <c r="L255" s="8"/>
      <c r="M255" s="6"/>
      <c r="N255" s="6"/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9"/>
      <c r="C256" s="9"/>
      <c r="D256" s="6"/>
      <c r="E256" s="9"/>
      <c r="F256" s="9"/>
      <c r="G256" s="9"/>
      <c r="H256" s="9"/>
      <c r="I256" s="9"/>
      <c r="J256" s="9"/>
      <c r="K256" s="6"/>
      <c r="L256" s="8"/>
      <c r="M256" s="6"/>
      <c r="N256" s="6"/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9"/>
      <c r="C257" s="9"/>
      <c r="D257" s="6"/>
      <c r="E257" s="9"/>
      <c r="F257" s="9"/>
      <c r="G257" s="9"/>
      <c r="H257" s="9"/>
      <c r="I257" s="9"/>
      <c r="J257" s="9"/>
      <c r="K257" s="6"/>
      <c r="L257" s="8"/>
      <c r="M257" s="6"/>
      <c r="N257" s="6"/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9"/>
      <c r="C258" s="9"/>
      <c r="D258" s="6"/>
      <c r="E258" s="9"/>
      <c r="F258" s="9"/>
      <c r="G258" s="9"/>
      <c r="H258" s="9"/>
      <c r="I258" s="9"/>
      <c r="J258" s="9"/>
      <c r="K258" s="6"/>
      <c r="L258" s="8"/>
      <c r="M258" s="6"/>
      <c r="N258" s="6"/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9"/>
      <c r="C259" s="9"/>
      <c r="D259" s="6"/>
      <c r="E259" s="9"/>
      <c r="F259" s="9"/>
      <c r="G259" s="9"/>
      <c r="H259" s="9"/>
      <c r="I259" s="9"/>
      <c r="J259" s="9"/>
      <c r="K259" s="6"/>
      <c r="L259" s="8"/>
      <c r="M259" s="6"/>
      <c r="N259" s="6"/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9"/>
      <c r="C260" s="9"/>
      <c r="D260" s="6"/>
      <c r="E260" s="9"/>
      <c r="F260" s="9"/>
      <c r="G260" s="9"/>
      <c r="H260" s="9"/>
      <c r="I260" s="9"/>
      <c r="J260" s="9"/>
      <c r="K260" s="6"/>
      <c r="L260" s="8"/>
      <c r="M260" s="6"/>
      <c r="N260" s="6"/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9"/>
      <c r="C261" s="9"/>
      <c r="D261" s="6"/>
      <c r="E261" s="9"/>
      <c r="F261" s="9"/>
      <c r="G261" s="9"/>
      <c r="H261" s="9"/>
      <c r="I261" s="9"/>
      <c r="J261" s="9"/>
      <c r="K261" s="6"/>
      <c r="L261" s="8"/>
      <c r="M261" s="6"/>
      <c r="N261" s="6"/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9"/>
      <c r="C262" s="9"/>
      <c r="D262" s="6"/>
      <c r="E262" s="9"/>
      <c r="F262" s="9"/>
      <c r="G262" s="9"/>
      <c r="H262" s="9"/>
      <c r="I262" s="9"/>
      <c r="J262" s="9"/>
      <c r="K262" s="6"/>
      <c r="L262" s="8"/>
      <c r="M262" s="6"/>
      <c r="N262" s="6"/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9"/>
      <c r="C263" s="9"/>
      <c r="D263" s="6"/>
      <c r="E263" s="9"/>
      <c r="F263" s="9"/>
      <c r="G263" s="9"/>
      <c r="H263" s="9"/>
      <c r="I263" s="9"/>
      <c r="J263" s="9"/>
      <c r="K263" s="6"/>
      <c r="L263" s="8"/>
      <c r="M263" s="6"/>
      <c r="N263" s="6"/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9"/>
      <c r="C264" s="9"/>
      <c r="D264" s="6"/>
      <c r="E264" s="9"/>
      <c r="F264" s="9"/>
      <c r="G264" s="9"/>
      <c r="H264" s="9"/>
      <c r="I264" s="9"/>
      <c r="J264" s="9"/>
      <c r="K264" s="6"/>
      <c r="L264" s="8"/>
      <c r="M264" s="6"/>
      <c r="N264" s="6"/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9"/>
      <c r="C265" s="9"/>
      <c r="D265" s="6"/>
      <c r="E265" s="9"/>
      <c r="F265" s="9"/>
      <c r="G265" s="9"/>
      <c r="H265" s="9"/>
      <c r="I265" s="9"/>
      <c r="J265" s="9"/>
      <c r="K265" s="6"/>
      <c r="L265" s="8"/>
      <c r="M265" s="6"/>
      <c r="N265" s="6"/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9"/>
      <c r="C266" s="9"/>
      <c r="D266" s="6"/>
      <c r="E266" s="9"/>
      <c r="F266" s="9"/>
      <c r="G266" s="9"/>
      <c r="H266" s="9"/>
      <c r="I266" s="9"/>
      <c r="J266" s="9"/>
      <c r="K266" s="6"/>
      <c r="L266" s="8"/>
      <c r="M266" s="6"/>
      <c r="N266" s="6"/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9"/>
      <c r="C267" s="9"/>
      <c r="D267" s="6"/>
      <c r="E267" s="9"/>
      <c r="F267" s="9"/>
      <c r="G267" s="9"/>
      <c r="H267" s="9"/>
      <c r="I267" s="9"/>
      <c r="J267" s="9"/>
      <c r="K267" s="6"/>
      <c r="L267" s="8"/>
      <c r="M267" s="6"/>
      <c r="N267" s="6"/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9"/>
      <c r="C268" s="9"/>
      <c r="D268" s="6"/>
      <c r="E268" s="9"/>
      <c r="F268" s="9"/>
      <c r="G268" s="9"/>
      <c r="H268" s="9"/>
      <c r="I268" s="9"/>
      <c r="J268" s="9"/>
      <c r="K268" s="6"/>
      <c r="L268" s="8"/>
      <c r="M268" s="6"/>
      <c r="N268" s="6"/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9"/>
      <c r="C269" s="9"/>
      <c r="D269" s="6"/>
      <c r="E269" s="9"/>
      <c r="F269" s="9"/>
      <c r="G269" s="9"/>
      <c r="H269" s="9"/>
      <c r="I269" s="9"/>
      <c r="J269" s="9"/>
      <c r="K269" s="6"/>
      <c r="L269" s="8"/>
      <c r="M269" s="6"/>
      <c r="N269" s="6"/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9"/>
      <c r="C270" s="9"/>
      <c r="D270" s="6"/>
      <c r="E270" s="9"/>
      <c r="F270" s="9"/>
      <c r="G270" s="9"/>
      <c r="H270" s="9"/>
      <c r="I270" s="9"/>
      <c r="J270" s="9"/>
      <c r="K270" s="6"/>
      <c r="L270" s="8"/>
      <c r="M270" s="6"/>
      <c r="N270" s="6"/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9"/>
      <c r="C271" s="9"/>
      <c r="D271" s="6"/>
      <c r="E271" s="9"/>
      <c r="F271" s="9"/>
      <c r="G271" s="9"/>
      <c r="H271" s="9"/>
      <c r="I271" s="9"/>
      <c r="J271" s="9"/>
      <c r="K271" s="6"/>
      <c r="L271" s="8"/>
      <c r="M271" s="6"/>
      <c r="N271" s="6"/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9"/>
      <c r="C272" s="9"/>
      <c r="D272" s="6"/>
      <c r="E272" s="9"/>
      <c r="F272" s="9"/>
      <c r="G272" s="9"/>
      <c r="H272" s="9"/>
      <c r="I272" s="9"/>
      <c r="J272" s="9"/>
      <c r="K272" s="6"/>
      <c r="L272" s="8"/>
      <c r="M272" s="6"/>
      <c r="N272" s="6"/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9"/>
      <c r="C273" s="9"/>
      <c r="D273" s="6"/>
      <c r="E273" s="9"/>
      <c r="F273" s="9"/>
      <c r="G273" s="9"/>
      <c r="H273" s="9"/>
      <c r="I273" s="9"/>
      <c r="J273" s="9"/>
      <c r="K273" s="6"/>
      <c r="L273" s="8"/>
      <c r="M273" s="6"/>
      <c r="N273" s="6"/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9"/>
      <c r="C274" s="9"/>
      <c r="D274" s="6"/>
      <c r="E274" s="9"/>
      <c r="F274" s="9"/>
      <c r="G274" s="9"/>
      <c r="H274" s="9"/>
      <c r="I274" s="9"/>
      <c r="J274" s="9"/>
      <c r="K274" s="6"/>
      <c r="L274" s="8"/>
      <c r="M274" s="6"/>
      <c r="N274" s="6"/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9"/>
      <c r="C275" s="9"/>
      <c r="D275" s="6"/>
      <c r="E275" s="9"/>
      <c r="F275" s="9"/>
      <c r="G275" s="9"/>
      <c r="H275" s="9"/>
      <c r="I275" s="9"/>
      <c r="J275" s="9"/>
      <c r="K275" s="6"/>
      <c r="L275" s="8"/>
      <c r="M275" s="6"/>
      <c r="N275" s="6"/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9"/>
      <c r="C276" s="9"/>
      <c r="D276" s="6"/>
      <c r="E276" s="9"/>
      <c r="F276" s="9"/>
      <c r="G276" s="9"/>
      <c r="H276" s="9"/>
      <c r="I276" s="9"/>
      <c r="J276" s="9"/>
      <c r="K276" s="6"/>
      <c r="L276" s="8"/>
      <c r="M276" s="6"/>
      <c r="N276" s="6"/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9"/>
      <c r="C277" s="9"/>
      <c r="D277" s="6"/>
      <c r="E277" s="9"/>
      <c r="F277" s="9"/>
      <c r="G277" s="9"/>
      <c r="H277" s="9"/>
      <c r="I277" s="9"/>
      <c r="J277" s="9"/>
      <c r="K277" s="6"/>
      <c r="L277" s="8"/>
      <c r="M277" s="6"/>
      <c r="N277" s="6"/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9"/>
      <c r="C278" s="9"/>
      <c r="D278" s="6"/>
      <c r="E278" s="9"/>
      <c r="F278" s="9"/>
      <c r="G278" s="9"/>
      <c r="H278" s="9"/>
      <c r="I278" s="9"/>
      <c r="J278" s="9"/>
      <c r="K278" s="6"/>
      <c r="L278" s="8"/>
      <c r="M278" s="6"/>
      <c r="N278" s="6"/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9"/>
      <c r="C279" s="9"/>
      <c r="D279" s="6"/>
      <c r="E279" s="9"/>
      <c r="F279" s="9"/>
      <c r="G279" s="9"/>
      <c r="H279" s="9"/>
      <c r="I279" s="9"/>
      <c r="J279" s="9"/>
      <c r="K279" s="6"/>
      <c r="L279" s="8"/>
      <c r="M279" s="6"/>
      <c r="N279" s="6"/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9"/>
      <c r="C280" s="9"/>
      <c r="D280" s="6"/>
      <c r="E280" s="9"/>
      <c r="F280" s="9"/>
      <c r="G280" s="9"/>
      <c r="H280" s="9"/>
      <c r="I280" s="9"/>
      <c r="J280" s="9"/>
      <c r="K280" s="6"/>
      <c r="L280" s="8"/>
      <c r="M280" s="6"/>
      <c r="N280" s="6"/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9"/>
      <c r="C281" s="9"/>
      <c r="D281" s="6"/>
      <c r="E281" s="9"/>
      <c r="F281" s="9"/>
      <c r="G281" s="9"/>
      <c r="H281" s="9"/>
      <c r="I281" s="9"/>
      <c r="J281" s="9"/>
      <c r="K281" s="6"/>
      <c r="L281" s="8"/>
      <c r="M281" s="6"/>
      <c r="N281" s="6"/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9"/>
      <c r="C282" s="9"/>
      <c r="D282" s="6"/>
      <c r="E282" s="9"/>
      <c r="F282" s="9"/>
      <c r="G282" s="9"/>
      <c r="H282" s="9"/>
      <c r="I282" s="9"/>
      <c r="J282" s="9"/>
      <c r="K282" s="6"/>
      <c r="L282" s="8"/>
      <c r="M282" s="6"/>
      <c r="N282" s="6"/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9"/>
      <c r="C283" s="9"/>
      <c r="D283" s="6"/>
      <c r="E283" s="9"/>
      <c r="F283" s="9"/>
      <c r="G283" s="9"/>
      <c r="H283" s="9"/>
      <c r="I283" s="9"/>
      <c r="J283" s="9"/>
      <c r="K283" s="6"/>
      <c r="L283" s="8"/>
      <c r="M283" s="6"/>
      <c r="N283" s="6"/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9"/>
      <c r="C284" s="9"/>
      <c r="D284" s="6"/>
      <c r="E284" s="9"/>
      <c r="F284" s="9"/>
      <c r="G284" s="9"/>
      <c r="H284" s="9"/>
      <c r="I284" s="9"/>
      <c r="J284" s="9"/>
      <c r="K284" s="6"/>
      <c r="L284" s="8"/>
      <c r="M284" s="6"/>
      <c r="N284" s="6"/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9"/>
      <c r="C285" s="9"/>
      <c r="D285" s="6"/>
      <c r="E285" s="9"/>
      <c r="F285" s="9"/>
      <c r="G285" s="9"/>
      <c r="H285" s="9"/>
      <c r="I285" s="9"/>
      <c r="J285" s="9"/>
      <c r="K285" s="6"/>
      <c r="L285" s="8"/>
      <c r="M285" s="6"/>
      <c r="N285" s="6"/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9"/>
      <c r="C286" s="9"/>
      <c r="D286" s="6"/>
      <c r="E286" s="9"/>
      <c r="F286" s="9"/>
      <c r="G286" s="9"/>
      <c r="H286" s="9"/>
      <c r="I286" s="9"/>
      <c r="J286" s="9"/>
      <c r="K286" s="6"/>
      <c r="L286" s="8"/>
      <c r="M286" s="6"/>
      <c r="N286" s="6"/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9"/>
      <c r="C287" s="9"/>
      <c r="D287" s="6"/>
      <c r="E287" s="9"/>
      <c r="F287" s="9"/>
      <c r="G287" s="9"/>
      <c r="H287" s="9"/>
      <c r="I287" s="9"/>
      <c r="J287" s="9"/>
      <c r="K287" s="6"/>
      <c r="L287" s="8"/>
      <c r="M287" s="6"/>
      <c r="N287" s="6"/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9"/>
      <c r="C288" s="9"/>
      <c r="D288" s="6"/>
      <c r="E288" s="9"/>
      <c r="F288" s="9"/>
      <c r="G288" s="9"/>
      <c r="H288" s="9"/>
      <c r="I288" s="9"/>
      <c r="J288" s="9"/>
      <c r="K288" s="6"/>
      <c r="L288" s="8"/>
      <c r="M288" s="6"/>
      <c r="N288" s="6"/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9"/>
      <c r="C289" s="9"/>
      <c r="D289" s="6"/>
      <c r="E289" s="9"/>
      <c r="F289" s="9"/>
      <c r="G289" s="9"/>
      <c r="H289" s="9"/>
      <c r="I289" s="9"/>
      <c r="J289" s="9"/>
      <c r="K289" s="6"/>
      <c r="L289" s="8"/>
      <c r="M289" s="6"/>
      <c r="N289" s="6"/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9"/>
      <c r="C290" s="9"/>
      <c r="D290" s="6"/>
      <c r="E290" s="9"/>
      <c r="F290" s="9"/>
      <c r="G290" s="9"/>
      <c r="H290" s="9"/>
      <c r="I290" s="9"/>
      <c r="J290" s="9"/>
      <c r="K290" s="6"/>
      <c r="L290" s="8"/>
      <c r="M290" s="6"/>
      <c r="N290" s="6"/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9"/>
      <c r="C291" s="9"/>
      <c r="D291" s="6"/>
      <c r="E291" s="9"/>
      <c r="F291" s="9"/>
      <c r="G291" s="9"/>
      <c r="H291" s="9"/>
      <c r="I291" s="9"/>
      <c r="J291" s="9"/>
      <c r="K291" s="6"/>
      <c r="L291" s="8"/>
      <c r="M291" s="6"/>
      <c r="N291" s="6"/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9"/>
      <c r="C292" s="9"/>
      <c r="D292" s="6"/>
      <c r="E292" s="9"/>
      <c r="F292" s="9"/>
      <c r="G292" s="9"/>
      <c r="H292" s="9"/>
      <c r="I292" s="9"/>
      <c r="J292" s="9"/>
      <c r="K292" s="6"/>
      <c r="L292" s="8"/>
      <c r="M292" s="6"/>
      <c r="N292" s="6"/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9"/>
      <c r="C293" s="9"/>
      <c r="D293" s="6"/>
      <c r="E293" s="9"/>
      <c r="F293" s="9"/>
      <c r="G293" s="9"/>
      <c r="H293" s="9"/>
      <c r="I293" s="9"/>
      <c r="J293" s="9"/>
      <c r="K293" s="6"/>
      <c r="L293" s="8"/>
      <c r="M293" s="6"/>
      <c r="N293" s="6"/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9"/>
      <c r="C294" s="9"/>
      <c r="D294" s="6"/>
      <c r="E294" s="9"/>
      <c r="F294" s="9"/>
      <c r="G294" s="9"/>
      <c r="H294" s="9"/>
      <c r="I294" s="9"/>
      <c r="J294" s="9"/>
      <c r="K294" s="6"/>
      <c r="L294" s="8"/>
      <c r="M294" s="6"/>
      <c r="N294" s="6"/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9"/>
      <c r="C295" s="9"/>
      <c r="D295" s="6"/>
      <c r="E295" s="9"/>
      <c r="F295" s="9"/>
      <c r="G295" s="9"/>
      <c r="H295" s="9"/>
      <c r="I295" s="9"/>
      <c r="J295" s="9"/>
      <c r="K295" s="6"/>
      <c r="L295" s="8"/>
      <c r="M295" s="6"/>
      <c r="N295" s="6"/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9"/>
      <c r="C296" s="9"/>
      <c r="D296" s="6"/>
      <c r="E296" s="9"/>
      <c r="F296" s="9"/>
      <c r="G296" s="9"/>
      <c r="H296" s="9"/>
      <c r="I296" s="9"/>
      <c r="J296" s="9"/>
      <c r="K296" s="6"/>
      <c r="L296" s="8"/>
      <c r="M296" s="6"/>
      <c r="N296" s="6"/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9"/>
      <c r="C297" s="9"/>
      <c r="D297" s="6"/>
      <c r="E297" s="9"/>
      <c r="F297" s="9"/>
      <c r="G297" s="9"/>
      <c r="H297" s="9"/>
      <c r="I297" s="9"/>
      <c r="J297" s="9"/>
      <c r="K297" s="6"/>
      <c r="L297" s="8"/>
      <c r="M297" s="6"/>
      <c r="N297" s="6"/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9"/>
      <c r="C298" s="9"/>
      <c r="D298" s="6"/>
      <c r="E298" s="9"/>
      <c r="F298" s="9"/>
      <c r="G298" s="9"/>
      <c r="H298" s="9"/>
      <c r="I298" s="9"/>
      <c r="J298" s="9"/>
      <c r="K298" s="6"/>
      <c r="L298" s="8"/>
      <c r="M298" s="6"/>
      <c r="N298" s="6"/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9"/>
      <c r="C299" s="9"/>
      <c r="D299" s="6"/>
      <c r="E299" s="9"/>
      <c r="F299" s="9"/>
      <c r="G299" s="9"/>
      <c r="H299" s="9"/>
      <c r="I299" s="9"/>
      <c r="J299" s="9"/>
      <c r="K299" s="6"/>
      <c r="L299" s="8"/>
      <c r="M299" s="6"/>
      <c r="N299" s="6"/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9"/>
      <c r="C300" s="9"/>
      <c r="D300" s="6"/>
      <c r="E300" s="9"/>
      <c r="F300" s="9"/>
      <c r="G300" s="9"/>
      <c r="H300" s="9"/>
      <c r="I300" s="9"/>
      <c r="J300" s="9"/>
      <c r="K300" s="6"/>
      <c r="L300" s="8"/>
      <c r="M300" s="6"/>
      <c r="N300" s="6"/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9"/>
      <c r="C301" s="9"/>
      <c r="D301" s="6"/>
      <c r="E301" s="9"/>
      <c r="F301" s="9"/>
      <c r="G301" s="9"/>
      <c r="H301" s="9"/>
      <c r="I301" s="9"/>
      <c r="J301" s="9"/>
      <c r="K301" s="6"/>
      <c r="L301" s="8"/>
      <c r="M301" s="6"/>
      <c r="N301" s="6"/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9"/>
      <c r="C302" s="9"/>
      <c r="D302" s="6"/>
      <c r="E302" s="9"/>
      <c r="F302" s="9"/>
      <c r="G302" s="9"/>
      <c r="H302" s="9"/>
      <c r="I302" s="9"/>
      <c r="J302" s="9"/>
      <c r="K302" s="6"/>
      <c r="L302" s="8"/>
      <c r="M302" s="6"/>
      <c r="N302" s="6"/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9"/>
      <c r="C303" s="9"/>
      <c r="D303" s="6"/>
      <c r="E303" s="9"/>
      <c r="F303" s="9"/>
      <c r="G303" s="9"/>
      <c r="H303" s="9"/>
      <c r="I303" s="9"/>
      <c r="J303" s="9"/>
      <c r="K303" s="6"/>
      <c r="L303" s="8"/>
      <c r="M303" s="6"/>
      <c r="N303" s="6"/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9"/>
      <c r="C304" s="9"/>
      <c r="D304" s="6"/>
      <c r="E304" s="9"/>
      <c r="F304" s="9"/>
      <c r="G304" s="9"/>
      <c r="H304" s="9"/>
      <c r="I304" s="9"/>
      <c r="J304" s="9"/>
      <c r="K304" s="6"/>
      <c r="L304" s="8"/>
      <c r="M304" s="6"/>
      <c r="N304" s="6"/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9"/>
      <c r="C305" s="9"/>
      <c r="D305" s="6"/>
      <c r="E305" s="9"/>
      <c r="F305" s="9"/>
      <c r="G305" s="9"/>
      <c r="H305" s="9"/>
      <c r="I305" s="9"/>
      <c r="J305" s="9"/>
      <c r="K305" s="6"/>
      <c r="L305" s="8"/>
      <c r="M305" s="6"/>
      <c r="N305" s="6"/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9"/>
      <c r="C306" s="9"/>
      <c r="D306" s="6"/>
      <c r="E306" s="9"/>
      <c r="F306" s="9"/>
      <c r="G306" s="9"/>
      <c r="H306" s="9"/>
      <c r="I306" s="9"/>
      <c r="J306" s="9"/>
      <c r="K306" s="6"/>
      <c r="L306" s="8"/>
      <c r="M306" s="6"/>
      <c r="N306" s="6"/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9"/>
      <c r="C307" s="9"/>
      <c r="D307" s="6"/>
      <c r="E307" s="9"/>
      <c r="F307" s="9"/>
      <c r="G307" s="9"/>
      <c r="H307" s="9"/>
      <c r="I307" s="9"/>
      <c r="J307" s="9"/>
      <c r="K307" s="6"/>
      <c r="L307" s="8"/>
      <c r="M307" s="6"/>
      <c r="N307" s="6"/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9"/>
      <c r="C308" s="9"/>
      <c r="D308" s="6"/>
      <c r="E308" s="9"/>
      <c r="F308" s="9"/>
      <c r="G308" s="9"/>
      <c r="H308" s="9"/>
      <c r="I308" s="9"/>
      <c r="J308" s="9"/>
      <c r="K308" s="6"/>
      <c r="L308" s="8"/>
      <c r="M308" s="6"/>
      <c r="N308" s="6"/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9"/>
      <c r="C309" s="9"/>
      <c r="D309" s="6"/>
      <c r="E309" s="9"/>
      <c r="F309" s="9"/>
      <c r="G309" s="9"/>
      <c r="H309" s="9"/>
      <c r="I309" s="9"/>
      <c r="J309" s="9"/>
      <c r="K309" s="6"/>
      <c r="L309" s="8"/>
      <c r="M309" s="6"/>
      <c r="N309" s="6"/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9"/>
      <c r="C310" s="9"/>
      <c r="D310" s="6"/>
      <c r="E310" s="9"/>
      <c r="F310" s="9"/>
      <c r="G310" s="9"/>
      <c r="H310" s="9"/>
      <c r="I310" s="9"/>
      <c r="J310" s="9"/>
      <c r="K310" s="6"/>
      <c r="L310" s="8"/>
      <c r="M310" s="6"/>
      <c r="N310" s="6"/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9"/>
      <c r="C311" s="9"/>
      <c r="D311" s="6"/>
      <c r="E311" s="9"/>
      <c r="F311" s="9"/>
      <c r="G311" s="9"/>
      <c r="H311" s="9"/>
      <c r="I311" s="9"/>
      <c r="J311" s="9"/>
      <c r="K311" s="6"/>
      <c r="L311" s="8"/>
      <c r="M311" s="6"/>
      <c r="N311" s="6"/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9"/>
      <c r="C312" s="9"/>
      <c r="D312" s="6"/>
      <c r="E312" s="9"/>
      <c r="F312" s="9"/>
      <c r="G312" s="9"/>
      <c r="H312" s="9"/>
      <c r="I312" s="9"/>
      <c r="J312" s="9"/>
      <c r="K312" s="6"/>
      <c r="L312" s="8"/>
      <c r="M312" s="6"/>
      <c r="N312" s="6"/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9"/>
      <c r="C313" s="9"/>
      <c r="D313" s="6"/>
      <c r="E313" s="9"/>
      <c r="F313" s="9"/>
      <c r="G313" s="9"/>
      <c r="H313" s="9"/>
      <c r="I313" s="9"/>
      <c r="J313" s="9"/>
      <c r="K313" s="6"/>
      <c r="L313" s="8"/>
      <c r="M313" s="6"/>
      <c r="N313" s="6"/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9"/>
      <c r="C314" s="9"/>
      <c r="D314" s="6"/>
      <c r="E314" s="9"/>
      <c r="F314" s="9"/>
      <c r="G314" s="9"/>
      <c r="H314" s="9"/>
      <c r="I314" s="9"/>
      <c r="J314" s="9"/>
      <c r="K314" s="6"/>
      <c r="L314" s="8"/>
      <c r="M314" s="6"/>
      <c r="N314" s="6"/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9"/>
      <c r="C315" s="9"/>
      <c r="D315" s="6"/>
      <c r="E315" s="9"/>
      <c r="F315" s="9"/>
      <c r="G315" s="9"/>
      <c r="H315" s="9"/>
      <c r="I315" s="9"/>
      <c r="J315" s="9"/>
      <c r="K315" s="6"/>
      <c r="L315" s="8"/>
      <c r="M315" s="6"/>
      <c r="N315" s="6"/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9"/>
      <c r="C316" s="9"/>
      <c r="D316" s="6"/>
      <c r="E316" s="9"/>
      <c r="F316" s="9"/>
      <c r="G316" s="9"/>
      <c r="H316" s="9"/>
      <c r="I316" s="9"/>
      <c r="J316" s="9"/>
      <c r="K316" s="6"/>
      <c r="L316" s="8"/>
      <c r="M316" s="6"/>
      <c r="N316" s="6"/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9"/>
      <c r="C317" s="9"/>
      <c r="D317" s="6"/>
      <c r="E317" s="9"/>
      <c r="F317" s="9"/>
      <c r="G317" s="9"/>
      <c r="H317" s="9"/>
      <c r="I317" s="9"/>
      <c r="J317" s="9"/>
      <c r="K317" s="6"/>
      <c r="L317" s="8"/>
      <c r="M317" s="6"/>
      <c r="N317" s="6"/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9"/>
      <c r="C318" s="9"/>
      <c r="D318" s="6"/>
      <c r="E318" s="9"/>
      <c r="F318" s="9"/>
      <c r="G318" s="9"/>
      <c r="H318" s="9"/>
      <c r="I318" s="9"/>
      <c r="J318" s="9"/>
      <c r="K318" s="6"/>
      <c r="L318" s="8"/>
      <c r="M318" s="6"/>
      <c r="N318" s="6"/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9"/>
      <c r="C319" s="9"/>
      <c r="D319" s="6"/>
      <c r="E319" s="9"/>
      <c r="F319" s="9"/>
      <c r="G319" s="9"/>
      <c r="H319" s="9"/>
      <c r="I319" s="9"/>
      <c r="J319" s="9"/>
      <c r="K319" s="6"/>
      <c r="L319" s="8"/>
      <c r="M319" s="6"/>
      <c r="N319" s="6"/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9"/>
      <c r="C320" s="9"/>
      <c r="D320" s="6"/>
      <c r="E320" s="9"/>
      <c r="F320" s="9"/>
      <c r="G320" s="9"/>
      <c r="H320" s="9"/>
      <c r="I320" s="9"/>
      <c r="J320" s="9"/>
      <c r="K320" s="6"/>
      <c r="L320" s="8"/>
      <c r="M320" s="6"/>
      <c r="N320" s="6"/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9"/>
      <c r="C321" s="9"/>
      <c r="D321" s="6"/>
      <c r="E321" s="9"/>
      <c r="F321" s="9"/>
      <c r="G321" s="9"/>
      <c r="H321" s="9"/>
      <c r="I321" s="9"/>
      <c r="J321" s="9"/>
      <c r="K321" s="6"/>
      <c r="L321" s="8"/>
      <c r="M321" s="6"/>
      <c r="N321" s="6"/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9"/>
      <c r="C322" s="9"/>
      <c r="D322" s="6"/>
      <c r="E322" s="9"/>
      <c r="F322" s="9"/>
      <c r="G322" s="9"/>
      <c r="H322" s="9"/>
      <c r="I322" s="9"/>
      <c r="J322" s="9"/>
      <c r="K322" s="6"/>
      <c r="L322" s="8"/>
      <c r="M322" s="6"/>
      <c r="N322" s="6"/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9"/>
      <c r="C323" s="9"/>
      <c r="D323" s="6"/>
      <c r="E323" s="9"/>
      <c r="F323" s="9"/>
      <c r="G323" s="9"/>
      <c r="H323" s="9"/>
      <c r="I323" s="9"/>
      <c r="J323" s="9"/>
      <c r="K323" s="6"/>
      <c r="L323" s="8"/>
      <c r="M323" s="6"/>
      <c r="N323" s="6"/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9"/>
      <c r="C324" s="9"/>
      <c r="D324" s="6"/>
      <c r="E324" s="9"/>
      <c r="F324" s="9"/>
      <c r="G324" s="9"/>
      <c r="H324" s="9"/>
      <c r="I324" s="9"/>
      <c r="J324" s="9"/>
      <c r="K324" s="6"/>
      <c r="L324" s="8"/>
      <c r="M324" s="6"/>
      <c r="N324" s="6"/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9"/>
      <c r="C325" s="9"/>
      <c r="D325" s="6"/>
      <c r="E325" s="9"/>
      <c r="F325" s="9"/>
      <c r="G325" s="9"/>
      <c r="H325" s="9"/>
      <c r="I325" s="9"/>
      <c r="J325" s="9"/>
      <c r="K325" s="6"/>
      <c r="L325" s="8"/>
      <c r="M325" s="6"/>
      <c r="N325" s="6"/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9"/>
      <c r="C326" s="9"/>
      <c r="D326" s="6"/>
      <c r="E326" s="9"/>
      <c r="F326" s="9"/>
      <c r="G326" s="9"/>
      <c r="H326" s="9"/>
      <c r="I326" s="9"/>
      <c r="J326" s="9"/>
      <c r="K326" s="6"/>
      <c r="L326" s="8"/>
      <c r="M326" s="6"/>
      <c r="N326" s="6"/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9"/>
      <c r="C327" s="9"/>
      <c r="D327" s="6"/>
      <c r="E327" s="9"/>
      <c r="F327" s="9"/>
      <c r="G327" s="9"/>
      <c r="H327" s="9"/>
      <c r="I327" s="9"/>
      <c r="J327" s="9"/>
      <c r="K327" s="6"/>
      <c r="L327" s="8"/>
      <c r="M327" s="6"/>
      <c r="N327" s="6"/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9"/>
      <c r="C328" s="9"/>
      <c r="D328" s="6"/>
      <c r="E328" s="9"/>
      <c r="F328" s="9"/>
      <c r="G328" s="9"/>
      <c r="H328" s="9"/>
      <c r="I328" s="9"/>
      <c r="J328" s="9"/>
      <c r="K328" s="6"/>
      <c r="L328" s="8"/>
      <c r="M328" s="6"/>
      <c r="N328" s="6"/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9"/>
      <c r="C329" s="9"/>
      <c r="D329" s="6"/>
      <c r="E329" s="9"/>
      <c r="F329" s="9"/>
      <c r="G329" s="9"/>
      <c r="H329" s="9"/>
      <c r="I329" s="9"/>
      <c r="J329" s="9"/>
      <c r="K329" s="6"/>
      <c r="L329" s="8"/>
      <c r="M329" s="6"/>
      <c r="N329" s="6"/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9"/>
      <c r="C330" s="9"/>
      <c r="D330" s="6"/>
      <c r="E330" s="9"/>
      <c r="F330" s="9"/>
      <c r="G330" s="9"/>
      <c r="H330" s="9"/>
      <c r="I330" s="9"/>
      <c r="J330" s="9"/>
      <c r="K330" s="6"/>
      <c r="L330" s="8"/>
      <c r="M330" s="6"/>
      <c r="N330" s="6"/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9"/>
      <c r="C331" s="9"/>
      <c r="D331" s="6"/>
      <c r="E331" s="9"/>
      <c r="F331" s="9"/>
      <c r="G331" s="9"/>
      <c r="H331" s="9"/>
      <c r="I331" s="9"/>
      <c r="J331" s="9"/>
      <c r="K331" s="6"/>
      <c r="L331" s="8"/>
      <c r="M331" s="6"/>
      <c r="N331" s="6"/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9"/>
      <c r="C332" s="9"/>
      <c r="D332" s="6"/>
      <c r="E332" s="9"/>
      <c r="F332" s="9"/>
      <c r="G332" s="9"/>
      <c r="H332" s="9"/>
      <c r="I332" s="9"/>
      <c r="J332" s="9"/>
      <c r="K332" s="6"/>
      <c r="L332" s="8"/>
      <c r="M332" s="6"/>
      <c r="N332" s="6"/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9"/>
      <c r="C333" s="9"/>
      <c r="D333" s="6"/>
      <c r="E333" s="9"/>
      <c r="F333" s="9"/>
      <c r="G333" s="9"/>
      <c r="H333" s="9"/>
      <c r="I333" s="9"/>
      <c r="J333" s="9"/>
      <c r="K333" s="6"/>
      <c r="L333" s="8"/>
      <c r="M333" s="6"/>
      <c r="N333" s="6"/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9"/>
      <c r="C334" s="9"/>
      <c r="D334" s="6"/>
      <c r="E334" s="9"/>
      <c r="F334" s="9"/>
      <c r="G334" s="9"/>
      <c r="H334" s="9"/>
      <c r="I334" s="9"/>
      <c r="J334" s="9"/>
      <c r="K334" s="6"/>
      <c r="L334" s="8"/>
      <c r="M334" s="6"/>
      <c r="N334" s="6"/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9"/>
      <c r="C335" s="9"/>
      <c r="D335" s="6"/>
      <c r="E335" s="9"/>
      <c r="F335" s="9"/>
      <c r="G335" s="9"/>
      <c r="H335" s="9"/>
      <c r="I335" s="9"/>
      <c r="J335" s="9"/>
      <c r="K335" s="6"/>
      <c r="L335" s="8"/>
      <c r="M335" s="6"/>
      <c r="N335" s="6"/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9"/>
      <c r="C336" s="9"/>
      <c r="D336" s="6"/>
      <c r="E336" s="9"/>
      <c r="F336" s="9"/>
      <c r="G336" s="9"/>
      <c r="H336" s="9"/>
      <c r="I336" s="9"/>
      <c r="J336" s="9"/>
      <c r="K336" s="6"/>
      <c r="L336" s="8"/>
      <c r="M336" s="6"/>
      <c r="N336" s="6"/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9"/>
      <c r="C337" s="9"/>
      <c r="D337" s="6"/>
      <c r="E337" s="9"/>
      <c r="F337" s="9"/>
      <c r="G337" s="9"/>
      <c r="H337" s="9"/>
      <c r="I337" s="9"/>
      <c r="J337" s="9"/>
      <c r="K337" s="6"/>
      <c r="L337" s="8"/>
      <c r="M337" s="6"/>
      <c r="N337" s="6"/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9"/>
      <c r="C338" s="9"/>
      <c r="D338" s="6"/>
      <c r="E338" s="9"/>
      <c r="F338" s="9"/>
      <c r="G338" s="9"/>
      <c r="H338" s="9"/>
      <c r="I338" s="9"/>
      <c r="J338" s="9"/>
      <c r="K338" s="6"/>
      <c r="L338" s="8"/>
      <c r="M338" s="6"/>
      <c r="N338" s="6"/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9"/>
      <c r="C339" s="9"/>
      <c r="D339" s="6"/>
      <c r="E339" s="9"/>
      <c r="F339" s="9"/>
      <c r="G339" s="9"/>
      <c r="H339" s="9"/>
      <c r="I339" s="9"/>
      <c r="J339" s="9"/>
      <c r="K339" s="6"/>
      <c r="L339" s="8"/>
      <c r="M339" s="6"/>
      <c r="N339" s="6"/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9"/>
      <c r="C340" s="9"/>
      <c r="D340" s="6"/>
      <c r="E340" s="9"/>
      <c r="F340" s="9"/>
      <c r="G340" s="9"/>
      <c r="H340" s="9"/>
      <c r="I340" s="9"/>
      <c r="J340" s="9"/>
      <c r="K340" s="6"/>
      <c r="L340" s="8"/>
      <c r="M340" s="6"/>
      <c r="N340" s="6"/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9"/>
      <c r="C341" s="9"/>
      <c r="D341" s="6"/>
      <c r="E341" s="9"/>
      <c r="F341" s="9"/>
      <c r="G341" s="9"/>
      <c r="H341" s="9"/>
      <c r="I341" s="9"/>
      <c r="J341" s="9"/>
      <c r="K341" s="6"/>
      <c r="L341" s="8"/>
      <c r="M341" s="6"/>
      <c r="N341" s="6"/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9"/>
      <c r="C342" s="9"/>
      <c r="D342" s="6"/>
      <c r="E342" s="9"/>
      <c r="F342" s="9"/>
      <c r="G342" s="9"/>
      <c r="H342" s="9"/>
      <c r="I342" s="9"/>
      <c r="J342" s="9"/>
      <c r="K342" s="6"/>
      <c r="L342" s="8"/>
      <c r="M342" s="6"/>
      <c r="N342" s="6"/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9"/>
      <c r="C343" s="9"/>
      <c r="D343" s="6"/>
      <c r="E343" s="9"/>
      <c r="F343" s="9"/>
      <c r="G343" s="9"/>
      <c r="H343" s="9"/>
      <c r="I343" s="9"/>
      <c r="J343" s="9"/>
      <c r="K343" s="6"/>
      <c r="L343" s="8"/>
      <c r="M343" s="6"/>
      <c r="N343" s="6"/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9"/>
      <c r="C344" s="9"/>
      <c r="D344" s="6"/>
      <c r="E344" s="9"/>
      <c r="F344" s="9"/>
      <c r="G344" s="9"/>
      <c r="H344" s="9"/>
      <c r="I344" s="9"/>
      <c r="J344" s="9"/>
      <c r="K344" s="6"/>
      <c r="L344" s="8"/>
      <c r="M344" s="6"/>
      <c r="N344" s="6"/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9"/>
      <c r="C345" s="9"/>
      <c r="D345" s="6"/>
      <c r="E345" s="9"/>
      <c r="F345" s="9"/>
      <c r="G345" s="9"/>
      <c r="H345" s="9"/>
      <c r="I345" s="9"/>
      <c r="J345" s="9"/>
      <c r="K345" s="6"/>
      <c r="L345" s="8"/>
      <c r="M345" s="6"/>
      <c r="N345" s="6"/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9"/>
      <c r="C346" s="9"/>
      <c r="D346" s="6"/>
      <c r="E346" s="9"/>
      <c r="F346" s="9"/>
      <c r="G346" s="9"/>
      <c r="H346" s="9"/>
      <c r="I346" s="9"/>
      <c r="J346" s="9"/>
      <c r="K346" s="6"/>
      <c r="L346" s="8"/>
      <c r="M346" s="6"/>
      <c r="N346" s="6"/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9"/>
      <c r="C347" s="9"/>
      <c r="D347" s="6"/>
      <c r="E347" s="9"/>
      <c r="F347" s="9"/>
      <c r="G347" s="9"/>
      <c r="H347" s="9"/>
      <c r="I347" s="9"/>
      <c r="J347" s="9"/>
      <c r="K347" s="6"/>
      <c r="L347" s="8"/>
      <c r="M347" s="6"/>
      <c r="N347" s="6"/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9"/>
      <c r="C348" s="9"/>
      <c r="D348" s="6"/>
      <c r="E348" s="9"/>
      <c r="F348" s="9"/>
      <c r="G348" s="9"/>
      <c r="H348" s="9"/>
      <c r="I348" s="9"/>
      <c r="J348" s="9"/>
      <c r="K348" s="6"/>
      <c r="L348" s="8"/>
      <c r="M348" s="6"/>
      <c r="N348" s="6"/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9"/>
      <c r="C349" s="9"/>
      <c r="D349" s="6"/>
      <c r="E349" s="9"/>
      <c r="F349" s="9"/>
      <c r="G349" s="9"/>
      <c r="H349" s="9"/>
      <c r="I349" s="9"/>
      <c r="J349" s="9"/>
      <c r="K349" s="6"/>
      <c r="L349" s="8"/>
      <c r="M349" s="6"/>
      <c r="N349" s="6"/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24.57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27.29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>
        <v>2.0</v>
      </c>
      <c r="B2" s="6">
        <f>IF(C2=0, Config!$B$15*Config!$B$20*Config!$B$50, 
IF(C2=1, Config!$B$15*Config!$B$21*Config!$B$51, 
IF(C2=2, Config!$B$15*Config!$B$22*Config!$B$52, 
IF(C2=3, Config!$B$15*Config!$B$23*Config!$B$53, 
IF(C2=4, Config!$B$15*Config!$B$24*Config!$B$54, 
IF(C2=5, Config!$B$15*Config!$B$25*Config!$B$55, 
IF(C2=6, Config!$B$15*Config!$B$26*Config!$B$56, 
IF(C2=7, Config!$B$15*Config!$B$27*Config!$B$57, ""))))))))</f>
        <v>0.8</v>
      </c>
      <c r="C2" s="10">
        <v>1.0</v>
      </c>
      <c r="D2" s="7" t="s">
        <v>887</v>
      </c>
      <c r="E2" s="10">
        <v>24.0</v>
      </c>
      <c r="F2" s="10">
        <v>5.0</v>
      </c>
      <c r="G2" s="9">
        <f>IF(E2 &lt; Config!$B$4, Config!$B$4, E2)</f>
        <v>850</v>
      </c>
      <c r="H2" s="9">
        <f t="shared" ref="H2:H60" si="1"> G2 * B2 * (  (LN(1 + ($A$5 * F2))^ $A$8 )/(1 + $A$2 * LN(1 + ($A$5 * F2)))  + ($A$11 * LN(1 + ($A$5 * F2))^ $A$14)  - $A$17)</f>
        <v>260.3820078</v>
      </c>
      <c r="I2" s="9">
        <f>H2 * (1 - Config!$B$9)</f>
        <v>221.3247066</v>
      </c>
      <c r="J2" s="9">
        <f>H2 * (1 + Config!$B$10)</f>
        <v>325.4775097</v>
      </c>
      <c r="K2" s="6" t="str">
        <f t="shared" ref="K2:K60" si="2">IF(I2&lt;0,"-","") &amp;
INT(ABS(I2)/10000) &amp; "g " &amp;
INT(MOD(ABS(I2),10000)/100) &amp; "s " &amp;
ROUND(MOD(ABS(I2),100),0) &amp; "c"
</f>
        <v>0g 2s 21c</v>
      </c>
      <c r="L2" s="8" t="str">
        <f t="shared" ref="L2:L60" si="3">IF(H2&lt;0,"-","") &amp;
INT(ABS(H2)/10000) &amp; "g " &amp;
INT(MOD(ABS(H2),10000)/100) &amp; "s " &amp;
ROUND(MOD(ABS(H2),100),0) &amp; "c"
</f>
        <v>0g 2s 60c</v>
      </c>
      <c r="M2" s="6" t="str">
        <f t="shared" ref="M2:M60" si="4">IF(J2&lt;0,"-","") &amp;
INT(ABS(J2)/10000) &amp; "g " &amp;
INT(MOD(ABS(J2),10000)/100) &amp; "s " &amp;
ROUND(MOD(ABS(J2),100),0) &amp; "c"
</f>
        <v>0g 3s 25c</v>
      </c>
      <c r="N2" s="6" t="str">
        <f t="shared" ref="N2:N60" si="5">D2</f>
        <v>Copper Rod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Config!$B$15*Config!$B$20*Config!$B$50, 
IF(C3=1, Config!$B$15*Config!$B$21*Config!$B$51, 
IF(C3=2, Config!$B$15*Config!$B$22*Config!$B$52, 
IF(C3=3, Config!$B$15*Config!$B$23*Config!$B$53, 
IF(C3=4, Config!$B$15*Config!$B$24*Config!$B$54, 
IF(C3=5, Config!$B$15*Config!$B$25*Config!$B$55, 
IF(C3=6, Config!$B$15*Config!$B$26*Config!$B$56, 
IF(C3=7, Config!$B$15*Config!$B$27*Config!$B$57, ""))))))))</f>
        <v>0.8</v>
      </c>
      <c r="C3" s="10">
        <v>1.0</v>
      </c>
      <c r="D3" s="7" t="s">
        <v>888</v>
      </c>
      <c r="E3" s="10">
        <v>24.0</v>
      </c>
      <c r="F3" s="10">
        <v>5.0</v>
      </c>
      <c r="G3" s="9">
        <f>IF(E3 &lt; Config!$B$4, Config!$B$4, E3)</f>
        <v>850</v>
      </c>
      <c r="H3" s="9">
        <f t="shared" si="1"/>
        <v>260.3820078</v>
      </c>
      <c r="I3" s="9">
        <f>H3 * (1 - Config!$B$9)</f>
        <v>221.3247066</v>
      </c>
      <c r="J3" s="9">
        <f>H3 * (1 + Config!$B$10)</f>
        <v>325.4775097</v>
      </c>
      <c r="K3" s="6" t="str">
        <f t="shared" si="2"/>
        <v>0g 2s 21c</v>
      </c>
      <c r="L3" s="8" t="str">
        <f t="shared" si="3"/>
        <v>0g 2s 60c</v>
      </c>
      <c r="M3" s="6" t="str">
        <f t="shared" si="4"/>
        <v>0g 3s 25c</v>
      </c>
      <c r="N3" s="6" t="str">
        <f t="shared" si="5"/>
        <v>Runed Copper Rod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Config!$B$15*Config!$B$20*Config!$B$50, 
IF(C4=1, Config!$B$15*Config!$B$21*Config!$B$51, 
IF(C4=2, Config!$B$15*Config!$B$22*Config!$B$52, 
IF(C4=3, Config!$B$15*Config!$B$23*Config!$B$53, 
IF(C4=4, Config!$B$15*Config!$B$24*Config!$B$54, 
IF(C4=5, Config!$B$15*Config!$B$25*Config!$B$55, 
IF(C4=6, Config!$B$15*Config!$B$26*Config!$B$56, 
IF(C4=7, Config!$B$15*Config!$B$27*Config!$B$57, ""))))))))</f>
        <v>0.8</v>
      </c>
      <c r="C4" s="10">
        <v>1.0</v>
      </c>
      <c r="D4" s="7" t="s">
        <v>889</v>
      </c>
      <c r="E4" s="10">
        <v>1.0</v>
      </c>
      <c r="F4" s="10">
        <v>5.0</v>
      </c>
      <c r="G4" s="9">
        <f>IF(E4 &lt; Config!$B$4, Config!$B$4, E4)</f>
        <v>850</v>
      </c>
      <c r="H4" s="9">
        <f t="shared" si="1"/>
        <v>260.3820078</v>
      </c>
      <c r="I4" s="9">
        <f>H4 * (1 - Config!$B$9)</f>
        <v>221.3247066</v>
      </c>
      <c r="J4" s="9">
        <f>H4 * (1 + Config!$B$10)</f>
        <v>325.4775097</v>
      </c>
      <c r="K4" s="6" t="str">
        <f t="shared" si="2"/>
        <v>0g 2s 21c</v>
      </c>
      <c r="L4" s="8" t="str">
        <f t="shared" si="3"/>
        <v>0g 2s 60c</v>
      </c>
      <c r="M4" s="6" t="str">
        <f t="shared" si="4"/>
        <v>0g 3s 25c</v>
      </c>
      <c r="N4" s="6" t="str">
        <f t="shared" si="5"/>
        <v>Mystical Powder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6">
        <v>0.25</v>
      </c>
      <c r="B5" s="6">
        <f>IF(C5=0, Config!$B$15*Config!$B$20*Config!$B$50, 
IF(C5=1, Config!$B$15*Config!$B$21*Config!$B$51, 
IF(C5=2, Config!$B$15*Config!$B$22*Config!$B$52, 
IF(C5=3, Config!$B$15*Config!$B$23*Config!$B$53, 
IF(C5=4, Config!$B$15*Config!$B$24*Config!$B$54, 
IF(C5=5, Config!$B$15*Config!$B$25*Config!$B$55, 
IF(C5=6, Config!$B$15*Config!$B$26*Config!$B$56, 
IF(C5=7, Config!$B$15*Config!$B$27*Config!$B$57, ""))))))))</f>
        <v>2.16</v>
      </c>
      <c r="C5" s="10">
        <v>2.0</v>
      </c>
      <c r="D5" s="7" t="s">
        <v>890</v>
      </c>
      <c r="E5" s="10">
        <v>0.0</v>
      </c>
      <c r="F5" s="10">
        <v>10.0</v>
      </c>
      <c r="G5" s="9">
        <f>IF(E5 &lt; Config!$B$4, Config!$B$4, E5)</f>
        <v>850</v>
      </c>
      <c r="H5" s="9">
        <f t="shared" si="1"/>
        <v>1618.458691</v>
      </c>
      <c r="I5" s="9">
        <f>H5 * (1 - Config!$B$9)</f>
        <v>1375.689888</v>
      </c>
      <c r="J5" s="9">
        <f>H5 * (1 + Config!$B$10)</f>
        <v>2023.073364</v>
      </c>
      <c r="K5" s="6" t="str">
        <f t="shared" si="2"/>
        <v>0g 13s 76c</v>
      </c>
      <c r="L5" s="8" t="str">
        <f t="shared" si="3"/>
        <v>0g 16s 18c</v>
      </c>
      <c r="M5" s="6" t="str">
        <f t="shared" si="4"/>
        <v>0g 20s 23c</v>
      </c>
      <c r="N5" s="6" t="str">
        <f t="shared" si="5"/>
        <v>Lesser Magic Essence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Config!$B$15*Config!$B$20*Config!$B$50, 
IF(C6=1, Config!$B$15*Config!$B$21*Config!$B$51, 
IF(C6=2, Config!$B$15*Config!$B$22*Config!$B$52, 
IF(C6=3, Config!$B$15*Config!$B$23*Config!$B$53, 
IF(C6=4, Config!$B$15*Config!$B$24*Config!$B$54, 
IF(C6=5, Config!$B$15*Config!$B$25*Config!$B$55, 
IF(C6=6, Config!$B$15*Config!$B$26*Config!$B$56, 
IF(C6=7, Config!$B$15*Config!$B$27*Config!$B$57, ""))))))))</f>
        <v>0.8</v>
      </c>
      <c r="C6" s="10">
        <v>1.0</v>
      </c>
      <c r="D6" s="7" t="s">
        <v>891</v>
      </c>
      <c r="E6" s="10">
        <v>0.0</v>
      </c>
      <c r="F6" s="10">
        <v>10.0</v>
      </c>
      <c r="G6" s="9">
        <f>IF(E6 &lt; Config!$B$4, Config!$B$4, E6)</f>
        <v>850</v>
      </c>
      <c r="H6" s="9">
        <f t="shared" si="1"/>
        <v>599.429145</v>
      </c>
      <c r="I6" s="9">
        <f>H6 * (1 - Config!$B$9)</f>
        <v>509.5147732</v>
      </c>
      <c r="J6" s="9">
        <f>H6 * (1 + Config!$B$10)</f>
        <v>749.2864312</v>
      </c>
      <c r="K6" s="6" t="str">
        <f t="shared" si="2"/>
        <v>0g 5s 10c</v>
      </c>
      <c r="L6" s="8" t="str">
        <f t="shared" si="3"/>
        <v>0g 5s 99c</v>
      </c>
      <c r="M6" s="6" t="str">
        <f t="shared" si="4"/>
        <v>0g 7s 49c</v>
      </c>
      <c r="N6" s="6" t="str">
        <f t="shared" si="5"/>
        <v>Strange Dust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Config!$B$15*Config!$B$20*Config!$B$50, 
IF(C7=1, Config!$B$15*Config!$B$21*Config!$B$51, 
IF(C7=2, Config!$B$15*Config!$B$22*Config!$B$52, 
IF(C7=3, Config!$B$15*Config!$B$23*Config!$B$53, 
IF(C7=4, Config!$B$15*Config!$B$24*Config!$B$54, 
IF(C7=5, Config!$B$15*Config!$B$25*Config!$B$55, 
IF(C7=6, Config!$B$15*Config!$B$26*Config!$B$56, 
IF(C7=7, Config!$B$15*Config!$B$27*Config!$B$57, ""))))))))</f>
        <v>2.16</v>
      </c>
      <c r="C7" s="10">
        <v>2.0</v>
      </c>
      <c r="D7" s="7" t="s">
        <v>892</v>
      </c>
      <c r="E7" s="10">
        <v>0.0</v>
      </c>
      <c r="F7" s="10">
        <v>15.0</v>
      </c>
      <c r="G7" s="9">
        <f>IF(E7 &lt; Config!$B$4, Config!$B$4, E7)</f>
        <v>850</v>
      </c>
      <c r="H7" s="9">
        <f t="shared" si="1"/>
        <v>2887.665779</v>
      </c>
      <c r="I7" s="9">
        <f>H7 * (1 - Config!$B$9)</f>
        <v>2454.515912</v>
      </c>
      <c r="J7" s="9">
        <f>H7 * (1 + Config!$B$10)</f>
        <v>3609.582223</v>
      </c>
      <c r="K7" s="6" t="str">
        <f t="shared" si="2"/>
        <v>0g 24s 55c</v>
      </c>
      <c r="L7" s="8" t="str">
        <f t="shared" si="3"/>
        <v>0g 28s 88c</v>
      </c>
      <c r="M7" s="6" t="str">
        <f t="shared" si="4"/>
        <v>0g 36s 10c</v>
      </c>
      <c r="N7" s="6" t="str">
        <f t="shared" si="5"/>
        <v>Greater Magic Essence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>
        <v>0.15</v>
      </c>
      <c r="B8" s="6">
        <f>IF(C8=0, Config!$B$15*Config!$B$20*Config!$B$50, 
IF(C8=1, Config!$B$15*Config!$B$21*Config!$B$51, 
IF(C8=2, Config!$B$15*Config!$B$22*Config!$B$52, 
IF(C8=3, Config!$B$15*Config!$B$23*Config!$B$53, 
IF(C8=4, Config!$B$15*Config!$B$24*Config!$B$54, 
IF(C8=5, Config!$B$15*Config!$B$25*Config!$B$55, 
IF(C8=6, Config!$B$15*Config!$B$26*Config!$B$56, 
IF(C8=7, Config!$B$15*Config!$B$27*Config!$B$57, ""))))))))</f>
        <v>0.8</v>
      </c>
      <c r="C8" s="10">
        <v>1.0</v>
      </c>
      <c r="D8" s="7" t="s">
        <v>893</v>
      </c>
      <c r="E8" s="10">
        <v>125.0</v>
      </c>
      <c r="F8" s="10">
        <v>20.0</v>
      </c>
      <c r="G8" s="9">
        <f>IF(E8 &lt; Config!$B$4, Config!$B$4, E8)</f>
        <v>850</v>
      </c>
      <c r="H8" s="9">
        <f t="shared" si="1"/>
        <v>1590.537445</v>
      </c>
      <c r="I8" s="9">
        <f>H8 * (1 - Config!$B$9)</f>
        <v>1351.956828</v>
      </c>
      <c r="J8" s="9">
        <f>H8 * (1 + Config!$B$10)</f>
        <v>1988.171806</v>
      </c>
      <c r="K8" s="6" t="str">
        <f t="shared" si="2"/>
        <v>0g 13s 52c</v>
      </c>
      <c r="L8" s="8" t="str">
        <f t="shared" si="3"/>
        <v>0g 15s 91c</v>
      </c>
      <c r="M8" s="6" t="str">
        <f t="shared" si="4"/>
        <v>0g 19s 88c</v>
      </c>
      <c r="N8" s="6" t="str">
        <f t="shared" si="5"/>
        <v>Silver Rod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Config!$B$15*Config!$B$20*Config!$B$50, 
IF(C9=1, Config!$B$15*Config!$B$21*Config!$B$51, 
IF(C9=2, Config!$B$15*Config!$B$22*Config!$B$52, 
IF(C9=3, Config!$B$15*Config!$B$23*Config!$B$53, 
IF(C9=4, Config!$B$15*Config!$B$24*Config!$B$54, 
IF(C9=5, Config!$B$15*Config!$B$25*Config!$B$55, 
IF(C9=6, Config!$B$15*Config!$B$26*Config!$B$56, 
IF(C9=7, Config!$B$15*Config!$B$27*Config!$B$57, ""))))))))</f>
        <v>0.8</v>
      </c>
      <c r="C9" s="10">
        <v>1.0</v>
      </c>
      <c r="D9" s="7" t="s">
        <v>894</v>
      </c>
      <c r="E9" s="10">
        <v>24.0</v>
      </c>
      <c r="F9" s="10">
        <v>20.0</v>
      </c>
      <c r="G9" s="9">
        <f>IF(E9 &lt; Config!$B$4, Config!$B$4, E9)</f>
        <v>850</v>
      </c>
      <c r="H9" s="9">
        <f t="shared" si="1"/>
        <v>1590.537445</v>
      </c>
      <c r="I9" s="9">
        <f>H9 * (1 - Config!$B$9)</f>
        <v>1351.956828</v>
      </c>
      <c r="J9" s="9">
        <f>H9 * (1 + Config!$B$10)</f>
        <v>1988.171806</v>
      </c>
      <c r="K9" s="6" t="str">
        <f t="shared" si="2"/>
        <v>0g 13s 52c</v>
      </c>
      <c r="L9" s="8" t="str">
        <f t="shared" si="3"/>
        <v>0g 15s 91c</v>
      </c>
      <c r="M9" s="6" t="str">
        <f t="shared" si="4"/>
        <v>0g 19s 88c</v>
      </c>
      <c r="N9" s="6" t="str">
        <f t="shared" si="5"/>
        <v>Runed Silver Rod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 t="s">
        <v>101</v>
      </c>
      <c r="B10" s="6">
        <f>IF(C10=0, Config!$B$15*Config!$B$20*Config!$B$50, 
IF(C10=1, Config!$B$15*Config!$B$21*Config!$B$51, 
IF(C10=2, Config!$B$15*Config!$B$22*Config!$B$52, 
IF(C10=3, Config!$B$15*Config!$B$23*Config!$B$53, 
IF(C10=4, Config!$B$15*Config!$B$24*Config!$B$54, 
IF(C10=5, Config!$B$15*Config!$B$25*Config!$B$55, 
IF(C10=6, Config!$B$15*Config!$B$26*Config!$B$56, 
IF(C10=7, Config!$B$15*Config!$B$27*Config!$B$57, ""))))))))</f>
        <v>0.8</v>
      </c>
      <c r="C10" s="10">
        <v>1.0</v>
      </c>
      <c r="D10" s="7" t="s">
        <v>895</v>
      </c>
      <c r="E10" s="10">
        <v>25.0</v>
      </c>
      <c r="F10" s="10">
        <v>20.0</v>
      </c>
      <c r="G10" s="9">
        <f>IF(E10 &lt; Config!$B$4, Config!$B$4, E10)</f>
        <v>850</v>
      </c>
      <c r="H10" s="9">
        <f t="shared" si="1"/>
        <v>1590.537445</v>
      </c>
      <c r="I10" s="9">
        <f>H10 * (1 - Config!$B$9)</f>
        <v>1351.956828</v>
      </c>
      <c r="J10" s="9">
        <f>H10 * (1 + Config!$B$10)</f>
        <v>1988.171806</v>
      </c>
      <c r="K10" s="6" t="str">
        <f t="shared" si="2"/>
        <v>0g 13s 52c</v>
      </c>
      <c r="L10" s="8" t="str">
        <f t="shared" si="3"/>
        <v>0g 15s 91c</v>
      </c>
      <c r="M10" s="6" t="str">
        <f t="shared" si="4"/>
        <v>0g 19s 88c</v>
      </c>
      <c r="N10" s="6" t="str">
        <f t="shared" si="5"/>
        <v>Enchanted Powder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>
        <v>0.4</v>
      </c>
      <c r="B11" s="6">
        <f>IF(C11=0, Config!$B$15*Config!$B$20*Config!$B$50, 
IF(C11=1, Config!$B$15*Config!$B$21*Config!$B$51, 
IF(C11=2, Config!$B$15*Config!$B$22*Config!$B$52, 
IF(C11=3, Config!$B$15*Config!$B$23*Config!$B$53, 
IF(C11=4, Config!$B$15*Config!$B$24*Config!$B$54, 
IF(C11=5, Config!$B$15*Config!$B$25*Config!$B$55, 
IF(C11=6, Config!$B$15*Config!$B$26*Config!$B$56, 
IF(C11=7, Config!$B$15*Config!$B$27*Config!$B$57, ""))))))))</f>
        <v>2.28</v>
      </c>
      <c r="C11" s="10">
        <v>3.0</v>
      </c>
      <c r="D11" s="7" t="s">
        <v>896</v>
      </c>
      <c r="E11" s="10">
        <v>0.0</v>
      </c>
      <c r="F11" s="10">
        <v>20.0</v>
      </c>
      <c r="G11" s="9">
        <f>IF(E11 &lt; Config!$B$4, Config!$B$4, E11)</f>
        <v>850</v>
      </c>
      <c r="H11" s="9">
        <f t="shared" si="1"/>
        <v>4533.031717</v>
      </c>
      <c r="I11" s="9">
        <f>H11 * (1 - Config!$B$9)</f>
        <v>3853.07696</v>
      </c>
      <c r="J11" s="9">
        <f>H11 * (1 + Config!$B$10)</f>
        <v>5666.289647</v>
      </c>
      <c r="K11" s="6" t="str">
        <f t="shared" si="2"/>
        <v>0g 38s 53c</v>
      </c>
      <c r="L11" s="8" t="str">
        <f t="shared" si="3"/>
        <v>0g 45s 33c</v>
      </c>
      <c r="M11" s="6" t="str">
        <f t="shared" si="4"/>
        <v>0g 56s 66c</v>
      </c>
      <c r="N11" s="6" t="str">
        <f t="shared" si="5"/>
        <v>Small Glimmering Shard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Config!$B$15*Config!$B$20*Config!$B$50, 
IF(C12=1, Config!$B$15*Config!$B$21*Config!$B$51, 
IF(C12=2, Config!$B$15*Config!$B$22*Config!$B$52, 
IF(C12=3, Config!$B$15*Config!$B$23*Config!$B$53, 
IF(C12=4, Config!$B$15*Config!$B$24*Config!$B$54, 
IF(C12=5, Config!$B$15*Config!$B$25*Config!$B$55, 
IF(C12=6, Config!$B$15*Config!$B$26*Config!$B$56, 
IF(C12=7, Config!$B$15*Config!$B$27*Config!$B$57, ""))))))))</f>
        <v>2.16</v>
      </c>
      <c r="C12" s="10">
        <v>2.0</v>
      </c>
      <c r="D12" s="7" t="s">
        <v>897</v>
      </c>
      <c r="E12" s="10">
        <v>0.0</v>
      </c>
      <c r="F12" s="10">
        <v>20.0</v>
      </c>
      <c r="G12" s="9">
        <f>IF(E12 &lt; Config!$B$4, Config!$B$4, E12)</f>
        <v>850</v>
      </c>
      <c r="H12" s="9">
        <f t="shared" si="1"/>
        <v>4294.451101</v>
      </c>
      <c r="I12" s="9">
        <f>H12 * (1 - Config!$B$9)</f>
        <v>3650.283436</v>
      </c>
      <c r="J12" s="9">
        <f>H12 * (1 + Config!$B$10)</f>
        <v>5368.063876</v>
      </c>
      <c r="K12" s="6" t="str">
        <f t="shared" si="2"/>
        <v>0g 36s 50c</v>
      </c>
      <c r="L12" s="8" t="str">
        <f t="shared" si="3"/>
        <v>0g 42s 94c</v>
      </c>
      <c r="M12" s="6" t="str">
        <f t="shared" si="4"/>
        <v>0g 53s 68c</v>
      </c>
      <c r="N12" s="6" t="str">
        <f t="shared" si="5"/>
        <v>Lesser Astral Essence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 t="s">
        <v>105</v>
      </c>
      <c r="B13" s="6">
        <f>IF(C13=0, Config!$B$15*Config!$B$20*Config!$B$50, 
IF(C13=1, Config!$B$15*Config!$B$21*Config!$B$51, 
IF(C13=2, Config!$B$15*Config!$B$22*Config!$B$52, 
IF(C13=3, Config!$B$15*Config!$B$23*Config!$B$53, 
IF(C13=4, Config!$B$15*Config!$B$24*Config!$B$54, 
IF(C13=5, Config!$B$15*Config!$B$25*Config!$B$55, 
IF(C13=6, Config!$B$15*Config!$B$26*Config!$B$56, 
IF(C13=7, Config!$B$15*Config!$B$27*Config!$B$57, ""))))))))</f>
        <v>2.16</v>
      </c>
      <c r="C13" s="10">
        <v>2.0</v>
      </c>
      <c r="D13" s="7" t="s">
        <v>898</v>
      </c>
      <c r="E13" s="10">
        <v>0.0</v>
      </c>
      <c r="F13" s="10">
        <v>25.0</v>
      </c>
      <c r="G13" s="9">
        <f>IF(E13 &lt; Config!$B$4, Config!$B$4, E13)</f>
        <v>850</v>
      </c>
      <c r="H13" s="9">
        <f t="shared" si="1"/>
        <v>5752.121682</v>
      </c>
      <c r="I13" s="9">
        <f>H13 * (1 - Config!$B$9)</f>
        <v>4889.30343</v>
      </c>
      <c r="J13" s="9">
        <f>H13 * (1 + Config!$B$10)</f>
        <v>7190.152102</v>
      </c>
      <c r="K13" s="6" t="str">
        <f t="shared" si="2"/>
        <v>0g 48s 89c</v>
      </c>
      <c r="L13" s="8" t="str">
        <f t="shared" si="3"/>
        <v>0g 57s 52c</v>
      </c>
      <c r="M13" s="6" t="str">
        <f t="shared" si="4"/>
        <v>0g 71s 90c</v>
      </c>
      <c r="N13" s="6" t="str">
        <f t="shared" si="5"/>
        <v>Greater Astral Essence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>
        <v>3.0</v>
      </c>
      <c r="B14" s="6">
        <f>IF(C14=0, Config!$B$15*Config!$B$20*Config!$B$50, 
IF(C14=1, Config!$B$15*Config!$B$21*Config!$B$51, 
IF(C14=2, Config!$B$15*Config!$B$22*Config!$B$52, 
IF(C14=3, Config!$B$15*Config!$B$23*Config!$B$53, 
IF(C14=4, Config!$B$15*Config!$B$24*Config!$B$54, 
IF(C14=5, Config!$B$15*Config!$B$25*Config!$B$55, 
IF(C14=6, Config!$B$15*Config!$B$26*Config!$B$56, 
IF(C14=7, Config!$B$15*Config!$B$27*Config!$B$57, ""))))))))</f>
        <v>0.8</v>
      </c>
      <c r="C14" s="10">
        <v>1.0</v>
      </c>
      <c r="D14" s="7" t="s">
        <v>899</v>
      </c>
      <c r="E14" s="10">
        <v>0.0</v>
      </c>
      <c r="F14" s="10">
        <v>25.0</v>
      </c>
      <c r="G14" s="9">
        <f>IF(E14 &lt; Config!$B$4, Config!$B$4, E14)</f>
        <v>850</v>
      </c>
      <c r="H14" s="9">
        <f t="shared" si="1"/>
        <v>2130.415438</v>
      </c>
      <c r="I14" s="9">
        <f>H14 * (1 - Config!$B$9)</f>
        <v>1810.853122</v>
      </c>
      <c r="J14" s="9">
        <f>H14 * (1 + Config!$B$10)</f>
        <v>2663.019297</v>
      </c>
      <c r="K14" s="6" t="str">
        <f t="shared" si="2"/>
        <v>0g 18s 11c</v>
      </c>
      <c r="L14" s="8" t="str">
        <f t="shared" si="3"/>
        <v>0g 21s 30c</v>
      </c>
      <c r="M14" s="6" t="str">
        <f t="shared" si="4"/>
        <v>0g 26s 63c</v>
      </c>
      <c r="N14" s="6" t="str">
        <f t="shared" si="5"/>
        <v>Soul Dust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Config!$B$15*Config!$B$20*Config!$B$50, 
IF(C15=1, Config!$B$15*Config!$B$21*Config!$B$51, 
IF(C15=2, Config!$B$15*Config!$B$22*Config!$B$52, 
IF(C15=3, Config!$B$15*Config!$B$23*Config!$B$53, 
IF(C15=4, Config!$B$15*Config!$B$24*Config!$B$54, 
IF(C15=5, Config!$B$15*Config!$B$25*Config!$B$55, 
IF(C15=6, Config!$B$15*Config!$B$26*Config!$B$56, 
IF(C15=7, Config!$B$15*Config!$B$27*Config!$B$57, ""))))))))</f>
        <v>2.28</v>
      </c>
      <c r="C15" s="10">
        <v>3.0</v>
      </c>
      <c r="D15" s="7" t="s">
        <v>900</v>
      </c>
      <c r="E15" s="10">
        <v>0.0</v>
      </c>
      <c r="F15" s="10">
        <v>25.0</v>
      </c>
      <c r="G15" s="9">
        <f>IF(E15 &lt; Config!$B$4, Config!$B$4, E15)</f>
        <v>850</v>
      </c>
      <c r="H15" s="9">
        <f t="shared" si="1"/>
        <v>6071.683998</v>
      </c>
      <c r="I15" s="9">
        <f>H15 * (1 - Config!$B$9)</f>
        <v>5160.931398</v>
      </c>
      <c r="J15" s="9">
        <f>H15 * (1 + Config!$B$10)</f>
        <v>7589.604997</v>
      </c>
      <c r="K15" s="6" t="str">
        <f t="shared" si="2"/>
        <v>0g 51s 61c</v>
      </c>
      <c r="L15" s="8" t="str">
        <f t="shared" si="3"/>
        <v>0g 60s 72c</v>
      </c>
      <c r="M15" s="6" t="str">
        <f t="shared" si="4"/>
        <v>0g 75s 90c</v>
      </c>
      <c r="N15" s="6" t="str">
        <f t="shared" si="5"/>
        <v>Large Glimmering Shard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Config!$B$15*Config!$B$20*Config!$B$50, 
IF(C16=1, Config!$B$15*Config!$B$21*Config!$B$51, 
IF(C16=2, Config!$B$15*Config!$B$22*Config!$B$52, 
IF(C16=3, Config!$B$15*Config!$B$23*Config!$B$53, 
IF(C16=4, Config!$B$15*Config!$B$24*Config!$B$54, 
IF(C16=5, Config!$B$15*Config!$B$25*Config!$B$55, 
IF(C16=6, Config!$B$15*Config!$B$26*Config!$B$56, 
IF(C16=7, Config!$B$15*Config!$B$27*Config!$B$57, ""))))))))</f>
        <v>2.16</v>
      </c>
      <c r="C16" s="10">
        <v>2.0</v>
      </c>
      <c r="D16" s="7" t="s">
        <v>901</v>
      </c>
      <c r="E16" s="10">
        <v>0.0</v>
      </c>
      <c r="F16" s="10">
        <v>30.0</v>
      </c>
      <c r="G16" s="9">
        <f>IF(E16 &lt; Config!$B$4, Config!$B$4, E16)</f>
        <v>850</v>
      </c>
      <c r="H16" s="9">
        <f t="shared" si="1"/>
        <v>7220.595458</v>
      </c>
      <c r="I16" s="9">
        <f>H16 * (1 - Config!$B$9)</f>
        <v>6137.506139</v>
      </c>
      <c r="J16" s="9">
        <f>H16 * (1 + Config!$B$10)</f>
        <v>9025.744322</v>
      </c>
      <c r="K16" s="6" t="str">
        <f t="shared" si="2"/>
        <v>0g 61s 38c</v>
      </c>
      <c r="L16" s="8" t="str">
        <f t="shared" si="3"/>
        <v>0g 72s 21c</v>
      </c>
      <c r="M16" s="6" t="str">
        <f t="shared" si="4"/>
        <v>0g 90s 26c</v>
      </c>
      <c r="N16" s="6" t="str">
        <f t="shared" si="5"/>
        <v>Lesser Mystic Essence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6">
        <v>0.2</v>
      </c>
      <c r="B17" s="6">
        <f>IF(C17=0, Config!$B$15*Config!$B$20*Config!$B$50, 
IF(C17=1, Config!$B$15*Config!$B$21*Config!$B$51, 
IF(C17=2, Config!$B$15*Config!$B$22*Config!$B$52, 
IF(C17=3, Config!$B$15*Config!$B$23*Config!$B$53, 
IF(C17=4, Config!$B$15*Config!$B$24*Config!$B$54, 
IF(C17=5, Config!$B$15*Config!$B$25*Config!$B$55, 
IF(C17=6, Config!$B$15*Config!$B$26*Config!$B$56, 
IF(C17=7, Config!$B$15*Config!$B$27*Config!$B$57, ""))))))))</f>
        <v>2.28</v>
      </c>
      <c r="C17" s="10">
        <v>3.0</v>
      </c>
      <c r="D17" s="7" t="s">
        <v>902</v>
      </c>
      <c r="E17" s="10">
        <v>0.0</v>
      </c>
      <c r="F17" s="10">
        <v>30.0</v>
      </c>
      <c r="G17" s="9">
        <f>IF(E17 &lt; Config!$B$4, Config!$B$4, E17)</f>
        <v>850</v>
      </c>
      <c r="H17" s="9">
        <f t="shared" si="1"/>
        <v>7621.73965</v>
      </c>
      <c r="I17" s="9">
        <f>H17 * (1 - Config!$B$9)</f>
        <v>6478.478702</v>
      </c>
      <c r="J17" s="9">
        <f>H17 * (1 + Config!$B$10)</f>
        <v>9527.174562</v>
      </c>
      <c r="K17" s="6" t="str">
        <f t="shared" si="2"/>
        <v>0g 64s 78c</v>
      </c>
      <c r="L17" s="8" t="str">
        <f t="shared" si="3"/>
        <v>0g 76s 22c</v>
      </c>
      <c r="M17" s="6" t="str">
        <f t="shared" si="4"/>
        <v>0g 95s 27c</v>
      </c>
      <c r="N17" s="6" t="str">
        <f t="shared" si="5"/>
        <v>Small Glowing Shard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Config!$B$15*Config!$B$20*Config!$B$50, 
IF(C18=1, Config!$B$15*Config!$B$21*Config!$B$51, 
IF(C18=2, Config!$B$15*Config!$B$22*Config!$B$52, 
IF(C18=3, Config!$B$15*Config!$B$23*Config!$B$53, 
IF(C18=4, Config!$B$15*Config!$B$24*Config!$B$54, 
IF(C18=5, Config!$B$15*Config!$B$25*Config!$B$55, 
IF(C18=6, Config!$B$15*Config!$B$26*Config!$B$56, 
IF(C18=7, Config!$B$15*Config!$B$27*Config!$B$57, ""))))))))</f>
        <v>0.8</v>
      </c>
      <c r="C18" s="10">
        <v>1.0</v>
      </c>
      <c r="D18" s="7" t="s">
        <v>903</v>
      </c>
      <c r="E18" s="10">
        <v>500.0</v>
      </c>
      <c r="F18" s="10">
        <v>30.0</v>
      </c>
      <c r="G18" s="9">
        <f>IF(E18 &lt; Config!$B$4, Config!$B$4, E18)</f>
        <v>850</v>
      </c>
      <c r="H18" s="9">
        <f t="shared" si="1"/>
        <v>2674.294614</v>
      </c>
      <c r="I18" s="9">
        <f>H18 * (1 - Config!$B$9)</f>
        <v>2273.150422</v>
      </c>
      <c r="J18" s="9">
        <f>H18 * (1 + Config!$B$10)</f>
        <v>3342.868268</v>
      </c>
      <c r="K18" s="6" t="str">
        <f t="shared" si="2"/>
        <v>0g 22s 73c</v>
      </c>
      <c r="L18" s="8" t="str">
        <f t="shared" si="3"/>
        <v>0g 26s 74c</v>
      </c>
      <c r="M18" s="6" t="str">
        <f t="shared" si="4"/>
        <v>0g 33s 43c</v>
      </c>
      <c r="N18" s="6" t="str">
        <f t="shared" si="5"/>
        <v>Runed Golden Rod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Config!$B$15*Config!$B$20*Config!$B$50, 
IF(C19=1, Config!$B$15*Config!$B$21*Config!$B$51, 
IF(C19=2, Config!$B$15*Config!$B$22*Config!$B$52, 
IF(C19=3, Config!$B$15*Config!$B$23*Config!$B$53, 
IF(C19=4, Config!$B$15*Config!$B$24*Config!$B$54, 
IF(C19=5, Config!$B$15*Config!$B$25*Config!$B$55, 
IF(C19=6, Config!$B$15*Config!$B$26*Config!$B$56, 
IF(C19=7, Config!$B$15*Config!$B$27*Config!$B$57, ""))))))))</f>
        <v>0.8</v>
      </c>
      <c r="C19" s="10">
        <v>1.0</v>
      </c>
      <c r="D19" s="7" t="s">
        <v>904</v>
      </c>
      <c r="E19" s="10">
        <v>500.0</v>
      </c>
      <c r="F19" s="10">
        <v>30.0</v>
      </c>
      <c r="G19" s="9">
        <f>IF(E19 &lt; Config!$B$4, Config!$B$4, E19)</f>
        <v>850</v>
      </c>
      <c r="H19" s="9">
        <f t="shared" si="1"/>
        <v>2674.294614</v>
      </c>
      <c r="I19" s="9">
        <f>H19 * (1 - Config!$B$9)</f>
        <v>2273.150422</v>
      </c>
      <c r="J19" s="9">
        <f>H19 * (1 + Config!$B$10)</f>
        <v>3342.868268</v>
      </c>
      <c r="K19" s="6" t="str">
        <f t="shared" si="2"/>
        <v>0g 22s 73c</v>
      </c>
      <c r="L19" s="8" t="str">
        <f t="shared" si="3"/>
        <v>0g 26s 74c</v>
      </c>
      <c r="M19" s="6" t="str">
        <f t="shared" si="4"/>
        <v>0g 33s 43c</v>
      </c>
      <c r="N19" s="6" t="str">
        <f t="shared" si="5"/>
        <v>Golden Rod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Config!$B$15*Config!$B$20*Config!$B$50, 
IF(C20=1, Config!$B$15*Config!$B$21*Config!$B$51, 
IF(C20=2, Config!$B$15*Config!$B$22*Config!$B$52, 
IF(C20=3, Config!$B$15*Config!$B$23*Config!$B$53, 
IF(C20=4, Config!$B$15*Config!$B$24*Config!$B$54, 
IF(C20=5, Config!$B$15*Config!$B$25*Config!$B$55, 
IF(C20=6, Config!$B$15*Config!$B$26*Config!$B$56, 
IF(C20=7, Config!$B$15*Config!$B$27*Config!$B$57, ""))))))))</f>
        <v>2.16</v>
      </c>
      <c r="C20" s="10">
        <v>2.0</v>
      </c>
      <c r="D20" s="7" t="s">
        <v>905</v>
      </c>
      <c r="E20" s="10">
        <v>0.0</v>
      </c>
      <c r="F20" s="10">
        <v>35.0</v>
      </c>
      <c r="G20" s="9">
        <f>IF(E20 &lt; Config!$B$4, Config!$B$4, E20)</f>
        <v>850</v>
      </c>
      <c r="H20" s="9">
        <f t="shared" si="1"/>
        <v>8679.877</v>
      </c>
      <c r="I20" s="9">
        <f>H20 * (1 - Config!$B$9)</f>
        <v>7377.89545</v>
      </c>
      <c r="J20" s="9">
        <f>H20 * (1 + Config!$B$10)</f>
        <v>10849.84625</v>
      </c>
      <c r="K20" s="6" t="str">
        <f t="shared" si="2"/>
        <v>0g 73s 78c</v>
      </c>
      <c r="L20" s="8" t="str">
        <f t="shared" si="3"/>
        <v>0g 86s 80c</v>
      </c>
      <c r="M20" s="6" t="str">
        <f t="shared" si="4"/>
        <v>1g 8s 50c</v>
      </c>
      <c r="N20" s="6" t="str">
        <f t="shared" si="5"/>
        <v>Greater Mystic Essence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Config!$B$15*Config!$B$20*Config!$B$50, 
IF(C21=1, Config!$B$15*Config!$B$21*Config!$B$51, 
IF(C21=2, Config!$B$15*Config!$B$22*Config!$B$52, 
IF(C21=3, Config!$B$15*Config!$B$23*Config!$B$53, 
IF(C21=4, Config!$B$15*Config!$B$24*Config!$B$54, 
IF(C21=5, Config!$B$15*Config!$B$25*Config!$B$55, 
IF(C21=6, Config!$B$15*Config!$B$26*Config!$B$56, 
IF(C21=7, Config!$B$15*Config!$B$27*Config!$B$57, ""))))))))</f>
        <v>0.8</v>
      </c>
      <c r="C21" s="10">
        <v>1.0</v>
      </c>
      <c r="D21" s="7" t="s">
        <v>906</v>
      </c>
      <c r="E21" s="10">
        <v>0.0</v>
      </c>
      <c r="F21" s="10">
        <v>35.0</v>
      </c>
      <c r="G21" s="9">
        <f>IF(E21 &lt; Config!$B$4, Config!$B$4, E21)</f>
        <v>850</v>
      </c>
      <c r="H21" s="9">
        <f t="shared" si="1"/>
        <v>3214.769259</v>
      </c>
      <c r="I21" s="9">
        <f>H21 * (1 - Config!$B$9)</f>
        <v>2732.55387</v>
      </c>
      <c r="J21" s="9">
        <f>H21 * (1 + Config!$B$10)</f>
        <v>4018.461574</v>
      </c>
      <c r="K21" s="6" t="str">
        <f t="shared" si="2"/>
        <v>0g 27s 33c</v>
      </c>
      <c r="L21" s="8" t="str">
        <f t="shared" si="3"/>
        <v>0g 32s 15c</v>
      </c>
      <c r="M21" s="6" t="str">
        <f t="shared" si="4"/>
        <v>0g 40s 18c</v>
      </c>
      <c r="N21" s="6" t="str">
        <f t="shared" si="5"/>
        <v>Vision Dust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Config!$B$15*Config!$B$20*Config!$B$50, 
IF(C22=1, Config!$B$15*Config!$B$21*Config!$B$51, 
IF(C22=2, Config!$B$15*Config!$B$22*Config!$B$52, 
IF(C22=3, Config!$B$15*Config!$B$23*Config!$B$53, 
IF(C22=4, Config!$B$15*Config!$B$24*Config!$B$54, 
IF(C22=5, Config!$B$15*Config!$B$25*Config!$B$55, 
IF(C22=6, Config!$B$15*Config!$B$26*Config!$B$56, 
IF(C22=7, Config!$B$15*Config!$B$27*Config!$B$57, ""))))))))</f>
        <v>2.28</v>
      </c>
      <c r="C22" s="10">
        <v>3.0</v>
      </c>
      <c r="D22" s="7" t="s">
        <v>907</v>
      </c>
      <c r="E22" s="10">
        <v>0.0</v>
      </c>
      <c r="F22" s="10">
        <v>35.0</v>
      </c>
      <c r="G22" s="9">
        <f>IF(E22 &lt; Config!$B$4, Config!$B$4, E22)</f>
        <v>850</v>
      </c>
      <c r="H22" s="9">
        <f t="shared" si="1"/>
        <v>9162.092389</v>
      </c>
      <c r="I22" s="9">
        <f>H22 * (1 - Config!$B$9)</f>
        <v>7787.778531</v>
      </c>
      <c r="J22" s="9">
        <f>H22 * (1 + Config!$B$10)</f>
        <v>11452.61549</v>
      </c>
      <c r="K22" s="6" t="str">
        <f t="shared" si="2"/>
        <v>0g 77s 88c</v>
      </c>
      <c r="L22" s="8" t="str">
        <f t="shared" si="3"/>
        <v>0g 91s 62c</v>
      </c>
      <c r="M22" s="6" t="str">
        <f t="shared" si="4"/>
        <v>1g 14s 53c</v>
      </c>
      <c r="N22" s="6" t="str">
        <f t="shared" si="5"/>
        <v>Large Glowing Shard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Config!$B$15*Config!$B$20*Config!$B$50, 
IF(C23=1, Config!$B$15*Config!$B$21*Config!$B$51, 
IF(C23=2, Config!$B$15*Config!$B$22*Config!$B$52, 
IF(C23=3, Config!$B$15*Config!$B$23*Config!$B$53, 
IF(C23=4, Config!$B$15*Config!$B$24*Config!$B$54, 
IF(C23=5, Config!$B$15*Config!$B$25*Config!$B$55, 
IF(C23=6, Config!$B$15*Config!$B$26*Config!$B$56, 
IF(C23=7, Config!$B$15*Config!$B$27*Config!$B$57, ""))))))))</f>
        <v>0.8</v>
      </c>
      <c r="C23" s="10">
        <v>1.0</v>
      </c>
      <c r="D23" s="7" t="s">
        <v>908</v>
      </c>
      <c r="E23" s="10">
        <v>1000.0</v>
      </c>
      <c r="F23" s="10">
        <v>40.0</v>
      </c>
      <c r="G23" s="9">
        <f>IF(E23 &lt; Config!$B$4, Config!$B$4, E23)</f>
        <v>1000</v>
      </c>
      <c r="H23" s="9">
        <f t="shared" si="1"/>
        <v>4409.432736</v>
      </c>
      <c r="I23" s="9">
        <f>H23 * (1 - Config!$B$9)</f>
        <v>3748.017825</v>
      </c>
      <c r="J23" s="9">
        <f>H23 * (1 + Config!$B$10)</f>
        <v>5511.79092</v>
      </c>
      <c r="K23" s="6" t="str">
        <f t="shared" si="2"/>
        <v>0g 37s 48c</v>
      </c>
      <c r="L23" s="8" t="str">
        <f t="shared" si="3"/>
        <v>0g 44s 9c</v>
      </c>
      <c r="M23" s="6" t="str">
        <f t="shared" si="4"/>
        <v>0g 55s 12c</v>
      </c>
      <c r="N23" s="6" t="str">
        <f t="shared" si="5"/>
        <v>Truesilver Rod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Config!$B$15*Config!$B$20*Config!$B$50, 
IF(C24=1, Config!$B$15*Config!$B$21*Config!$B$51, 
IF(C24=2, Config!$B$15*Config!$B$22*Config!$B$52, 
IF(C24=3, Config!$B$15*Config!$B$23*Config!$B$53, 
IF(C24=4, Config!$B$15*Config!$B$24*Config!$B$54, 
IF(C24=5, Config!$B$15*Config!$B$25*Config!$B$55, 
IF(C24=6, Config!$B$15*Config!$B$26*Config!$B$56, 
IF(C24=7, Config!$B$15*Config!$B$27*Config!$B$57, ""))))))))</f>
        <v>0.8</v>
      </c>
      <c r="C24" s="10">
        <v>1.0</v>
      </c>
      <c r="D24" s="7" t="s">
        <v>909</v>
      </c>
      <c r="E24" s="10">
        <v>1250.0</v>
      </c>
      <c r="F24" s="10">
        <v>40.0</v>
      </c>
      <c r="G24" s="9">
        <f>IF(E24 &lt; Config!$B$4, Config!$B$4, E24)</f>
        <v>1250</v>
      </c>
      <c r="H24" s="9">
        <f t="shared" si="1"/>
        <v>5511.79092</v>
      </c>
      <c r="I24" s="9">
        <f>H24 * (1 - Config!$B$9)</f>
        <v>4685.022282</v>
      </c>
      <c r="J24" s="9">
        <f>H24 * (1 + Config!$B$10)</f>
        <v>6889.73865</v>
      </c>
      <c r="K24" s="6" t="str">
        <f t="shared" si="2"/>
        <v>0g 46s 85c</v>
      </c>
      <c r="L24" s="8" t="str">
        <f t="shared" si="3"/>
        <v>0g 55s 12c</v>
      </c>
      <c r="M24" s="6" t="str">
        <f t="shared" si="4"/>
        <v>0g 68s 90c</v>
      </c>
      <c r="N24" s="6" t="str">
        <f t="shared" si="5"/>
        <v>Runed Truesilver Rod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Config!$B$15*Config!$B$20*Config!$B$50, 
IF(C25=1, Config!$B$15*Config!$B$21*Config!$B$51, 
IF(C25=2, Config!$B$15*Config!$B$22*Config!$B$52, 
IF(C25=3, Config!$B$15*Config!$B$23*Config!$B$53, 
IF(C25=4, Config!$B$15*Config!$B$24*Config!$B$54, 
IF(C25=5, Config!$B$15*Config!$B$25*Config!$B$55, 
IF(C25=6, Config!$B$15*Config!$B$26*Config!$B$56, 
IF(C25=7, Config!$B$15*Config!$B$27*Config!$B$57, ""))))))))</f>
        <v>2.16</v>
      </c>
      <c r="C25" s="10">
        <v>2.0</v>
      </c>
      <c r="D25" s="7" t="s">
        <v>910</v>
      </c>
      <c r="E25" s="10">
        <v>0.0</v>
      </c>
      <c r="F25" s="10">
        <v>40.0</v>
      </c>
      <c r="G25" s="9">
        <f>IF(E25 &lt; Config!$B$4, Config!$B$4, E25)</f>
        <v>850</v>
      </c>
      <c r="H25" s="9">
        <f t="shared" si="1"/>
        <v>10119.64813</v>
      </c>
      <c r="I25" s="9">
        <f>H25 * (1 - Config!$B$9)</f>
        <v>8601.700909</v>
      </c>
      <c r="J25" s="9">
        <f>H25 * (1 + Config!$B$10)</f>
        <v>12649.56016</v>
      </c>
      <c r="K25" s="6" t="str">
        <f t="shared" si="2"/>
        <v>0g 86s 2c</v>
      </c>
      <c r="L25" s="8" t="str">
        <f t="shared" si="3"/>
        <v>1g 1s 20c</v>
      </c>
      <c r="M25" s="6" t="str">
        <f t="shared" si="4"/>
        <v>1g 26s 50c</v>
      </c>
      <c r="N25" s="6" t="str">
        <f t="shared" si="5"/>
        <v>Lesser Nether Essence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Config!$B$15*Config!$B$20*Config!$B$50, 
IF(C26=1, Config!$B$15*Config!$B$21*Config!$B$51, 
IF(C26=2, Config!$B$15*Config!$B$22*Config!$B$52, 
IF(C26=3, Config!$B$15*Config!$B$23*Config!$B$53, 
IF(C26=4, Config!$B$15*Config!$B$24*Config!$B$54, 
IF(C26=5, Config!$B$15*Config!$B$25*Config!$B$55, 
IF(C26=6, Config!$B$15*Config!$B$26*Config!$B$56, 
IF(C26=7, Config!$B$15*Config!$B$27*Config!$B$57, ""))))))))</f>
        <v>2.28</v>
      </c>
      <c r="C26" s="10">
        <v>3.0</v>
      </c>
      <c r="D26" s="7" t="s">
        <v>911</v>
      </c>
      <c r="E26" s="10">
        <v>0.0</v>
      </c>
      <c r="F26" s="10">
        <v>40.0</v>
      </c>
      <c r="G26" s="9">
        <f>IF(E26 &lt; Config!$B$4, Config!$B$4, E26)</f>
        <v>850</v>
      </c>
      <c r="H26" s="9">
        <f t="shared" si="1"/>
        <v>10681.8508</v>
      </c>
      <c r="I26" s="9">
        <f>H26 * (1 - Config!$B$9)</f>
        <v>9079.573182</v>
      </c>
      <c r="J26" s="9">
        <f>H26 * (1 + Config!$B$10)</f>
        <v>13352.3135</v>
      </c>
      <c r="K26" s="6" t="str">
        <f t="shared" si="2"/>
        <v>0g 90s 80c</v>
      </c>
      <c r="L26" s="8" t="str">
        <f t="shared" si="3"/>
        <v>1g 6s 82c</v>
      </c>
      <c r="M26" s="6" t="str">
        <f t="shared" si="4"/>
        <v>1g 33s 52c</v>
      </c>
      <c r="N26" s="6" t="str">
        <f t="shared" si="5"/>
        <v>Small Radiant Shard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Config!$B$15*Config!$B$20*Config!$B$50, 
IF(C27=1, Config!$B$15*Config!$B$21*Config!$B$51, 
IF(C27=2, Config!$B$15*Config!$B$22*Config!$B$52, 
IF(C27=3, Config!$B$15*Config!$B$23*Config!$B$53, 
IF(C27=4, Config!$B$15*Config!$B$24*Config!$B$54, 
IF(C27=5, Config!$B$15*Config!$B$25*Config!$B$55, 
IF(C27=6, Config!$B$15*Config!$B$26*Config!$B$56, 
IF(C27=7, Config!$B$15*Config!$B$27*Config!$B$57, ""))))))))</f>
        <v>2.16</v>
      </c>
      <c r="C27" s="10">
        <v>2.0</v>
      </c>
      <c r="D27" s="7" t="s">
        <v>912</v>
      </c>
      <c r="E27" s="10">
        <v>0.0</v>
      </c>
      <c r="F27" s="10">
        <v>45.0</v>
      </c>
      <c r="G27" s="9">
        <f>IF(E27 &lt; Config!$B$4, Config!$B$4, E27)</f>
        <v>850</v>
      </c>
      <c r="H27" s="9">
        <f t="shared" si="1"/>
        <v>11534.61617</v>
      </c>
      <c r="I27" s="9">
        <f>H27 * (1 - Config!$B$9)</f>
        <v>9804.423745</v>
      </c>
      <c r="J27" s="9">
        <f>H27 * (1 + Config!$B$10)</f>
        <v>14418.27021</v>
      </c>
      <c r="K27" s="6" t="str">
        <f t="shared" si="2"/>
        <v>0g 98s 4c</v>
      </c>
      <c r="L27" s="8" t="str">
        <f t="shared" si="3"/>
        <v>1g 15s 35c</v>
      </c>
      <c r="M27" s="6" t="str">
        <f t="shared" si="4"/>
        <v>1g 44s 18c</v>
      </c>
      <c r="N27" s="6" t="str">
        <f t="shared" si="5"/>
        <v>Greater Nether Essence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Config!$B$15*Config!$B$20*Config!$B$50, 
IF(C28=1, Config!$B$15*Config!$B$21*Config!$B$51, 
IF(C28=2, Config!$B$15*Config!$B$22*Config!$B$52, 
IF(C28=3, Config!$B$15*Config!$B$23*Config!$B$53, 
IF(C28=4, Config!$B$15*Config!$B$24*Config!$B$54, 
IF(C28=5, Config!$B$15*Config!$B$25*Config!$B$55, 
IF(C28=6, Config!$B$15*Config!$B$26*Config!$B$56, 
IF(C28=7, Config!$B$15*Config!$B$27*Config!$B$57, ""))))))))</f>
        <v>0.8</v>
      </c>
      <c r="C28" s="10">
        <v>1.0</v>
      </c>
      <c r="D28" s="7" t="s">
        <v>913</v>
      </c>
      <c r="E28" s="10">
        <v>0.0</v>
      </c>
      <c r="F28" s="10">
        <v>45.0</v>
      </c>
      <c r="G28" s="9">
        <f>IF(E28 &lt; Config!$B$4, Config!$B$4, E28)</f>
        <v>850</v>
      </c>
      <c r="H28" s="9">
        <f t="shared" si="1"/>
        <v>4272.080063</v>
      </c>
      <c r="I28" s="9">
        <f>H28 * (1 - Config!$B$9)</f>
        <v>3631.268054</v>
      </c>
      <c r="J28" s="9">
        <f>H28 * (1 + Config!$B$10)</f>
        <v>5340.100079</v>
      </c>
      <c r="K28" s="6" t="str">
        <f t="shared" si="2"/>
        <v>0g 36s 31c</v>
      </c>
      <c r="L28" s="8" t="str">
        <f t="shared" si="3"/>
        <v>0g 42s 72c</v>
      </c>
      <c r="M28" s="6" t="str">
        <f t="shared" si="4"/>
        <v>0g 53s 40c</v>
      </c>
      <c r="N28" s="6" t="str">
        <f t="shared" si="5"/>
        <v>Dream Dust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Config!$B$15*Config!$B$20*Config!$B$50, 
IF(C29=1, Config!$B$15*Config!$B$21*Config!$B$51, 
IF(C29=2, Config!$B$15*Config!$B$22*Config!$B$52, 
IF(C29=3, Config!$B$15*Config!$B$23*Config!$B$53, 
IF(C29=4, Config!$B$15*Config!$B$24*Config!$B$54, 
IF(C29=5, Config!$B$15*Config!$B$25*Config!$B$55, 
IF(C29=6, Config!$B$15*Config!$B$26*Config!$B$56, 
IF(C29=7, Config!$B$15*Config!$B$27*Config!$B$57, ""))))))))</f>
        <v>2.28</v>
      </c>
      <c r="C29" s="10">
        <v>3.0</v>
      </c>
      <c r="D29" s="7" t="s">
        <v>914</v>
      </c>
      <c r="E29" s="10">
        <v>0.0</v>
      </c>
      <c r="F29" s="10">
        <v>45.0</v>
      </c>
      <c r="G29" s="9">
        <f>IF(E29 &lt; Config!$B$4, Config!$B$4, E29)</f>
        <v>850</v>
      </c>
      <c r="H29" s="9">
        <f t="shared" si="1"/>
        <v>12175.42818</v>
      </c>
      <c r="I29" s="9">
        <f>H29 * (1 - Config!$B$9)</f>
        <v>10349.11395</v>
      </c>
      <c r="J29" s="9">
        <f>H29 * (1 + Config!$B$10)</f>
        <v>15219.28523</v>
      </c>
      <c r="K29" s="6" t="str">
        <f t="shared" si="2"/>
        <v>1g 3s 49c</v>
      </c>
      <c r="L29" s="8" t="str">
        <f t="shared" si="3"/>
        <v>1g 21s 75c</v>
      </c>
      <c r="M29" s="6" t="str">
        <f t="shared" si="4"/>
        <v>1g 52s 19c</v>
      </c>
      <c r="N29" s="6" t="str">
        <f t="shared" si="5"/>
        <v>Large Radiant Shard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Config!$B$15*Config!$B$20*Config!$B$50, 
IF(C30=1, Config!$B$15*Config!$B$21*Config!$B$51, 
IF(C30=2, Config!$B$15*Config!$B$22*Config!$B$52, 
IF(C30=3, Config!$B$15*Config!$B$23*Config!$B$53, 
IF(C30=4, Config!$B$15*Config!$B$24*Config!$B$54, 
IF(C30=5, Config!$B$15*Config!$B$25*Config!$B$55, 
IF(C30=6, Config!$B$15*Config!$B$26*Config!$B$56, 
IF(C30=7, Config!$B$15*Config!$B$27*Config!$B$57, ""))))))))</f>
        <v>2.28</v>
      </c>
      <c r="C30" s="10">
        <v>3.0</v>
      </c>
      <c r="D30" s="7" t="s">
        <v>915</v>
      </c>
      <c r="E30" s="10">
        <v>0.0</v>
      </c>
      <c r="F30" s="10">
        <v>50.0</v>
      </c>
      <c r="G30" s="9">
        <f>IF(E30 &lt; Config!$B$4, Config!$B$4, E30)</f>
        <v>850</v>
      </c>
      <c r="H30" s="9">
        <f t="shared" si="1"/>
        <v>13640.13828</v>
      </c>
      <c r="I30" s="9">
        <f>H30 * (1 - Config!$B$9)</f>
        <v>11594.11754</v>
      </c>
      <c r="J30" s="9">
        <f>H30 * (1 + Config!$B$10)</f>
        <v>17050.17285</v>
      </c>
      <c r="K30" s="6" t="str">
        <f t="shared" si="2"/>
        <v>1g 15s 94c</v>
      </c>
      <c r="L30" s="8" t="str">
        <f t="shared" si="3"/>
        <v>1g 36s 40c</v>
      </c>
      <c r="M30" s="6" t="str">
        <f t="shared" si="4"/>
        <v>1g 70s 50c</v>
      </c>
      <c r="N30" s="6" t="str">
        <f t="shared" si="5"/>
        <v>Small Brilliant Shard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Config!$B$15*Config!$B$20*Config!$B$50, 
IF(C31=1, Config!$B$15*Config!$B$21*Config!$B$51, 
IF(C31=2, Config!$B$15*Config!$B$22*Config!$B$52, 
IF(C31=3, Config!$B$15*Config!$B$23*Config!$B$53, 
IF(C31=4, Config!$B$15*Config!$B$24*Config!$B$54, 
IF(C31=5, Config!$B$15*Config!$B$25*Config!$B$55, 
IF(C31=6, Config!$B$15*Config!$B$26*Config!$B$56, 
IF(C31=7, Config!$B$15*Config!$B$27*Config!$B$57, ""))))))))</f>
        <v>2.16</v>
      </c>
      <c r="C31" s="10">
        <v>2.0</v>
      </c>
      <c r="D31" s="7" t="s">
        <v>916</v>
      </c>
      <c r="E31" s="10">
        <v>0.0</v>
      </c>
      <c r="F31" s="10">
        <v>50.0</v>
      </c>
      <c r="G31" s="9">
        <f>IF(E31 &lt; Config!$B$4, Config!$B$4, E31)</f>
        <v>850</v>
      </c>
      <c r="H31" s="9">
        <f t="shared" si="1"/>
        <v>12922.23626</v>
      </c>
      <c r="I31" s="9">
        <f>H31 * (1 - Config!$B$9)</f>
        <v>10983.90082</v>
      </c>
      <c r="J31" s="9">
        <f>H31 * (1 + Config!$B$10)</f>
        <v>16152.79533</v>
      </c>
      <c r="K31" s="6" t="str">
        <f t="shared" si="2"/>
        <v>1g 9s 84c</v>
      </c>
      <c r="L31" s="8" t="str">
        <f t="shared" si="3"/>
        <v>1g 29s 22c</v>
      </c>
      <c r="M31" s="6" t="str">
        <f t="shared" si="4"/>
        <v>1g 61s 53c</v>
      </c>
      <c r="N31" s="6" t="str">
        <f t="shared" si="5"/>
        <v>Lesser Eternal Essence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>
        <f>IF(C32=0, Config!$B$15*Config!$B$20*Config!$B$50, 
IF(C32=1, Config!$B$15*Config!$B$21*Config!$B$51, 
IF(C32=2, Config!$B$15*Config!$B$22*Config!$B$52, 
IF(C32=3, Config!$B$15*Config!$B$23*Config!$B$53, 
IF(C32=4, Config!$B$15*Config!$B$24*Config!$B$54, 
IF(C32=5, Config!$B$15*Config!$B$25*Config!$B$55, 
IF(C32=6, Config!$B$15*Config!$B$26*Config!$B$56, 
IF(C32=7, Config!$B$15*Config!$B$27*Config!$B$57, ""))))))))</f>
        <v>2.28</v>
      </c>
      <c r="C32" s="10">
        <v>3.0</v>
      </c>
      <c r="D32" s="7" t="s">
        <v>917</v>
      </c>
      <c r="E32" s="10">
        <v>0.0</v>
      </c>
      <c r="F32" s="10">
        <v>55.0</v>
      </c>
      <c r="G32" s="9">
        <f>IF(E32 &lt; Config!$B$4, Config!$B$4, E32)</f>
        <v>850</v>
      </c>
      <c r="H32" s="9">
        <f t="shared" si="1"/>
        <v>15074.93583</v>
      </c>
      <c r="I32" s="9">
        <f>H32 * (1 - Config!$B$9)</f>
        <v>12813.69546</v>
      </c>
      <c r="J32" s="9">
        <f>H32 * (1 + Config!$B$10)</f>
        <v>18843.66979</v>
      </c>
      <c r="K32" s="6" t="str">
        <f t="shared" si="2"/>
        <v>1g 28s 14c</v>
      </c>
      <c r="L32" s="8" t="str">
        <f t="shared" si="3"/>
        <v>1g 50s 75c</v>
      </c>
      <c r="M32" s="6" t="str">
        <f t="shared" si="4"/>
        <v>1g 88s 44c</v>
      </c>
      <c r="N32" s="6" t="str">
        <f t="shared" si="5"/>
        <v>Large Brilliant Shard</v>
      </c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>
        <f>IF(C33=0, Config!$B$15*Config!$B$20*Config!$B$50, 
IF(C33=1, Config!$B$15*Config!$B$21*Config!$B$51, 
IF(C33=2, Config!$B$15*Config!$B$22*Config!$B$52, 
IF(C33=3, Config!$B$15*Config!$B$23*Config!$B$53, 
IF(C33=4, Config!$B$15*Config!$B$24*Config!$B$54, 
IF(C33=5, Config!$B$15*Config!$B$25*Config!$B$55, 
IF(C33=6, Config!$B$15*Config!$B$26*Config!$B$56, 
IF(C33=7, Config!$B$15*Config!$B$27*Config!$B$57, ""))))))))</f>
        <v>0.8</v>
      </c>
      <c r="C33" s="10">
        <v>1.0</v>
      </c>
      <c r="D33" s="7" t="s">
        <v>918</v>
      </c>
      <c r="E33" s="10">
        <v>1000.0</v>
      </c>
      <c r="F33" s="10">
        <v>55.0</v>
      </c>
      <c r="G33" s="9">
        <f>IF(E33 &lt; Config!$B$4, Config!$B$4, E33)</f>
        <v>1000</v>
      </c>
      <c r="H33" s="9">
        <f t="shared" si="1"/>
        <v>6222.883728</v>
      </c>
      <c r="I33" s="9">
        <f>H33 * (1 - Config!$B$9)</f>
        <v>5289.451168</v>
      </c>
      <c r="J33" s="9">
        <f>H33 * (1 + Config!$B$10)</f>
        <v>7778.604659</v>
      </c>
      <c r="K33" s="6" t="str">
        <f t="shared" si="2"/>
        <v>0g 52s 89c</v>
      </c>
      <c r="L33" s="8" t="str">
        <f t="shared" si="3"/>
        <v>0g 62s 23c</v>
      </c>
      <c r="M33" s="6" t="str">
        <f t="shared" si="4"/>
        <v>0g 77s 79c</v>
      </c>
      <c r="N33" s="6" t="str">
        <f t="shared" si="5"/>
        <v>Arcanite Rod</v>
      </c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>
        <f>IF(C34=0, Config!$B$15*Config!$B$20*Config!$B$50, 
IF(C34=1, Config!$B$15*Config!$B$21*Config!$B$51, 
IF(C34=2, Config!$B$15*Config!$B$22*Config!$B$52, 
IF(C34=3, Config!$B$15*Config!$B$23*Config!$B$53, 
IF(C34=4, Config!$B$15*Config!$B$24*Config!$B$54, 
IF(C34=5, Config!$B$15*Config!$B$25*Config!$B$55, 
IF(C34=6, Config!$B$15*Config!$B$26*Config!$B$56, 
IF(C34=7, Config!$B$15*Config!$B$27*Config!$B$57, ""))))))))</f>
        <v>2.16</v>
      </c>
      <c r="C34" s="10">
        <v>2.0</v>
      </c>
      <c r="D34" s="7" t="s">
        <v>919</v>
      </c>
      <c r="E34" s="10">
        <v>0.0</v>
      </c>
      <c r="F34" s="10">
        <v>55.0</v>
      </c>
      <c r="G34" s="9">
        <f>IF(E34 &lt; Config!$B$4, Config!$B$4, E34)</f>
        <v>850</v>
      </c>
      <c r="H34" s="9">
        <f t="shared" si="1"/>
        <v>14281.51815</v>
      </c>
      <c r="I34" s="9">
        <f>H34 * (1 - Config!$B$9)</f>
        <v>12139.29043</v>
      </c>
      <c r="J34" s="9">
        <f>H34 * (1 + Config!$B$10)</f>
        <v>17851.89769</v>
      </c>
      <c r="K34" s="6" t="str">
        <f t="shared" si="2"/>
        <v>1g 21s 39c</v>
      </c>
      <c r="L34" s="8" t="str">
        <f t="shared" si="3"/>
        <v>1g 42s 82c</v>
      </c>
      <c r="M34" s="6" t="str">
        <f t="shared" si="4"/>
        <v>1g 78s 52c</v>
      </c>
      <c r="N34" s="6" t="str">
        <f t="shared" si="5"/>
        <v>Greater Eternal Essence</v>
      </c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>
        <f>IF(C35=0, Config!$B$15*Config!$B$20*Config!$B$50, 
IF(C35=1, Config!$B$15*Config!$B$21*Config!$B$51, 
IF(C35=2, Config!$B$15*Config!$B$22*Config!$B$52, 
IF(C35=3, Config!$B$15*Config!$B$23*Config!$B$53, 
IF(C35=4, Config!$B$15*Config!$B$24*Config!$B$54, 
IF(C35=5, Config!$B$15*Config!$B$25*Config!$B$55, 
IF(C35=6, Config!$B$15*Config!$B$26*Config!$B$56, 
IF(C35=7, Config!$B$15*Config!$B$27*Config!$B$57, ""))))))))</f>
        <v>0.8</v>
      </c>
      <c r="C35" s="10">
        <v>1.0</v>
      </c>
      <c r="D35" s="7" t="s">
        <v>920</v>
      </c>
      <c r="E35" s="10">
        <v>0.0</v>
      </c>
      <c r="F35" s="10">
        <v>55.0</v>
      </c>
      <c r="G35" s="9">
        <f>IF(E35 &lt; Config!$B$4, Config!$B$4, E35)</f>
        <v>850</v>
      </c>
      <c r="H35" s="9">
        <f t="shared" si="1"/>
        <v>5289.451168</v>
      </c>
      <c r="I35" s="9">
        <f>H35 * (1 - Config!$B$9)</f>
        <v>4496.033493</v>
      </c>
      <c r="J35" s="9">
        <f>H35 * (1 + Config!$B$10)</f>
        <v>6611.813961</v>
      </c>
      <c r="K35" s="6" t="str">
        <f t="shared" si="2"/>
        <v>0g 44s 96c</v>
      </c>
      <c r="L35" s="8" t="str">
        <f t="shared" si="3"/>
        <v>0g 52s 89c</v>
      </c>
      <c r="M35" s="6" t="str">
        <f t="shared" si="4"/>
        <v>0g 66s 12c</v>
      </c>
      <c r="N35" s="6" t="str">
        <f t="shared" si="5"/>
        <v>Illusion Dust</v>
      </c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>
        <f>IF(C36=0, Config!$B$15*Config!$B$20*Config!$B$50, 
IF(C36=1, Config!$B$15*Config!$B$21*Config!$B$51, 
IF(C36=2, Config!$B$15*Config!$B$22*Config!$B$52, 
IF(C36=3, Config!$B$15*Config!$B$23*Config!$B$53, 
IF(C36=4, Config!$B$15*Config!$B$24*Config!$B$54, 
IF(C36=5, Config!$B$15*Config!$B$25*Config!$B$55, 
IF(C36=6, Config!$B$15*Config!$B$26*Config!$B$56, 
IF(C36=7, Config!$B$15*Config!$B$27*Config!$B$57, ""))))))))</f>
        <v>0.8</v>
      </c>
      <c r="C36" s="10">
        <v>1.0</v>
      </c>
      <c r="D36" s="7" t="s">
        <v>921</v>
      </c>
      <c r="E36" s="10">
        <v>1250.0</v>
      </c>
      <c r="F36" s="10">
        <v>58.0</v>
      </c>
      <c r="G36" s="9">
        <f>IF(E36 &lt; Config!$B$4, Config!$B$4, E36)</f>
        <v>1250</v>
      </c>
      <c r="H36" s="9">
        <f t="shared" si="1"/>
        <v>8215.371078</v>
      </c>
      <c r="I36" s="9">
        <f>H36 * (1 - Config!$B$9)</f>
        <v>6983.065416</v>
      </c>
      <c r="J36" s="9">
        <f>H36 * (1 + Config!$B$10)</f>
        <v>10269.21385</v>
      </c>
      <c r="K36" s="6" t="str">
        <f t="shared" si="2"/>
        <v>0g 69s 83c</v>
      </c>
      <c r="L36" s="8" t="str">
        <f t="shared" si="3"/>
        <v>0g 82s 15c</v>
      </c>
      <c r="M36" s="6" t="str">
        <f t="shared" si="4"/>
        <v>1g 2s 69c</v>
      </c>
      <c r="N36" s="6" t="str">
        <f t="shared" si="5"/>
        <v>Runed Arcanite Rod</v>
      </c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>
        <f>IF(C37=0, Config!$B$15*Config!$B$20*Config!$B$50, 
IF(C37=1, Config!$B$15*Config!$B$21*Config!$B$51, 
IF(C37=2, Config!$B$15*Config!$B$22*Config!$B$52, 
IF(C37=3, Config!$B$15*Config!$B$23*Config!$B$53, 
IF(C37=4, Config!$B$15*Config!$B$24*Config!$B$54, 
IF(C37=5, Config!$B$15*Config!$B$25*Config!$B$55, 
IF(C37=6, Config!$B$15*Config!$B$26*Config!$B$56, 
IF(C37=7, Config!$B$15*Config!$B$27*Config!$B$57, ""))))))))</f>
        <v>0.8</v>
      </c>
      <c r="C37" s="10">
        <v>1.0</v>
      </c>
      <c r="D37" s="7" t="s">
        <v>922</v>
      </c>
      <c r="E37" s="10">
        <v>8000.0</v>
      </c>
      <c r="F37" s="10">
        <v>60.0</v>
      </c>
      <c r="G37" s="9">
        <f>IF(E37 &lt; Config!$B$4, Config!$B$4, E37)</f>
        <v>8000</v>
      </c>
      <c r="H37" s="9">
        <f t="shared" si="1"/>
        <v>54422.19873</v>
      </c>
      <c r="I37" s="9">
        <f>H37 * (1 - Config!$B$9)</f>
        <v>46258.86892</v>
      </c>
      <c r="J37" s="9">
        <f>H37 * (1 + Config!$B$10)</f>
        <v>68027.74842</v>
      </c>
      <c r="K37" s="6" t="str">
        <f t="shared" si="2"/>
        <v>4g 62s 59c</v>
      </c>
      <c r="L37" s="8" t="str">
        <f t="shared" si="3"/>
        <v>5g 44s 22c</v>
      </c>
      <c r="M37" s="6" t="str">
        <f t="shared" si="4"/>
        <v>6g 80s 28c</v>
      </c>
      <c r="N37" s="6" t="str">
        <f t="shared" si="5"/>
        <v>Fel Iron Rod</v>
      </c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>
        <f>IF(C38=0, Config!$B$15*Config!$B$20*Config!$B$50, 
IF(C38=1, Config!$B$15*Config!$B$21*Config!$B$51, 
IF(C38=2, Config!$B$15*Config!$B$22*Config!$B$52, 
IF(C38=3, Config!$B$15*Config!$B$23*Config!$B$53, 
IF(C38=4, Config!$B$15*Config!$B$24*Config!$B$54, 
IF(C38=5, Config!$B$15*Config!$B$25*Config!$B$55, 
IF(C38=6, Config!$B$15*Config!$B$26*Config!$B$56, 
IF(C38=7, Config!$B$15*Config!$B$27*Config!$B$57, ""))))))))</f>
        <v>2.16</v>
      </c>
      <c r="C38" s="10">
        <v>2.0</v>
      </c>
      <c r="D38" s="7" t="s">
        <v>923</v>
      </c>
      <c r="E38" s="10">
        <v>0.0</v>
      </c>
      <c r="F38" s="10">
        <v>60.0</v>
      </c>
      <c r="G38" s="9">
        <f>IF(E38 &lt; Config!$B$4, Config!$B$4, E38)</f>
        <v>850</v>
      </c>
      <c r="H38" s="9">
        <f t="shared" si="1"/>
        <v>15612.36826</v>
      </c>
      <c r="I38" s="9">
        <f>H38 * (1 - Config!$B$9)</f>
        <v>13270.51302</v>
      </c>
      <c r="J38" s="9">
        <f>H38 * (1 + Config!$B$10)</f>
        <v>19515.46033</v>
      </c>
      <c r="K38" s="6" t="str">
        <f t="shared" si="2"/>
        <v>1g 32s 71c</v>
      </c>
      <c r="L38" s="8" t="str">
        <f t="shared" si="3"/>
        <v>1g 56s 12c</v>
      </c>
      <c r="M38" s="6" t="str">
        <f t="shared" si="4"/>
        <v>1g 95s 15c</v>
      </c>
      <c r="N38" s="6" t="str">
        <f t="shared" si="5"/>
        <v>Lesser Planar Essence</v>
      </c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>
        <f>IF(C39=0, Config!$B$15*Config!$B$20*Config!$B$50, 
IF(C39=1, Config!$B$15*Config!$B$21*Config!$B$51, 
IF(C39=2, Config!$B$15*Config!$B$22*Config!$B$52, 
IF(C39=3, Config!$B$15*Config!$B$23*Config!$B$53, 
IF(C39=4, Config!$B$15*Config!$B$24*Config!$B$54, 
IF(C39=5, Config!$B$15*Config!$B$25*Config!$B$55, 
IF(C39=6, Config!$B$15*Config!$B$26*Config!$B$56, 
IF(C39=7, Config!$B$15*Config!$B$27*Config!$B$57, ""))))))))</f>
        <v>0.8</v>
      </c>
      <c r="C39" s="10">
        <v>1.0</v>
      </c>
      <c r="D39" s="7" t="s">
        <v>924</v>
      </c>
      <c r="E39" s="10">
        <v>0.0</v>
      </c>
      <c r="F39" s="10">
        <v>60.0</v>
      </c>
      <c r="G39" s="9">
        <f>IF(E39 &lt; Config!$B$4, Config!$B$4, E39)</f>
        <v>850</v>
      </c>
      <c r="H39" s="9">
        <f t="shared" si="1"/>
        <v>5782.358615</v>
      </c>
      <c r="I39" s="9">
        <f>H39 * (1 - Config!$B$9)</f>
        <v>4915.004823</v>
      </c>
      <c r="J39" s="9">
        <f>H39 * (1 + Config!$B$10)</f>
        <v>7227.948269</v>
      </c>
      <c r="K39" s="6" t="str">
        <f t="shared" si="2"/>
        <v>0g 49s 15c</v>
      </c>
      <c r="L39" s="8" t="str">
        <f t="shared" si="3"/>
        <v>0g 57s 82c</v>
      </c>
      <c r="M39" s="6" t="str">
        <f t="shared" si="4"/>
        <v>0g 72s 28c</v>
      </c>
      <c r="N39" s="6" t="str">
        <f t="shared" si="5"/>
        <v>Arcane Dust</v>
      </c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>
        <f>IF(C40=0, Config!$B$15*Config!$B$20*Config!$B$50, 
IF(C40=1, Config!$B$15*Config!$B$21*Config!$B$51, 
IF(C40=2, Config!$B$15*Config!$B$22*Config!$B$52, 
IF(C40=3, Config!$B$15*Config!$B$23*Config!$B$53, 
IF(C40=4, Config!$B$15*Config!$B$24*Config!$B$54, 
IF(C40=5, Config!$B$15*Config!$B$25*Config!$B$55, 
IF(C40=6, Config!$B$15*Config!$B$26*Config!$B$56, 
IF(C40=7, Config!$B$15*Config!$B$27*Config!$B$57, ""))))))))</f>
        <v>1.89</v>
      </c>
      <c r="C40" s="10">
        <v>4.0</v>
      </c>
      <c r="D40" s="7" t="s">
        <v>925</v>
      </c>
      <c r="E40" s="10">
        <v>0.0</v>
      </c>
      <c r="F40" s="10">
        <v>60.0</v>
      </c>
      <c r="G40" s="9">
        <f>IF(E40 &lt; Config!$B$4, Config!$B$4, E40)</f>
        <v>850</v>
      </c>
      <c r="H40" s="9">
        <f t="shared" si="1"/>
        <v>13660.82223</v>
      </c>
      <c r="I40" s="9">
        <f>H40 * (1 - Config!$B$9)</f>
        <v>11611.69889</v>
      </c>
      <c r="J40" s="9">
        <f>H40 * (1 + Config!$B$10)</f>
        <v>17076.02779</v>
      </c>
      <c r="K40" s="6" t="str">
        <f t="shared" si="2"/>
        <v>1g 16s 12c</v>
      </c>
      <c r="L40" s="8" t="str">
        <f t="shared" si="3"/>
        <v>1g 36s 61c</v>
      </c>
      <c r="M40" s="6" t="str">
        <f t="shared" si="4"/>
        <v>1g 70s 76c</v>
      </c>
      <c r="N40" s="6" t="str">
        <f t="shared" si="5"/>
        <v>Nexus Crystal</v>
      </c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>
        <f>IF(C41=0, Config!$B$15*Config!$B$20*Config!$B$50, 
IF(C41=1, Config!$B$15*Config!$B$21*Config!$B$51, 
IF(C41=2, Config!$B$15*Config!$B$22*Config!$B$52, 
IF(C41=3, Config!$B$15*Config!$B$23*Config!$B$53, 
IF(C41=4, Config!$B$15*Config!$B$24*Config!$B$54, 
IF(C41=5, Config!$B$15*Config!$B$25*Config!$B$55, 
IF(C41=6, Config!$B$15*Config!$B$26*Config!$B$56, 
IF(C41=7, Config!$B$15*Config!$B$27*Config!$B$57, ""))))))))</f>
        <v>0.8</v>
      </c>
      <c r="C41" s="10">
        <v>1.0</v>
      </c>
      <c r="D41" s="7" t="s">
        <v>926</v>
      </c>
      <c r="E41" s="10">
        <v>1250.0</v>
      </c>
      <c r="F41" s="10">
        <v>61.0</v>
      </c>
      <c r="G41" s="9">
        <f>IF(E41 &lt; Config!$B$4, Config!$B$4, E41)</f>
        <v>1250</v>
      </c>
      <c r="H41" s="9">
        <f t="shared" si="1"/>
        <v>8646.600037</v>
      </c>
      <c r="I41" s="9">
        <f>H41 * (1 - Config!$B$9)</f>
        <v>7349.610032</v>
      </c>
      <c r="J41" s="9">
        <f>H41 * (1 + Config!$B$10)</f>
        <v>10808.25005</v>
      </c>
      <c r="K41" s="6" t="str">
        <f t="shared" si="2"/>
        <v>0g 73s 50c</v>
      </c>
      <c r="L41" s="8" t="str">
        <f t="shared" si="3"/>
        <v>0g 86s 47c</v>
      </c>
      <c r="M41" s="6" t="str">
        <f t="shared" si="4"/>
        <v>1g 8s 8c</v>
      </c>
      <c r="N41" s="6" t="str">
        <f t="shared" si="5"/>
        <v>Runed Fel Iron Rod</v>
      </c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>
        <f>IF(C42=0, Config!$B$15*Config!$B$20*Config!$B$50, 
IF(C42=1, Config!$B$15*Config!$B$21*Config!$B$51, 
IF(C42=2, Config!$B$15*Config!$B$22*Config!$B$52, 
IF(C42=3, Config!$B$15*Config!$B$23*Config!$B$53, 
IF(C42=4, Config!$B$15*Config!$B$24*Config!$B$54, 
IF(C42=5, Config!$B$15*Config!$B$25*Config!$B$55, 
IF(C42=6, Config!$B$15*Config!$B$26*Config!$B$56, 
IF(C42=7, Config!$B$15*Config!$B$27*Config!$B$57, ""))))))))</f>
        <v>2.16</v>
      </c>
      <c r="C42" s="10">
        <v>2.0</v>
      </c>
      <c r="D42" s="7" t="s">
        <v>927</v>
      </c>
      <c r="E42" s="10">
        <v>32000.0</v>
      </c>
      <c r="F42" s="10">
        <v>61.0</v>
      </c>
      <c r="G42" s="9">
        <f>IF(E42 &lt; Config!$B$4, Config!$B$4, E42)</f>
        <v>32000</v>
      </c>
      <c r="H42" s="9">
        <f t="shared" si="1"/>
        <v>597652.9946</v>
      </c>
      <c r="I42" s="9">
        <f>H42 * (1 - Config!$B$9)</f>
        <v>508005.0454</v>
      </c>
      <c r="J42" s="9">
        <f>H42 * (1 + Config!$B$10)</f>
        <v>747066.2432</v>
      </c>
      <c r="K42" s="6" t="str">
        <f t="shared" si="2"/>
        <v>50g 80s 5c</v>
      </c>
      <c r="L42" s="8" t="str">
        <f t="shared" si="3"/>
        <v>59g 76s 53c</v>
      </c>
      <c r="M42" s="6" t="str">
        <f t="shared" si="4"/>
        <v>74g 70s 66c</v>
      </c>
      <c r="N42" s="6" t="str">
        <f t="shared" si="5"/>
        <v>Runed Adamantite Rod</v>
      </c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>
        <f>IF(C43=0, Config!$B$15*Config!$B$20*Config!$B$50, 
IF(C43=1, Config!$B$15*Config!$B$21*Config!$B$51, 
IF(C43=2, Config!$B$15*Config!$B$22*Config!$B$52, 
IF(C43=3, Config!$B$15*Config!$B$23*Config!$B$53, 
IF(C43=4, Config!$B$15*Config!$B$24*Config!$B$54, 
IF(C43=5, Config!$B$15*Config!$B$25*Config!$B$55, 
IF(C43=6, Config!$B$15*Config!$B$26*Config!$B$56, 
IF(C43=7, Config!$B$15*Config!$B$27*Config!$B$57, ""))))))))</f>
        <v>2.28</v>
      </c>
      <c r="C43" s="10">
        <v>3.0</v>
      </c>
      <c r="D43" s="7" t="s">
        <v>928</v>
      </c>
      <c r="E43" s="10">
        <v>40000.0</v>
      </c>
      <c r="F43" s="10">
        <v>61.0</v>
      </c>
      <c r="G43" s="9">
        <f>IF(E43 &lt; Config!$B$4, Config!$B$4, E43)</f>
        <v>40000</v>
      </c>
      <c r="H43" s="9">
        <f t="shared" si="1"/>
        <v>788569.9234</v>
      </c>
      <c r="I43" s="9">
        <f>H43 * (1 - Config!$B$9)</f>
        <v>670284.4349</v>
      </c>
      <c r="J43" s="9">
        <f>H43 * (1 + Config!$B$10)</f>
        <v>985712.4043</v>
      </c>
      <c r="K43" s="6" t="str">
        <f t="shared" si="2"/>
        <v>67g 2s 84c</v>
      </c>
      <c r="L43" s="8" t="str">
        <f t="shared" si="3"/>
        <v>78g 85s 70c</v>
      </c>
      <c r="M43" s="6" t="str">
        <f t="shared" si="4"/>
        <v>98g 57s 12c</v>
      </c>
      <c r="N43" s="6" t="str">
        <f t="shared" si="5"/>
        <v>Runed Eternium Rod</v>
      </c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>
        <f>IF(C44=0, Config!$B$15*Config!$B$20*Config!$B$50, 
IF(C44=1, Config!$B$15*Config!$B$21*Config!$B$51, 
IF(C44=2, Config!$B$15*Config!$B$22*Config!$B$52, 
IF(C44=3, Config!$B$15*Config!$B$23*Config!$B$53, 
IF(C44=4, Config!$B$15*Config!$B$24*Config!$B$54, 
IF(C44=5, Config!$B$15*Config!$B$25*Config!$B$55, 
IF(C44=6, Config!$B$15*Config!$B$26*Config!$B$56, 
IF(C44=7, Config!$B$15*Config!$B$27*Config!$B$57, ""))))))))</f>
        <v>2.28</v>
      </c>
      <c r="C44" s="10">
        <v>3.0</v>
      </c>
      <c r="D44" s="7" t="s">
        <v>929</v>
      </c>
      <c r="E44" s="10">
        <v>0.0</v>
      </c>
      <c r="F44" s="10">
        <v>65.0</v>
      </c>
      <c r="G44" s="9">
        <f>IF(E44 &lt; Config!$B$4, Config!$B$4, E44)</f>
        <v>850</v>
      </c>
      <c r="H44" s="9">
        <f t="shared" si="1"/>
        <v>17854.94639</v>
      </c>
      <c r="I44" s="9">
        <f>H44 * (1 - Config!$B$9)</f>
        <v>15176.70443</v>
      </c>
      <c r="J44" s="9">
        <f>H44 * (1 + Config!$B$10)</f>
        <v>22318.68298</v>
      </c>
      <c r="K44" s="6" t="str">
        <f t="shared" si="2"/>
        <v>1g 51s 77c</v>
      </c>
      <c r="L44" s="8" t="str">
        <f t="shared" si="3"/>
        <v>1g 78s 55c</v>
      </c>
      <c r="M44" s="6" t="str">
        <f t="shared" si="4"/>
        <v>2g 23s 19c</v>
      </c>
      <c r="N44" s="6" t="str">
        <f t="shared" si="5"/>
        <v>Small Prismatic Shard</v>
      </c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>
        <f>IF(C45=0, Config!$B$15*Config!$B$20*Config!$B$50, 
IF(C45=1, Config!$B$15*Config!$B$21*Config!$B$51, 
IF(C45=2, Config!$B$15*Config!$B$22*Config!$B$52, 
IF(C45=3, Config!$B$15*Config!$B$23*Config!$B$53, 
IF(C45=4, Config!$B$15*Config!$B$24*Config!$B$54, 
IF(C45=5, Config!$B$15*Config!$B$25*Config!$B$55, 
IF(C45=6, Config!$B$15*Config!$B$26*Config!$B$56, 
IF(C45=7, Config!$B$15*Config!$B$27*Config!$B$57, ""))))))))</f>
        <v>2.16</v>
      </c>
      <c r="C45" s="10">
        <v>2.0</v>
      </c>
      <c r="D45" s="7" t="s">
        <v>930</v>
      </c>
      <c r="E45" s="10">
        <v>0.0</v>
      </c>
      <c r="F45" s="10">
        <v>65.0</v>
      </c>
      <c r="G45" s="9">
        <f>IF(E45 &lt; Config!$B$4, Config!$B$4, E45)</f>
        <v>850</v>
      </c>
      <c r="H45" s="9">
        <f t="shared" si="1"/>
        <v>16915.21237</v>
      </c>
      <c r="I45" s="9">
        <f>H45 * (1 - Config!$B$9)</f>
        <v>14377.93051</v>
      </c>
      <c r="J45" s="9">
        <f>H45 * (1 + Config!$B$10)</f>
        <v>21144.01546</v>
      </c>
      <c r="K45" s="6" t="str">
        <f t="shared" si="2"/>
        <v>1g 43s 78c</v>
      </c>
      <c r="L45" s="8" t="str">
        <f t="shared" si="3"/>
        <v>1g 69s 15c</v>
      </c>
      <c r="M45" s="6" t="str">
        <f t="shared" si="4"/>
        <v>2g 11s 44c</v>
      </c>
      <c r="N45" s="6" t="str">
        <f t="shared" si="5"/>
        <v>Greater Planar Essence</v>
      </c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>
        <f>IF(C46=0, Config!$B$15*Config!$B$20*Config!$B$50, 
IF(C46=1, Config!$B$15*Config!$B$21*Config!$B$51, 
IF(C46=2, Config!$B$15*Config!$B$22*Config!$B$52, 
IF(C46=3, Config!$B$15*Config!$B$23*Config!$B$53, 
IF(C46=4, Config!$B$15*Config!$B$24*Config!$B$54, 
IF(C46=5, Config!$B$15*Config!$B$25*Config!$B$55, 
IF(C46=6, Config!$B$15*Config!$B$26*Config!$B$56, 
IF(C46=7, Config!$B$15*Config!$B$27*Config!$B$57, ""))))))))</f>
        <v>0.8</v>
      </c>
      <c r="C46" s="10">
        <v>1.0</v>
      </c>
      <c r="D46" s="7" t="s">
        <v>931</v>
      </c>
      <c r="E46" s="10">
        <v>12000.0</v>
      </c>
      <c r="F46" s="10">
        <v>70.0</v>
      </c>
      <c r="G46" s="9">
        <f>IF(E46 &lt; Config!$B$4, Config!$B$4, E46)</f>
        <v>12000</v>
      </c>
      <c r="H46" s="9">
        <f t="shared" si="1"/>
        <v>95115.1513</v>
      </c>
      <c r="I46" s="9">
        <f>H46 * (1 - Config!$B$9)</f>
        <v>80847.87861</v>
      </c>
      <c r="J46" s="9">
        <f>H46 * (1 + Config!$B$10)</f>
        <v>118893.9391</v>
      </c>
      <c r="K46" s="6" t="str">
        <f t="shared" si="2"/>
        <v>8g 8s 48c</v>
      </c>
      <c r="L46" s="8" t="str">
        <f t="shared" si="3"/>
        <v>9g 51s 15c</v>
      </c>
      <c r="M46" s="6" t="str">
        <f t="shared" si="4"/>
        <v>11g 88s 94c</v>
      </c>
      <c r="N46" s="6" t="str">
        <f t="shared" si="5"/>
        <v>Titanium Rod</v>
      </c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>
        <f>IF(C47=0, Config!$B$15*Config!$B$20*Config!$B$50, 
IF(C47=1, Config!$B$15*Config!$B$21*Config!$B$51, 
IF(C47=2, Config!$B$15*Config!$B$22*Config!$B$52, 
IF(C47=3, Config!$B$15*Config!$B$23*Config!$B$53, 
IF(C47=4, Config!$B$15*Config!$B$24*Config!$B$54, 
IF(C47=5, Config!$B$15*Config!$B$25*Config!$B$55, 
IF(C47=6, Config!$B$15*Config!$B$26*Config!$B$56, 
IF(C47=7, Config!$B$15*Config!$B$27*Config!$B$57, ""))))))))</f>
        <v>0.8</v>
      </c>
      <c r="C47" s="10">
        <v>1.0</v>
      </c>
      <c r="D47" s="7" t="s">
        <v>932</v>
      </c>
      <c r="E47" s="10">
        <v>11500.0</v>
      </c>
      <c r="F47" s="10">
        <v>70.0</v>
      </c>
      <c r="G47" s="9">
        <f>IF(E47 &lt; Config!$B$4, Config!$B$4, E47)</f>
        <v>11500</v>
      </c>
      <c r="H47" s="9">
        <f t="shared" si="1"/>
        <v>91152.02</v>
      </c>
      <c r="I47" s="9">
        <f>H47 * (1 - Config!$B$9)</f>
        <v>77479.217</v>
      </c>
      <c r="J47" s="9">
        <f>H47 * (1 + Config!$B$10)</f>
        <v>113940.025</v>
      </c>
      <c r="K47" s="6" t="str">
        <f t="shared" si="2"/>
        <v>7g 74s 79c</v>
      </c>
      <c r="L47" s="8" t="str">
        <f t="shared" si="3"/>
        <v>9g 11s 52c</v>
      </c>
      <c r="M47" s="6" t="str">
        <f t="shared" si="4"/>
        <v>11g 39s 40c</v>
      </c>
      <c r="N47" s="6" t="str">
        <f t="shared" si="5"/>
        <v>Cobalt Rod</v>
      </c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>
        <f>IF(C48=0, Config!$B$15*Config!$B$20*Config!$B$50, 
IF(C48=1, Config!$B$15*Config!$B$21*Config!$B$51, 
IF(C48=2, Config!$B$15*Config!$B$22*Config!$B$52, 
IF(C48=3, Config!$B$15*Config!$B$23*Config!$B$53, 
IF(C48=4, Config!$B$15*Config!$B$24*Config!$B$54, 
IF(C48=5, Config!$B$15*Config!$B$25*Config!$B$55, 
IF(C48=6, Config!$B$15*Config!$B$26*Config!$B$56, 
IF(C48=7, Config!$B$15*Config!$B$27*Config!$B$57, ""))))))))</f>
        <v>2.16</v>
      </c>
      <c r="C48" s="10">
        <v>2.0</v>
      </c>
      <c r="D48" s="7" t="s">
        <v>933</v>
      </c>
      <c r="E48" s="10">
        <v>0.0</v>
      </c>
      <c r="F48" s="10">
        <v>70.0</v>
      </c>
      <c r="G48" s="9">
        <f>IF(E48 &lt; Config!$B$4, Config!$B$4, E48)</f>
        <v>850</v>
      </c>
      <c r="H48" s="9">
        <f t="shared" si="1"/>
        <v>18190.77269</v>
      </c>
      <c r="I48" s="9">
        <f>H48 * (1 - Config!$B$9)</f>
        <v>15462.15678</v>
      </c>
      <c r="J48" s="9">
        <f>H48 * (1 + Config!$B$10)</f>
        <v>22738.46586</v>
      </c>
      <c r="K48" s="6" t="str">
        <f t="shared" si="2"/>
        <v>1g 54s 62c</v>
      </c>
      <c r="L48" s="8" t="str">
        <f t="shared" si="3"/>
        <v>1g 81s 91c</v>
      </c>
      <c r="M48" s="6" t="str">
        <f t="shared" si="4"/>
        <v>2g 27s 38c</v>
      </c>
      <c r="N48" s="6" t="str">
        <f t="shared" si="5"/>
        <v>Lesser Cosmic Essence</v>
      </c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>
        <f>IF(C49=0, Config!$B$15*Config!$B$20*Config!$B$50, 
IF(C49=1, Config!$B$15*Config!$B$21*Config!$B$51, 
IF(C49=2, Config!$B$15*Config!$B$22*Config!$B$52, 
IF(C49=3, Config!$B$15*Config!$B$23*Config!$B$53, 
IF(C49=4, Config!$B$15*Config!$B$24*Config!$B$54, 
IF(C49=5, Config!$B$15*Config!$B$25*Config!$B$55, 
IF(C49=6, Config!$B$15*Config!$B$26*Config!$B$56, 
IF(C49=7, Config!$B$15*Config!$B$27*Config!$B$57, ""))))))))</f>
        <v>0.8</v>
      </c>
      <c r="C49" s="10">
        <v>1.0</v>
      </c>
      <c r="D49" s="7" t="s">
        <v>934</v>
      </c>
      <c r="E49" s="10">
        <v>0.0</v>
      </c>
      <c r="F49" s="10">
        <v>70.0</v>
      </c>
      <c r="G49" s="9">
        <f>IF(E49 &lt; Config!$B$4, Config!$B$4, E49)</f>
        <v>850</v>
      </c>
      <c r="H49" s="9">
        <f t="shared" si="1"/>
        <v>6737.323217</v>
      </c>
      <c r="I49" s="9">
        <f>H49 * (1 - Config!$B$9)</f>
        <v>5726.724735</v>
      </c>
      <c r="J49" s="9">
        <f>H49 * (1 + Config!$B$10)</f>
        <v>8421.654022</v>
      </c>
      <c r="K49" s="6" t="str">
        <f t="shared" si="2"/>
        <v>0g 57s 27c</v>
      </c>
      <c r="L49" s="8" t="str">
        <f t="shared" si="3"/>
        <v>0g 67s 37c</v>
      </c>
      <c r="M49" s="6" t="str">
        <f t="shared" si="4"/>
        <v>0g 84s 22c</v>
      </c>
      <c r="N49" s="6" t="str">
        <f t="shared" si="5"/>
        <v>Infinite Dust</v>
      </c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>
        <f>IF(C50=0, Config!$B$15*Config!$B$20*Config!$B$50, 
IF(C50=1, Config!$B$15*Config!$B$21*Config!$B$51, 
IF(C50=2, Config!$B$15*Config!$B$22*Config!$B$52, 
IF(C50=3, Config!$B$15*Config!$B$23*Config!$B$53, 
IF(C50=4, Config!$B$15*Config!$B$24*Config!$B$54, 
IF(C50=5, Config!$B$15*Config!$B$25*Config!$B$55, 
IF(C50=6, Config!$B$15*Config!$B$26*Config!$B$56, 
IF(C50=7, Config!$B$15*Config!$B$27*Config!$B$57, ""))))))))</f>
        <v>0.8</v>
      </c>
      <c r="C50" s="10">
        <v>1.0</v>
      </c>
      <c r="D50" s="7" t="s">
        <v>935</v>
      </c>
      <c r="E50" s="10">
        <v>32000.0</v>
      </c>
      <c r="F50" s="10">
        <v>70.0</v>
      </c>
      <c r="G50" s="9">
        <f>IF(E50 &lt; Config!$B$4, Config!$B$4, E50)</f>
        <v>32000</v>
      </c>
      <c r="H50" s="9">
        <f t="shared" si="1"/>
        <v>253640.4035</v>
      </c>
      <c r="I50" s="9">
        <f>H50 * (1 - Config!$B$9)</f>
        <v>215594.343</v>
      </c>
      <c r="J50" s="9">
        <f>H50 * (1 + Config!$B$10)</f>
        <v>317050.5043</v>
      </c>
      <c r="K50" s="6" t="str">
        <f t="shared" si="2"/>
        <v>21g 55s 94c</v>
      </c>
      <c r="L50" s="8" t="str">
        <f t="shared" si="3"/>
        <v>25g 36s 40c</v>
      </c>
      <c r="M50" s="6" t="str">
        <f t="shared" si="4"/>
        <v>31g 70s 51c</v>
      </c>
      <c r="N50" s="6" t="str">
        <f t="shared" si="5"/>
        <v>Adamantite Rod</v>
      </c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>
        <f>IF(C51=0, Config!$B$15*Config!$B$20*Config!$B$50, 
IF(C51=1, Config!$B$15*Config!$B$21*Config!$B$51, 
IF(C51=2, Config!$B$15*Config!$B$22*Config!$B$52, 
IF(C51=3, Config!$B$15*Config!$B$23*Config!$B$53, 
IF(C51=4, Config!$B$15*Config!$B$24*Config!$B$54, 
IF(C51=5, Config!$B$15*Config!$B$25*Config!$B$55, 
IF(C51=6, Config!$B$15*Config!$B$26*Config!$B$56, 
IF(C51=7, Config!$B$15*Config!$B$27*Config!$B$57, ""))))))))</f>
        <v>1.89</v>
      </c>
      <c r="C51" s="10">
        <v>4.0</v>
      </c>
      <c r="D51" s="7" t="s">
        <v>936</v>
      </c>
      <c r="E51" s="10">
        <v>0.0</v>
      </c>
      <c r="F51" s="10">
        <v>70.0</v>
      </c>
      <c r="G51" s="9">
        <f>IF(E51 &lt; Config!$B$4, Config!$B$4, E51)</f>
        <v>850</v>
      </c>
      <c r="H51" s="9">
        <f t="shared" si="1"/>
        <v>15916.9261</v>
      </c>
      <c r="I51" s="9">
        <f>H51 * (1 - Config!$B$9)</f>
        <v>13529.38719</v>
      </c>
      <c r="J51" s="9">
        <f>H51 * (1 + Config!$B$10)</f>
        <v>19896.15763</v>
      </c>
      <c r="K51" s="6" t="str">
        <f t="shared" si="2"/>
        <v>1g 35s 29c</v>
      </c>
      <c r="L51" s="8" t="str">
        <f t="shared" si="3"/>
        <v>1g 59s 17c</v>
      </c>
      <c r="M51" s="6" t="str">
        <f t="shared" si="4"/>
        <v>1g 98s 96c</v>
      </c>
      <c r="N51" s="6" t="str">
        <f t="shared" si="5"/>
        <v>Void Crystal</v>
      </c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>
        <f>IF(C52=0, Config!$B$15*Config!$B$20*Config!$B$50, 
IF(C52=1, Config!$B$15*Config!$B$21*Config!$B$51, 
IF(C52=2, Config!$B$15*Config!$B$22*Config!$B$52, 
IF(C52=3, Config!$B$15*Config!$B$23*Config!$B$53, 
IF(C52=4, Config!$B$15*Config!$B$24*Config!$B$54, 
IF(C52=5, Config!$B$15*Config!$B$25*Config!$B$55, 
IF(C52=6, Config!$B$15*Config!$B$26*Config!$B$56, 
IF(C52=7, Config!$B$15*Config!$B$27*Config!$B$57, ""))))))))</f>
        <v>2.28</v>
      </c>
      <c r="C52" s="10">
        <v>3.0</v>
      </c>
      <c r="D52" s="7" t="s">
        <v>937</v>
      </c>
      <c r="E52" s="10">
        <v>0.0</v>
      </c>
      <c r="F52" s="10">
        <v>70.0</v>
      </c>
      <c r="G52" s="9">
        <f>IF(E52 &lt; Config!$B$4, Config!$B$4, E52)</f>
        <v>850</v>
      </c>
      <c r="H52" s="9">
        <f t="shared" si="1"/>
        <v>19201.37117</v>
      </c>
      <c r="I52" s="9">
        <f>H52 * (1 - Config!$B$9)</f>
        <v>16321.16549</v>
      </c>
      <c r="J52" s="9">
        <f>H52 * (1 + Config!$B$10)</f>
        <v>24001.71396</v>
      </c>
      <c r="K52" s="6" t="str">
        <f t="shared" si="2"/>
        <v>1g 63s 21c</v>
      </c>
      <c r="L52" s="8" t="str">
        <f t="shared" si="3"/>
        <v>1g 92s 1c</v>
      </c>
      <c r="M52" s="6" t="str">
        <f t="shared" si="4"/>
        <v>2g 40s 2c</v>
      </c>
      <c r="N52" s="6" t="str">
        <f t="shared" si="5"/>
        <v>Large Prismatic Shard</v>
      </c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>
        <f>IF(C53=0, Config!$B$15*Config!$B$20*Config!$B$50, 
IF(C53=1, Config!$B$15*Config!$B$21*Config!$B$51, 
IF(C53=2, Config!$B$15*Config!$B$22*Config!$B$52, 
IF(C53=3, Config!$B$15*Config!$B$23*Config!$B$53, 
IF(C53=4, Config!$B$15*Config!$B$24*Config!$B$54, 
IF(C53=5, Config!$B$15*Config!$B$25*Config!$B$55, 
IF(C53=6, Config!$B$15*Config!$B$26*Config!$B$56, 
IF(C53=7, Config!$B$15*Config!$B$27*Config!$B$57, ""))))))))</f>
        <v>2.28</v>
      </c>
      <c r="C53" s="10">
        <v>3.0</v>
      </c>
      <c r="D53" s="7" t="s">
        <v>938</v>
      </c>
      <c r="E53" s="10">
        <v>40000.0</v>
      </c>
      <c r="F53" s="10">
        <v>71.0</v>
      </c>
      <c r="G53" s="9">
        <f>IF(E53 &lt; Config!$B$4, Config!$B$4, E53)</f>
        <v>40000</v>
      </c>
      <c r="H53" s="9">
        <f t="shared" si="1"/>
        <v>916107.3133</v>
      </c>
      <c r="I53" s="9">
        <f>H53 * (1 - Config!$B$9)</f>
        <v>778691.2163</v>
      </c>
      <c r="J53" s="9">
        <f>H53 * (1 + Config!$B$10)</f>
        <v>1145134.142</v>
      </c>
      <c r="K53" s="6" t="str">
        <f t="shared" si="2"/>
        <v>77g 86s 91c</v>
      </c>
      <c r="L53" s="8" t="str">
        <f t="shared" si="3"/>
        <v>91g 61s 7c</v>
      </c>
      <c r="M53" s="6" t="str">
        <f t="shared" si="4"/>
        <v>114g 51s 34c</v>
      </c>
      <c r="N53" s="6" t="str">
        <f t="shared" si="5"/>
        <v>Runed Cobalt Rod</v>
      </c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>
        <f>IF(C54=0, Config!$B$15*Config!$B$20*Config!$B$50, 
IF(C54=1, Config!$B$15*Config!$B$21*Config!$B$51, 
IF(C54=2, Config!$B$15*Config!$B$22*Config!$B$52, 
IF(C54=3, Config!$B$15*Config!$B$23*Config!$B$53, 
IF(C54=4, Config!$B$15*Config!$B$24*Config!$B$54, 
IF(C54=5, Config!$B$15*Config!$B$25*Config!$B$55, 
IF(C54=6, Config!$B$15*Config!$B$26*Config!$B$56, 
IF(C54=7, Config!$B$15*Config!$B$27*Config!$B$57, ""))))))))</f>
        <v>0.8</v>
      </c>
      <c r="C54" s="10">
        <v>1.0</v>
      </c>
      <c r="D54" s="7" t="s">
        <v>939</v>
      </c>
      <c r="E54" s="10">
        <v>40000.0</v>
      </c>
      <c r="F54" s="10">
        <v>75.0</v>
      </c>
      <c r="G54" s="9">
        <f>IF(E54 &lt; Config!$B$4, Config!$B$4, E54)</f>
        <v>40000</v>
      </c>
      <c r="H54" s="9">
        <f t="shared" si="1"/>
        <v>338822.3666</v>
      </c>
      <c r="I54" s="9">
        <f>H54 * (1 - Config!$B$9)</f>
        <v>287999.0116</v>
      </c>
      <c r="J54" s="9">
        <f>H54 * (1 + Config!$B$10)</f>
        <v>423527.9583</v>
      </c>
      <c r="K54" s="6" t="str">
        <f t="shared" si="2"/>
        <v>28g 79s 99c</v>
      </c>
      <c r="L54" s="8" t="str">
        <f t="shared" si="3"/>
        <v>33g 88s 22c</v>
      </c>
      <c r="M54" s="6" t="str">
        <f t="shared" si="4"/>
        <v>42g 35s 28c</v>
      </c>
      <c r="N54" s="6" t="str">
        <f t="shared" si="5"/>
        <v>Eternium Rod</v>
      </c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>
        <f>IF(C55=0, Config!$B$15*Config!$B$20*Config!$B$50, 
IF(C55=1, Config!$B$15*Config!$B$21*Config!$B$51, 
IF(C55=2, Config!$B$15*Config!$B$22*Config!$B$52, 
IF(C55=3, Config!$B$15*Config!$B$23*Config!$B$53, 
IF(C55=4, Config!$B$15*Config!$B$24*Config!$B$54, 
IF(C55=5, Config!$B$15*Config!$B$25*Config!$B$55, 
IF(C55=6, Config!$B$15*Config!$B$26*Config!$B$56, 
IF(C55=7, Config!$B$15*Config!$B$27*Config!$B$57, ""))))))))</f>
        <v>2.16</v>
      </c>
      <c r="C55" s="10">
        <v>2.0</v>
      </c>
      <c r="D55" s="7" t="s">
        <v>940</v>
      </c>
      <c r="E55" s="10">
        <v>500.0</v>
      </c>
      <c r="F55" s="10">
        <v>80.0</v>
      </c>
      <c r="G55" s="9">
        <f>IF(E55 &lt; Config!$B$4, Config!$B$4, E55)</f>
        <v>850</v>
      </c>
      <c r="H55" s="9">
        <f t="shared" si="1"/>
        <v>20663.6576</v>
      </c>
      <c r="I55" s="9">
        <f>H55 * (1 - Config!$B$9)</f>
        <v>17564.10896</v>
      </c>
      <c r="J55" s="9">
        <f>H55 * (1 + Config!$B$10)</f>
        <v>25829.572</v>
      </c>
      <c r="K55" s="6" t="str">
        <f t="shared" si="2"/>
        <v>1g 75s 64c</v>
      </c>
      <c r="L55" s="8" t="str">
        <f t="shared" si="3"/>
        <v>2g 6s 64c</v>
      </c>
      <c r="M55" s="6" t="str">
        <f t="shared" si="4"/>
        <v>2g 58s 30c</v>
      </c>
      <c r="N55" s="6" t="str">
        <f t="shared" si="5"/>
        <v>Titanium Powder</v>
      </c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>
        <f>IF(C56=0, Config!$B$15*Config!$B$20*Config!$B$50, 
IF(C56=1, Config!$B$15*Config!$B$21*Config!$B$51, 
IF(C56=2, Config!$B$15*Config!$B$22*Config!$B$52, 
IF(C56=3, Config!$B$15*Config!$B$23*Config!$B$53, 
IF(C56=4, Config!$B$15*Config!$B$24*Config!$B$54, 
IF(C56=5, Config!$B$15*Config!$B$25*Config!$B$55, 
IF(C56=6, Config!$B$15*Config!$B$26*Config!$B$56, 
IF(C56=7, Config!$B$15*Config!$B$27*Config!$B$57, ""))))))))</f>
        <v>2.16</v>
      </c>
      <c r="C56" s="10">
        <v>2.0</v>
      </c>
      <c r="D56" s="7" t="s">
        <v>941</v>
      </c>
      <c r="E56" s="10">
        <v>0.0</v>
      </c>
      <c r="F56" s="10">
        <v>80.0</v>
      </c>
      <c r="G56" s="9">
        <f>IF(E56 &lt; Config!$B$4, Config!$B$4, E56)</f>
        <v>850</v>
      </c>
      <c r="H56" s="9">
        <f t="shared" si="1"/>
        <v>20663.6576</v>
      </c>
      <c r="I56" s="9">
        <f>H56 * (1 - Config!$B$9)</f>
        <v>17564.10896</v>
      </c>
      <c r="J56" s="9">
        <f>H56 * (1 + Config!$B$10)</f>
        <v>25829.572</v>
      </c>
      <c r="K56" s="6" t="str">
        <f t="shared" si="2"/>
        <v>1g 75s 64c</v>
      </c>
      <c r="L56" s="8" t="str">
        <f t="shared" si="3"/>
        <v>2g 6s 64c</v>
      </c>
      <c r="M56" s="6" t="str">
        <f t="shared" si="4"/>
        <v>2g 58s 30c</v>
      </c>
      <c r="N56" s="6" t="str">
        <f t="shared" si="5"/>
        <v>Essence or Dust</v>
      </c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>
        <f>IF(C57=0, Config!$B$15*Config!$B$20*Config!$B$50, 
IF(C57=1, Config!$B$15*Config!$B$21*Config!$B$51, 
IF(C57=2, Config!$B$15*Config!$B$22*Config!$B$52, 
IF(C57=3, Config!$B$15*Config!$B$23*Config!$B$53, 
IF(C57=4, Config!$B$15*Config!$B$24*Config!$B$54, 
IF(C57=5, Config!$B$15*Config!$B$25*Config!$B$55, 
IF(C57=6, Config!$B$15*Config!$B$26*Config!$B$56, 
IF(C57=7, Config!$B$15*Config!$B$27*Config!$B$57, ""))))))))</f>
        <v>1.89</v>
      </c>
      <c r="C57" s="10">
        <v>4.0</v>
      </c>
      <c r="D57" s="7" t="s">
        <v>942</v>
      </c>
      <c r="E57" s="10">
        <v>0.0</v>
      </c>
      <c r="F57" s="10">
        <v>80.0</v>
      </c>
      <c r="G57" s="9">
        <f>IF(E57 &lt; Config!$B$4, Config!$B$4, E57)</f>
        <v>850</v>
      </c>
      <c r="H57" s="9">
        <f t="shared" si="1"/>
        <v>18080.7004</v>
      </c>
      <c r="I57" s="9">
        <f>H57 * (1 - Config!$B$9)</f>
        <v>15368.59534</v>
      </c>
      <c r="J57" s="9">
        <f>H57 * (1 + Config!$B$10)</f>
        <v>22600.8755</v>
      </c>
      <c r="K57" s="6" t="str">
        <f t="shared" si="2"/>
        <v>1g 53s 69c</v>
      </c>
      <c r="L57" s="8" t="str">
        <f t="shared" si="3"/>
        <v>1g 80s 81c</v>
      </c>
      <c r="M57" s="6" t="str">
        <f t="shared" si="4"/>
        <v>2g 26s 1c</v>
      </c>
      <c r="N57" s="6" t="str">
        <f t="shared" si="5"/>
        <v>Abyss Crystal</v>
      </c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>
        <f>IF(C58=0, Config!$B$15*Config!$B$20*Config!$B$50, 
IF(C58=1, Config!$B$15*Config!$B$21*Config!$B$51, 
IF(C58=2, Config!$B$15*Config!$B$22*Config!$B$52, 
IF(C58=3, Config!$B$15*Config!$B$23*Config!$B$53, 
IF(C58=4, Config!$B$15*Config!$B$24*Config!$B$54, 
IF(C58=5, Config!$B$15*Config!$B$25*Config!$B$55, 
IF(C58=6, Config!$B$15*Config!$B$26*Config!$B$56, 
IF(C58=7, Config!$B$15*Config!$B$27*Config!$B$57, ""))))))))</f>
        <v>2.28</v>
      </c>
      <c r="C58" s="10">
        <v>3.0</v>
      </c>
      <c r="D58" s="7" t="s">
        <v>943</v>
      </c>
      <c r="E58" s="10">
        <v>0.0</v>
      </c>
      <c r="F58" s="10">
        <v>80.0</v>
      </c>
      <c r="G58" s="9">
        <f>IF(E58 &lt; Config!$B$4, Config!$B$4, E58)</f>
        <v>850</v>
      </c>
      <c r="H58" s="9">
        <f t="shared" si="1"/>
        <v>21811.63858</v>
      </c>
      <c r="I58" s="9">
        <f>H58 * (1 - Config!$B$9)</f>
        <v>18539.89279</v>
      </c>
      <c r="J58" s="9">
        <f>H58 * (1 + Config!$B$10)</f>
        <v>27264.54822</v>
      </c>
      <c r="K58" s="6" t="str">
        <f t="shared" si="2"/>
        <v>1g 85s 40c</v>
      </c>
      <c r="L58" s="8" t="str">
        <f t="shared" si="3"/>
        <v>2g 18s 12c</v>
      </c>
      <c r="M58" s="6" t="str">
        <f t="shared" si="4"/>
        <v>2g 72s 65c</v>
      </c>
      <c r="N58" s="6" t="str">
        <f t="shared" si="5"/>
        <v>Small Dream Shard</v>
      </c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>
        <f>IF(C59=0, Config!$B$15*Config!$B$20*Config!$B$50, 
IF(C59=1, Config!$B$15*Config!$B$21*Config!$B$51, 
IF(C59=2, Config!$B$15*Config!$B$22*Config!$B$52, 
IF(C59=3, Config!$B$15*Config!$B$23*Config!$B$53, 
IF(C59=4, Config!$B$15*Config!$B$24*Config!$B$54, 
IF(C59=5, Config!$B$15*Config!$B$25*Config!$B$55, 
IF(C59=6, Config!$B$15*Config!$B$26*Config!$B$56, 
IF(C59=7, Config!$B$15*Config!$B$27*Config!$B$57, ""))))))))</f>
        <v>2.28</v>
      </c>
      <c r="C59" s="10">
        <v>3.0</v>
      </c>
      <c r="D59" s="7" t="s">
        <v>944</v>
      </c>
      <c r="E59" s="10">
        <v>0.0</v>
      </c>
      <c r="F59" s="10">
        <v>80.0</v>
      </c>
      <c r="G59" s="9">
        <f>IF(E59 &lt; Config!$B$4, Config!$B$4, E59)</f>
        <v>850</v>
      </c>
      <c r="H59" s="9">
        <f t="shared" si="1"/>
        <v>21811.63858</v>
      </c>
      <c r="I59" s="9">
        <f>H59 * (1 - Config!$B$9)</f>
        <v>18539.89279</v>
      </c>
      <c r="J59" s="9">
        <f>H59 * (1 + Config!$B$10)</f>
        <v>27264.54822</v>
      </c>
      <c r="K59" s="6" t="str">
        <f t="shared" si="2"/>
        <v>1g 85s 40c</v>
      </c>
      <c r="L59" s="8" t="str">
        <f t="shared" si="3"/>
        <v>2g 18s 12c</v>
      </c>
      <c r="M59" s="6" t="str">
        <f t="shared" si="4"/>
        <v>2g 72s 65c</v>
      </c>
      <c r="N59" s="6" t="str">
        <f t="shared" si="5"/>
        <v>Dream Shard</v>
      </c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>
        <f>IF(C60=0, Config!$B$15*Config!$B$20*Config!$B$50, 
IF(C60=1, Config!$B$15*Config!$B$21*Config!$B$51, 
IF(C60=2, Config!$B$15*Config!$B$22*Config!$B$52, 
IF(C60=3, Config!$B$15*Config!$B$23*Config!$B$53, 
IF(C60=4, Config!$B$15*Config!$B$24*Config!$B$54, 
IF(C60=5, Config!$B$15*Config!$B$25*Config!$B$55, 
IF(C60=6, Config!$B$15*Config!$B$26*Config!$B$56, 
IF(C60=7, Config!$B$15*Config!$B$27*Config!$B$57, ""))))))))</f>
        <v>2.28</v>
      </c>
      <c r="C60" s="10">
        <v>3.0</v>
      </c>
      <c r="D60" s="7" t="s">
        <v>945</v>
      </c>
      <c r="E60" s="10">
        <v>40000.0</v>
      </c>
      <c r="F60" s="10">
        <v>81.0</v>
      </c>
      <c r="G60" s="9">
        <f>IF(E60 &lt; Config!$B$4, Config!$B$4, E60)</f>
        <v>40000</v>
      </c>
      <c r="H60" s="9">
        <f t="shared" si="1"/>
        <v>1038440.023</v>
      </c>
      <c r="I60" s="9">
        <f>H60 * (1 - Config!$B$9)</f>
        <v>882674.0193</v>
      </c>
      <c r="J60" s="9">
        <f>H60 * (1 + Config!$B$10)</f>
        <v>1298050.028</v>
      </c>
      <c r="K60" s="6" t="str">
        <f t="shared" si="2"/>
        <v>88g 26s 74c</v>
      </c>
      <c r="L60" s="8" t="str">
        <f t="shared" si="3"/>
        <v>103g 84s 40c</v>
      </c>
      <c r="M60" s="6" t="str">
        <f t="shared" si="4"/>
        <v>129g 80s 50c</v>
      </c>
      <c r="N60" s="6" t="str">
        <f t="shared" si="5"/>
        <v>Runed Titanium Rod</v>
      </c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/>
      <c r="C61" s="10"/>
      <c r="D61" s="7"/>
      <c r="E61" s="10"/>
      <c r="F61" s="10"/>
      <c r="G61" s="9"/>
      <c r="H61" s="9"/>
      <c r="I61" s="9"/>
      <c r="J61" s="9"/>
      <c r="K61" s="6"/>
      <c r="L61" s="8"/>
      <c r="M61" s="6"/>
      <c r="N61" s="6"/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9"/>
      <c r="C62" s="9"/>
      <c r="D62" s="6"/>
      <c r="E62" s="9"/>
      <c r="F62" s="9"/>
      <c r="G62" s="9"/>
      <c r="H62" s="9"/>
      <c r="I62" s="9"/>
      <c r="J62" s="9"/>
      <c r="K62" s="6"/>
      <c r="L62" s="8"/>
      <c r="M62" s="6"/>
      <c r="N62" s="6"/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9"/>
      <c r="C63" s="9"/>
      <c r="D63" s="6"/>
      <c r="E63" s="9"/>
      <c r="F63" s="9"/>
      <c r="G63" s="9"/>
      <c r="H63" s="9"/>
      <c r="I63" s="9"/>
      <c r="J63" s="9"/>
      <c r="K63" s="6"/>
      <c r="L63" s="8"/>
      <c r="M63" s="6"/>
      <c r="N63" s="6"/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9"/>
      <c r="C64" s="10"/>
      <c r="D64" s="7"/>
      <c r="E64" s="10"/>
      <c r="F64" s="10"/>
      <c r="G64" s="9"/>
      <c r="H64" s="9"/>
      <c r="I64" s="9"/>
      <c r="J64" s="9"/>
      <c r="K64" s="6"/>
      <c r="L64" s="8"/>
      <c r="M64" s="6"/>
      <c r="N64" s="6"/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9"/>
      <c r="C65" s="10"/>
      <c r="D65" s="7"/>
      <c r="E65" s="10"/>
      <c r="F65" s="10"/>
      <c r="G65" s="9"/>
      <c r="H65" s="9"/>
      <c r="I65" s="9"/>
      <c r="J65" s="9"/>
      <c r="K65" s="6"/>
      <c r="L65" s="8"/>
      <c r="M65" s="6"/>
      <c r="N65" s="6"/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9"/>
      <c r="C66" s="10"/>
      <c r="D66" s="7"/>
      <c r="E66" s="10"/>
      <c r="F66" s="10"/>
      <c r="G66" s="9"/>
      <c r="H66" s="9"/>
      <c r="I66" s="9"/>
      <c r="J66" s="9"/>
      <c r="K66" s="6"/>
      <c r="L66" s="6"/>
      <c r="M66" s="6"/>
      <c r="N66" s="6"/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9"/>
      <c r="C67" s="10"/>
      <c r="D67" s="7"/>
      <c r="E67" s="10"/>
      <c r="F67" s="10"/>
      <c r="G67" s="9"/>
      <c r="H67" s="9"/>
      <c r="I67" s="9"/>
      <c r="J67" s="9"/>
      <c r="K67" s="6"/>
      <c r="L67" s="8"/>
      <c r="M67" s="6"/>
      <c r="N67" s="6"/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9"/>
      <c r="C68" s="10"/>
      <c r="D68" s="7"/>
      <c r="E68" s="10"/>
      <c r="F68" s="10"/>
      <c r="G68" s="9"/>
      <c r="H68" s="9"/>
      <c r="I68" s="9"/>
      <c r="J68" s="9"/>
      <c r="K68" s="6"/>
      <c r="L68" s="8"/>
      <c r="M68" s="6"/>
      <c r="N68" s="6"/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9"/>
      <c r="C69" s="10"/>
      <c r="D69" s="7"/>
      <c r="E69" s="10"/>
      <c r="F69" s="10"/>
      <c r="G69" s="9"/>
      <c r="H69" s="9"/>
      <c r="I69" s="9"/>
      <c r="J69" s="9"/>
      <c r="K69" s="6"/>
      <c r="L69" s="8"/>
      <c r="M69" s="6"/>
      <c r="N69" s="6"/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9"/>
      <c r="C70" s="10"/>
      <c r="D70" s="7"/>
      <c r="E70" s="10"/>
      <c r="F70" s="10"/>
      <c r="G70" s="9"/>
      <c r="H70" s="9"/>
      <c r="I70" s="9"/>
      <c r="J70" s="9"/>
      <c r="K70" s="6"/>
      <c r="L70" s="8"/>
      <c r="M70" s="6"/>
      <c r="N70" s="6"/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9"/>
      <c r="C71" s="10"/>
      <c r="D71" s="7"/>
      <c r="E71" s="10"/>
      <c r="F71" s="10"/>
      <c r="G71" s="9"/>
      <c r="H71" s="9"/>
      <c r="I71" s="9"/>
      <c r="J71" s="9"/>
      <c r="K71" s="6"/>
      <c r="L71" s="8"/>
      <c r="M71" s="6"/>
      <c r="N71" s="6"/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9"/>
      <c r="C72" s="10"/>
      <c r="D72" s="7"/>
      <c r="E72" s="10"/>
      <c r="F72" s="10"/>
      <c r="G72" s="9"/>
      <c r="H72" s="9"/>
      <c r="I72" s="9"/>
      <c r="J72" s="9"/>
      <c r="K72" s="6"/>
      <c r="L72" s="8"/>
      <c r="M72" s="6"/>
      <c r="N72" s="6"/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9"/>
      <c r="C73" s="10"/>
      <c r="D73" s="7"/>
      <c r="E73" s="10"/>
      <c r="F73" s="10"/>
      <c r="G73" s="9"/>
      <c r="H73" s="9"/>
      <c r="I73" s="9"/>
      <c r="J73" s="9"/>
      <c r="K73" s="6"/>
      <c r="L73" s="8"/>
      <c r="M73" s="6"/>
      <c r="N73" s="6"/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9"/>
      <c r="C74" s="10"/>
      <c r="D74" s="7"/>
      <c r="E74" s="10"/>
      <c r="F74" s="10"/>
      <c r="G74" s="9"/>
      <c r="H74" s="9"/>
      <c r="I74" s="9"/>
      <c r="J74" s="9"/>
      <c r="K74" s="6"/>
      <c r="L74" s="8"/>
      <c r="M74" s="6"/>
      <c r="N74" s="6"/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9"/>
      <c r="C75" s="10"/>
      <c r="D75" s="7"/>
      <c r="E75" s="10"/>
      <c r="F75" s="10"/>
      <c r="G75" s="9"/>
      <c r="H75" s="9"/>
      <c r="I75" s="9"/>
      <c r="J75" s="9"/>
      <c r="K75" s="6"/>
      <c r="L75" s="8"/>
      <c r="M75" s="6"/>
      <c r="N75" s="6"/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9"/>
      <c r="C76" s="10"/>
      <c r="D76" s="7"/>
      <c r="E76" s="10"/>
      <c r="F76" s="10"/>
      <c r="G76" s="9"/>
      <c r="H76" s="9"/>
      <c r="I76" s="9"/>
      <c r="J76" s="9"/>
      <c r="K76" s="6"/>
      <c r="L76" s="8"/>
      <c r="M76" s="6"/>
      <c r="N76" s="6"/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9"/>
      <c r="C77" s="10"/>
      <c r="D77" s="7"/>
      <c r="E77" s="10"/>
      <c r="F77" s="10"/>
      <c r="G77" s="9"/>
      <c r="H77" s="9"/>
      <c r="I77" s="9"/>
      <c r="J77" s="9"/>
      <c r="K77" s="6"/>
      <c r="L77" s="8"/>
      <c r="M77" s="6"/>
      <c r="N77" s="6"/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9"/>
      <c r="C78" s="10"/>
      <c r="D78" s="7"/>
      <c r="E78" s="10"/>
      <c r="F78" s="10"/>
      <c r="G78" s="9"/>
      <c r="H78" s="9"/>
      <c r="I78" s="9"/>
      <c r="J78" s="9"/>
      <c r="K78" s="6"/>
      <c r="L78" s="8"/>
      <c r="M78" s="6"/>
      <c r="N78" s="6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9"/>
      <c r="C79" s="10"/>
      <c r="D79" s="7"/>
      <c r="E79" s="10"/>
      <c r="F79" s="10"/>
      <c r="G79" s="9"/>
      <c r="H79" s="9"/>
      <c r="I79" s="9"/>
      <c r="J79" s="9"/>
      <c r="K79" s="6"/>
      <c r="L79" s="8"/>
      <c r="M79" s="6"/>
      <c r="N79" s="6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9"/>
      <c r="C80" s="10"/>
      <c r="D80" s="7"/>
      <c r="E80" s="10"/>
      <c r="F80" s="10"/>
      <c r="G80" s="9"/>
      <c r="H80" s="9"/>
      <c r="I80" s="9"/>
      <c r="J80" s="9"/>
      <c r="K80" s="6"/>
      <c r="L80" s="8"/>
      <c r="M80" s="6"/>
      <c r="N80" s="6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9"/>
      <c r="C81" s="10"/>
      <c r="D81" s="7"/>
      <c r="E81" s="10"/>
      <c r="F81" s="10"/>
      <c r="G81" s="9"/>
      <c r="H81" s="9"/>
      <c r="I81" s="9"/>
      <c r="J81" s="9"/>
      <c r="K81" s="6"/>
      <c r="L81" s="8"/>
      <c r="M81" s="6"/>
      <c r="N81" s="6"/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9"/>
      <c r="C82" s="10"/>
      <c r="D82" s="7"/>
      <c r="E82" s="10"/>
      <c r="F82" s="10"/>
      <c r="G82" s="9"/>
      <c r="H82" s="9"/>
      <c r="I82" s="9"/>
      <c r="J82" s="9"/>
      <c r="K82" s="6"/>
      <c r="L82" s="8"/>
      <c r="M82" s="6"/>
      <c r="N82" s="6"/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9"/>
      <c r="C83" s="10"/>
      <c r="D83" s="7"/>
      <c r="E83" s="10"/>
      <c r="F83" s="10"/>
      <c r="G83" s="9"/>
      <c r="H83" s="9"/>
      <c r="I83" s="9"/>
      <c r="J83" s="9"/>
      <c r="K83" s="6"/>
      <c r="L83" s="8"/>
      <c r="M83" s="6"/>
      <c r="N83" s="6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9"/>
      <c r="C84" s="10"/>
      <c r="D84" s="7"/>
      <c r="E84" s="10"/>
      <c r="F84" s="10"/>
      <c r="G84" s="9"/>
      <c r="H84" s="9"/>
      <c r="I84" s="9"/>
      <c r="J84" s="9"/>
      <c r="K84" s="6"/>
      <c r="L84" s="8"/>
      <c r="M84" s="6"/>
      <c r="N84" s="6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9"/>
      <c r="C85" s="10"/>
      <c r="D85" s="7"/>
      <c r="E85" s="10"/>
      <c r="F85" s="10"/>
      <c r="G85" s="9"/>
      <c r="H85" s="9"/>
      <c r="I85" s="9"/>
      <c r="J85" s="9"/>
      <c r="K85" s="6"/>
      <c r="L85" s="8"/>
      <c r="M85" s="6"/>
      <c r="N85" s="6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9"/>
      <c r="C86" s="10"/>
      <c r="D86" s="7"/>
      <c r="E86" s="10"/>
      <c r="F86" s="10"/>
      <c r="G86" s="9"/>
      <c r="H86" s="9"/>
      <c r="I86" s="9"/>
      <c r="J86" s="9"/>
      <c r="K86" s="6"/>
      <c r="L86" s="8"/>
      <c r="M86" s="6"/>
      <c r="N86" s="6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9"/>
      <c r="C87" s="10"/>
      <c r="D87" s="7"/>
      <c r="E87" s="10"/>
      <c r="F87" s="10"/>
      <c r="G87" s="9"/>
      <c r="H87" s="9"/>
      <c r="I87" s="9"/>
      <c r="J87" s="9"/>
      <c r="K87" s="6"/>
      <c r="L87" s="8"/>
      <c r="M87" s="6"/>
      <c r="N87" s="6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9"/>
      <c r="C88" s="10"/>
      <c r="D88" s="7"/>
      <c r="E88" s="10"/>
      <c r="F88" s="10"/>
      <c r="G88" s="9"/>
      <c r="H88" s="9"/>
      <c r="I88" s="9"/>
      <c r="J88" s="9"/>
      <c r="K88" s="6"/>
      <c r="L88" s="8"/>
      <c r="M88" s="6"/>
      <c r="N88" s="6"/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9"/>
      <c r="C89" s="10"/>
      <c r="D89" s="7"/>
      <c r="E89" s="10"/>
      <c r="F89" s="10"/>
      <c r="G89" s="9"/>
      <c r="H89" s="9"/>
      <c r="I89" s="9"/>
      <c r="J89" s="9"/>
      <c r="K89" s="6"/>
      <c r="L89" s="8"/>
      <c r="M89" s="6"/>
      <c r="N89" s="6"/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9"/>
      <c r="C90" s="10"/>
      <c r="D90" s="7"/>
      <c r="E90" s="10"/>
      <c r="F90" s="10"/>
      <c r="G90" s="9"/>
      <c r="H90" s="9"/>
      <c r="I90" s="9"/>
      <c r="J90" s="9"/>
      <c r="K90" s="6"/>
      <c r="L90" s="8"/>
      <c r="M90" s="6"/>
      <c r="N90" s="6"/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9"/>
      <c r="C91" s="10"/>
      <c r="D91" s="7"/>
      <c r="E91" s="10"/>
      <c r="F91" s="10"/>
      <c r="G91" s="9"/>
      <c r="H91" s="9"/>
      <c r="I91" s="9"/>
      <c r="J91" s="9"/>
      <c r="K91" s="6"/>
      <c r="L91" s="8"/>
      <c r="M91" s="6"/>
      <c r="N91" s="6"/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9"/>
      <c r="C92" s="10"/>
      <c r="D92" s="7"/>
      <c r="E92" s="10"/>
      <c r="F92" s="10"/>
      <c r="G92" s="9"/>
      <c r="H92" s="9"/>
      <c r="I92" s="9"/>
      <c r="J92" s="9"/>
      <c r="K92" s="6"/>
      <c r="L92" s="8"/>
      <c r="M92" s="6"/>
      <c r="N92" s="6"/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9"/>
      <c r="C93" s="10"/>
      <c r="D93" s="7"/>
      <c r="E93" s="10"/>
      <c r="F93" s="10"/>
      <c r="G93" s="9"/>
      <c r="H93" s="9"/>
      <c r="I93" s="9"/>
      <c r="J93" s="9"/>
      <c r="K93" s="6"/>
      <c r="L93" s="8"/>
      <c r="M93" s="6"/>
      <c r="N93" s="6"/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9"/>
      <c r="C94" s="10"/>
      <c r="D94" s="7"/>
      <c r="E94" s="10"/>
      <c r="F94" s="10"/>
      <c r="G94" s="9"/>
      <c r="H94" s="9"/>
      <c r="I94" s="9"/>
      <c r="J94" s="9"/>
      <c r="K94" s="6"/>
      <c r="L94" s="8"/>
      <c r="M94" s="6"/>
      <c r="N94" s="6"/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9"/>
      <c r="C95" s="10"/>
      <c r="D95" s="7"/>
      <c r="E95" s="10"/>
      <c r="F95" s="10"/>
      <c r="G95" s="9"/>
      <c r="H95" s="9"/>
      <c r="I95" s="9"/>
      <c r="J95" s="9"/>
      <c r="K95" s="6"/>
      <c r="L95" s="8"/>
      <c r="M95" s="6"/>
      <c r="N95" s="6"/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9"/>
      <c r="C96" s="10"/>
      <c r="D96" s="7"/>
      <c r="E96" s="10"/>
      <c r="F96" s="10"/>
      <c r="G96" s="9"/>
      <c r="H96" s="9"/>
      <c r="I96" s="9"/>
      <c r="J96" s="9"/>
      <c r="K96" s="6"/>
      <c r="L96" s="8"/>
      <c r="M96" s="6"/>
      <c r="N96" s="6"/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9"/>
      <c r="C97" s="10"/>
      <c r="D97" s="7"/>
      <c r="E97" s="10"/>
      <c r="F97" s="10"/>
      <c r="G97" s="9"/>
      <c r="H97" s="9"/>
      <c r="I97" s="9"/>
      <c r="J97" s="9"/>
      <c r="K97" s="6"/>
      <c r="L97" s="8"/>
      <c r="M97" s="6"/>
      <c r="N97" s="6"/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9"/>
      <c r="C98" s="10"/>
      <c r="D98" s="7"/>
      <c r="E98" s="10"/>
      <c r="F98" s="10"/>
      <c r="G98" s="9"/>
      <c r="H98" s="9"/>
      <c r="I98" s="9"/>
      <c r="J98" s="9"/>
      <c r="K98" s="6"/>
      <c r="L98" s="8"/>
      <c r="M98" s="6"/>
      <c r="N98" s="6"/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9"/>
      <c r="C99" s="10"/>
      <c r="D99" s="7"/>
      <c r="E99" s="10"/>
      <c r="F99" s="10"/>
      <c r="G99" s="9"/>
      <c r="H99" s="9"/>
      <c r="I99" s="9"/>
      <c r="J99" s="9"/>
      <c r="K99" s="6"/>
      <c r="L99" s="8"/>
      <c r="M99" s="6"/>
      <c r="N99" s="6"/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9"/>
      <c r="C100" s="10"/>
      <c r="D100" s="7"/>
      <c r="E100" s="10"/>
      <c r="F100" s="10"/>
      <c r="G100" s="9"/>
      <c r="H100" s="9"/>
      <c r="I100" s="9"/>
      <c r="J100" s="9"/>
      <c r="K100" s="6"/>
      <c r="L100" s="8"/>
      <c r="M100" s="6"/>
      <c r="N100" s="6"/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9"/>
      <c r="C101" s="10"/>
      <c r="D101" s="7"/>
      <c r="E101" s="10"/>
      <c r="F101" s="10"/>
      <c r="G101" s="9"/>
      <c r="H101" s="9"/>
      <c r="I101" s="9"/>
      <c r="J101" s="9"/>
      <c r="K101" s="6"/>
      <c r="L101" s="8"/>
      <c r="M101" s="6"/>
      <c r="N101" s="6"/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9"/>
      <c r="C102" s="10"/>
      <c r="D102" s="7"/>
      <c r="E102" s="10"/>
      <c r="F102" s="10"/>
      <c r="G102" s="9"/>
      <c r="H102" s="9"/>
      <c r="I102" s="9"/>
      <c r="J102" s="9"/>
      <c r="K102" s="6"/>
      <c r="L102" s="8"/>
      <c r="M102" s="6"/>
      <c r="N102" s="6"/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9"/>
      <c r="C103" s="10"/>
      <c r="D103" s="7"/>
      <c r="E103" s="10"/>
      <c r="F103" s="10"/>
      <c r="G103" s="9"/>
      <c r="H103" s="9"/>
      <c r="I103" s="9"/>
      <c r="J103" s="9"/>
      <c r="K103" s="6"/>
      <c r="L103" s="8"/>
      <c r="M103" s="6"/>
      <c r="N103" s="6"/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9"/>
      <c r="C104" s="10"/>
      <c r="D104" s="7"/>
      <c r="E104" s="10"/>
      <c r="F104" s="10"/>
      <c r="G104" s="9"/>
      <c r="H104" s="9"/>
      <c r="I104" s="9"/>
      <c r="J104" s="9"/>
      <c r="K104" s="6"/>
      <c r="L104" s="8"/>
      <c r="M104" s="6"/>
      <c r="N104" s="6"/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9"/>
      <c r="C105" s="10"/>
      <c r="D105" s="7"/>
      <c r="E105" s="10"/>
      <c r="F105" s="10"/>
      <c r="G105" s="9"/>
      <c r="H105" s="9"/>
      <c r="I105" s="9"/>
      <c r="J105" s="9"/>
      <c r="K105" s="6"/>
      <c r="L105" s="8"/>
      <c r="M105" s="6"/>
      <c r="N105" s="6"/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9"/>
      <c r="C106" s="10"/>
      <c r="D106" s="7"/>
      <c r="E106" s="10"/>
      <c r="F106" s="10"/>
      <c r="G106" s="9"/>
      <c r="H106" s="9"/>
      <c r="I106" s="9"/>
      <c r="J106" s="9"/>
      <c r="K106" s="6"/>
      <c r="L106" s="8"/>
      <c r="M106" s="6"/>
      <c r="N106" s="6"/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9"/>
      <c r="C107" s="10"/>
      <c r="D107" s="7"/>
      <c r="E107" s="10"/>
      <c r="F107" s="10"/>
      <c r="G107" s="9"/>
      <c r="H107" s="9"/>
      <c r="I107" s="9"/>
      <c r="J107" s="9"/>
      <c r="K107" s="6"/>
      <c r="L107" s="8"/>
      <c r="M107" s="6"/>
      <c r="N107" s="6"/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9"/>
      <c r="C108" s="10"/>
      <c r="D108" s="7"/>
      <c r="E108" s="10"/>
      <c r="F108" s="10"/>
      <c r="G108" s="9"/>
      <c r="H108" s="9"/>
      <c r="I108" s="9"/>
      <c r="J108" s="9"/>
      <c r="K108" s="6"/>
      <c r="L108" s="8"/>
      <c r="M108" s="6"/>
      <c r="N108" s="6"/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9"/>
      <c r="C109" s="10"/>
      <c r="D109" s="7"/>
      <c r="E109" s="10"/>
      <c r="F109" s="10"/>
      <c r="G109" s="9"/>
      <c r="H109" s="9"/>
      <c r="I109" s="9"/>
      <c r="J109" s="9"/>
      <c r="K109" s="6"/>
      <c r="L109" s="8"/>
      <c r="M109" s="6"/>
      <c r="N109" s="6"/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9"/>
      <c r="C110" s="10"/>
      <c r="D110" s="7"/>
      <c r="E110" s="10"/>
      <c r="F110" s="10"/>
      <c r="G110" s="9"/>
      <c r="H110" s="9"/>
      <c r="I110" s="9"/>
      <c r="J110" s="9"/>
      <c r="K110" s="6"/>
      <c r="L110" s="8"/>
      <c r="M110" s="6"/>
      <c r="N110" s="6"/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9"/>
      <c r="C111" s="10"/>
      <c r="D111" s="7"/>
      <c r="E111" s="10"/>
      <c r="F111" s="10"/>
      <c r="G111" s="9"/>
      <c r="H111" s="9"/>
      <c r="I111" s="9"/>
      <c r="J111" s="9"/>
      <c r="K111" s="6"/>
      <c r="L111" s="8"/>
      <c r="M111" s="6"/>
      <c r="N111" s="6"/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9"/>
      <c r="C112" s="10"/>
      <c r="D112" s="7"/>
      <c r="E112" s="10"/>
      <c r="F112" s="10"/>
      <c r="G112" s="9"/>
      <c r="H112" s="9"/>
      <c r="I112" s="9"/>
      <c r="J112" s="9"/>
      <c r="K112" s="6"/>
      <c r="L112" s="8"/>
      <c r="M112" s="6"/>
      <c r="N112" s="6"/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9"/>
      <c r="C113" s="10"/>
      <c r="D113" s="7"/>
      <c r="E113" s="10"/>
      <c r="F113" s="10"/>
      <c r="G113" s="9"/>
      <c r="H113" s="9"/>
      <c r="I113" s="9"/>
      <c r="J113" s="9"/>
      <c r="K113" s="6"/>
      <c r="L113" s="8"/>
      <c r="M113" s="6"/>
      <c r="N113" s="6"/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9"/>
      <c r="C114" s="10"/>
      <c r="D114" s="7"/>
      <c r="E114" s="10"/>
      <c r="F114" s="10"/>
      <c r="G114" s="9"/>
      <c r="H114" s="9"/>
      <c r="I114" s="9"/>
      <c r="J114" s="9"/>
      <c r="K114" s="6"/>
      <c r="L114" s="8"/>
      <c r="M114" s="6"/>
      <c r="N114" s="6"/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9"/>
      <c r="C115" s="10"/>
      <c r="D115" s="7"/>
      <c r="E115" s="10"/>
      <c r="F115" s="10"/>
      <c r="G115" s="9"/>
      <c r="H115" s="9"/>
      <c r="I115" s="9"/>
      <c r="J115" s="9"/>
      <c r="K115" s="6"/>
      <c r="L115" s="8"/>
      <c r="M115" s="6"/>
      <c r="N115" s="6"/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9"/>
      <c r="C116" s="10"/>
      <c r="D116" s="7"/>
      <c r="E116" s="10"/>
      <c r="F116" s="10"/>
      <c r="G116" s="9"/>
      <c r="H116" s="9"/>
      <c r="I116" s="9"/>
      <c r="J116" s="9"/>
      <c r="K116" s="6"/>
      <c r="L116" s="8"/>
      <c r="M116" s="6"/>
      <c r="N116" s="6"/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9"/>
      <c r="C117" s="10"/>
      <c r="D117" s="7"/>
      <c r="E117" s="10"/>
      <c r="F117" s="10"/>
      <c r="G117" s="9"/>
      <c r="H117" s="9"/>
      <c r="I117" s="9"/>
      <c r="J117" s="9"/>
      <c r="K117" s="6"/>
      <c r="L117" s="8"/>
      <c r="M117" s="6"/>
      <c r="N117" s="6"/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9"/>
      <c r="C118" s="10"/>
      <c r="D118" s="7"/>
      <c r="E118" s="10"/>
      <c r="F118" s="10"/>
      <c r="G118" s="9"/>
      <c r="H118" s="9"/>
      <c r="I118" s="9"/>
      <c r="J118" s="9"/>
      <c r="K118" s="6"/>
      <c r="L118" s="8"/>
      <c r="M118" s="6"/>
      <c r="N118" s="6"/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9"/>
      <c r="C119" s="10"/>
      <c r="D119" s="7"/>
      <c r="E119" s="10"/>
      <c r="F119" s="10"/>
      <c r="G119" s="9"/>
      <c r="H119" s="9"/>
      <c r="I119" s="9"/>
      <c r="J119" s="9"/>
      <c r="K119" s="6"/>
      <c r="L119" s="8"/>
      <c r="M119" s="6"/>
      <c r="N119" s="6"/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9"/>
      <c r="C120" s="10"/>
      <c r="D120" s="7"/>
      <c r="E120" s="10"/>
      <c r="F120" s="10"/>
      <c r="G120" s="9"/>
      <c r="H120" s="9"/>
      <c r="I120" s="9"/>
      <c r="J120" s="9"/>
      <c r="K120" s="6"/>
      <c r="L120" s="8"/>
      <c r="M120" s="6"/>
      <c r="N120" s="6"/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9"/>
      <c r="C121" s="10"/>
      <c r="D121" s="7"/>
      <c r="E121" s="10"/>
      <c r="F121" s="10"/>
      <c r="G121" s="9"/>
      <c r="H121" s="9"/>
      <c r="I121" s="9"/>
      <c r="J121" s="9"/>
      <c r="K121" s="6"/>
      <c r="L121" s="8"/>
      <c r="M121" s="6"/>
      <c r="N121" s="6"/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9"/>
      <c r="C122" s="10"/>
      <c r="D122" s="7"/>
      <c r="E122" s="10"/>
      <c r="F122" s="10"/>
      <c r="G122" s="9"/>
      <c r="H122" s="9"/>
      <c r="I122" s="9"/>
      <c r="J122" s="9"/>
      <c r="K122" s="6"/>
      <c r="L122" s="8"/>
      <c r="M122" s="6"/>
      <c r="N122" s="6"/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9"/>
      <c r="C123" s="10"/>
      <c r="D123" s="7"/>
      <c r="E123" s="10"/>
      <c r="F123" s="10"/>
      <c r="G123" s="9"/>
      <c r="H123" s="9"/>
      <c r="I123" s="9"/>
      <c r="J123" s="9"/>
      <c r="K123" s="6"/>
      <c r="L123" s="8"/>
      <c r="M123" s="6"/>
      <c r="N123" s="6"/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9"/>
      <c r="C124" s="9"/>
      <c r="D124" s="6"/>
      <c r="E124" s="9"/>
      <c r="F124" s="9"/>
      <c r="G124" s="9"/>
      <c r="H124" s="9"/>
      <c r="I124" s="9"/>
      <c r="J124" s="9"/>
      <c r="K124" s="6"/>
      <c r="L124" s="8"/>
      <c r="M124" s="6"/>
      <c r="N124" s="6"/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9"/>
      <c r="C125" s="9"/>
      <c r="D125" s="6"/>
      <c r="E125" s="9"/>
      <c r="F125" s="9"/>
      <c r="G125" s="9"/>
      <c r="H125" s="9"/>
      <c r="I125" s="9"/>
      <c r="J125" s="9"/>
      <c r="K125" s="6"/>
      <c r="L125" s="8"/>
      <c r="M125" s="6"/>
      <c r="N125" s="6"/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9"/>
      <c r="C126" s="9"/>
      <c r="D126" s="6"/>
      <c r="E126" s="9"/>
      <c r="F126" s="9"/>
      <c r="G126" s="9"/>
      <c r="H126" s="9"/>
      <c r="I126" s="9"/>
      <c r="J126" s="9"/>
      <c r="K126" s="6"/>
      <c r="L126" s="8"/>
      <c r="M126" s="6"/>
      <c r="N126" s="6"/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9"/>
      <c r="C127" s="9"/>
      <c r="D127" s="6"/>
      <c r="E127" s="9"/>
      <c r="F127" s="9"/>
      <c r="G127" s="9"/>
      <c r="H127" s="9"/>
      <c r="I127" s="9"/>
      <c r="J127" s="9"/>
      <c r="K127" s="6"/>
      <c r="L127" s="8"/>
      <c r="M127" s="6"/>
      <c r="N127" s="6"/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9"/>
      <c r="C128" s="9"/>
      <c r="D128" s="6"/>
      <c r="E128" s="9"/>
      <c r="F128" s="9"/>
      <c r="G128" s="9"/>
      <c r="H128" s="9"/>
      <c r="I128" s="9"/>
      <c r="J128" s="9"/>
      <c r="K128" s="6"/>
      <c r="L128" s="8"/>
      <c r="M128" s="6"/>
      <c r="N128" s="6"/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9"/>
      <c r="C129" s="9"/>
      <c r="D129" s="6"/>
      <c r="E129" s="9"/>
      <c r="F129" s="9"/>
      <c r="G129" s="9"/>
      <c r="H129" s="9"/>
      <c r="I129" s="9"/>
      <c r="J129" s="9"/>
      <c r="K129" s="6"/>
      <c r="L129" s="8"/>
      <c r="M129" s="6"/>
      <c r="N129" s="6"/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9"/>
      <c r="C130" s="9"/>
      <c r="D130" s="6"/>
      <c r="E130" s="9"/>
      <c r="F130" s="9"/>
      <c r="G130" s="9"/>
      <c r="H130" s="9"/>
      <c r="I130" s="9"/>
      <c r="J130" s="9"/>
      <c r="K130" s="6"/>
      <c r="L130" s="8"/>
      <c r="M130" s="6"/>
      <c r="N130" s="6"/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9"/>
      <c r="C131" s="9"/>
      <c r="D131" s="6"/>
      <c r="E131" s="9"/>
      <c r="F131" s="9"/>
      <c r="G131" s="9"/>
      <c r="H131" s="9"/>
      <c r="I131" s="9"/>
      <c r="J131" s="9"/>
      <c r="K131" s="6"/>
      <c r="L131" s="8"/>
      <c r="M131" s="6"/>
      <c r="N131" s="6"/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9"/>
      <c r="C132" s="9"/>
      <c r="D132" s="6"/>
      <c r="E132" s="9"/>
      <c r="F132" s="9"/>
      <c r="G132" s="9"/>
      <c r="H132" s="9"/>
      <c r="I132" s="9"/>
      <c r="J132" s="9"/>
      <c r="K132" s="6"/>
      <c r="L132" s="8"/>
      <c r="M132" s="6"/>
      <c r="N132" s="6"/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9"/>
      <c r="C133" s="9"/>
      <c r="D133" s="6"/>
      <c r="E133" s="9"/>
      <c r="F133" s="9"/>
      <c r="G133" s="9"/>
      <c r="H133" s="9"/>
      <c r="I133" s="9"/>
      <c r="J133" s="9"/>
      <c r="K133" s="6"/>
      <c r="L133" s="8"/>
      <c r="M133" s="6"/>
      <c r="N133" s="6"/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9"/>
      <c r="C134" s="9"/>
      <c r="D134" s="6"/>
      <c r="E134" s="9"/>
      <c r="F134" s="9"/>
      <c r="G134" s="9"/>
      <c r="H134" s="9"/>
      <c r="I134" s="9"/>
      <c r="J134" s="9"/>
      <c r="K134" s="6"/>
      <c r="L134" s="8"/>
      <c r="M134" s="6"/>
      <c r="N134" s="6"/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9"/>
      <c r="C135" s="9"/>
      <c r="D135" s="6"/>
      <c r="E135" s="9"/>
      <c r="F135" s="9"/>
      <c r="G135" s="9"/>
      <c r="H135" s="9"/>
      <c r="I135" s="9"/>
      <c r="J135" s="9"/>
      <c r="K135" s="6"/>
      <c r="L135" s="8"/>
      <c r="M135" s="6"/>
      <c r="N135" s="6"/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9"/>
      <c r="C136" s="9"/>
      <c r="D136" s="6"/>
      <c r="E136" s="9"/>
      <c r="F136" s="9"/>
      <c r="G136" s="9"/>
      <c r="H136" s="9"/>
      <c r="I136" s="9"/>
      <c r="J136" s="9"/>
      <c r="K136" s="6"/>
      <c r="L136" s="8"/>
      <c r="M136" s="6"/>
      <c r="N136" s="6"/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9"/>
      <c r="C137" s="9"/>
      <c r="D137" s="6"/>
      <c r="E137" s="9"/>
      <c r="F137" s="9"/>
      <c r="G137" s="9"/>
      <c r="H137" s="9"/>
      <c r="I137" s="9"/>
      <c r="J137" s="9"/>
      <c r="K137" s="6"/>
      <c r="L137" s="8"/>
      <c r="M137" s="6"/>
      <c r="N137" s="6"/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9"/>
      <c r="C138" s="9"/>
      <c r="D138" s="6"/>
      <c r="E138" s="9"/>
      <c r="F138" s="9"/>
      <c r="G138" s="9"/>
      <c r="H138" s="9"/>
      <c r="I138" s="9"/>
      <c r="J138" s="9"/>
      <c r="K138" s="6"/>
      <c r="L138" s="8"/>
      <c r="M138" s="6"/>
      <c r="N138" s="6"/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9"/>
      <c r="C139" s="9"/>
      <c r="D139" s="6"/>
      <c r="E139" s="9"/>
      <c r="F139" s="9"/>
      <c r="G139" s="9"/>
      <c r="H139" s="9"/>
      <c r="I139" s="9"/>
      <c r="J139" s="9"/>
      <c r="K139" s="6"/>
      <c r="L139" s="8"/>
      <c r="M139" s="6"/>
      <c r="N139" s="6"/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9"/>
      <c r="C140" s="9"/>
      <c r="D140" s="6"/>
      <c r="E140" s="9"/>
      <c r="F140" s="9"/>
      <c r="G140" s="9"/>
      <c r="H140" s="9"/>
      <c r="I140" s="9"/>
      <c r="J140" s="9"/>
      <c r="K140" s="6"/>
      <c r="L140" s="8"/>
      <c r="M140" s="6"/>
      <c r="N140" s="6"/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9"/>
      <c r="C141" s="9"/>
      <c r="D141" s="6"/>
      <c r="E141" s="9"/>
      <c r="F141" s="9"/>
      <c r="G141" s="9"/>
      <c r="H141" s="9"/>
      <c r="I141" s="9"/>
      <c r="J141" s="9"/>
      <c r="K141" s="6"/>
      <c r="L141" s="8"/>
      <c r="M141" s="6"/>
      <c r="N141" s="6"/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9"/>
      <c r="C142" s="9"/>
      <c r="D142" s="6"/>
      <c r="E142" s="9"/>
      <c r="F142" s="9"/>
      <c r="G142" s="9"/>
      <c r="H142" s="9"/>
      <c r="I142" s="9"/>
      <c r="J142" s="9"/>
      <c r="K142" s="6"/>
      <c r="L142" s="8"/>
      <c r="M142" s="6"/>
      <c r="N142" s="6"/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9"/>
      <c r="C143" s="9"/>
      <c r="D143" s="6"/>
      <c r="E143" s="9"/>
      <c r="F143" s="9"/>
      <c r="G143" s="9"/>
      <c r="H143" s="9"/>
      <c r="I143" s="9"/>
      <c r="J143" s="9"/>
      <c r="K143" s="6"/>
      <c r="L143" s="8"/>
      <c r="M143" s="6"/>
      <c r="N143" s="6"/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9"/>
      <c r="C144" s="9"/>
      <c r="D144" s="6"/>
      <c r="E144" s="9"/>
      <c r="F144" s="9"/>
      <c r="G144" s="9"/>
      <c r="H144" s="9"/>
      <c r="I144" s="9"/>
      <c r="J144" s="9"/>
      <c r="K144" s="6"/>
      <c r="L144" s="8"/>
      <c r="M144" s="6"/>
      <c r="N144" s="6"/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9"/>
      <c r="C145" s="9"/>
      <c r="D145" s="6"/>
      <c r="E145" s="9"/>
      <c r="F145" s="9"/>
      <c r="G145" s="9"/>
      <c r="H145" s="9"/>
      <c r="I145" s="9"/>
      <c r="J145" s="9"/>
      <c r="K145" s="6"/>
      <c r="L145" s="8"/>
      <c r="M145" s="6"/>
      <c r="N145" s="6"/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9"/>
      <c r="C146" s="9"/>
      <c r="D146" s="6"/>
      <c r="E146" s="9"/>
      <c r="F146" s="9"/>
      <c r="G146" s="9"/>
      <c r="H146" s="9"/>
      <c r="I146" s="9"/>
      <c r="J146" s="9"/>
      <c r="K146" s="6"/>
      <c r="L146" s="8"/>
      <c r="M146" s="6"/>
      <c r="N146" s="6"/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9"/>
      <c r="C147" s="9"/>
      <c r="D147" s="6"/>
      <c r="E147" s="9"/>
      <c r="F147" s="9"/>
      <c r="G147" s="9"/>
      <c r="H147" s="9"/>
      <c r="I147" s="9"/>
      <c r="J147" s="9"/>
      <c r="K147" s="6"/>
      <c r="L147" s="8"/>
      <c r="M147" s="6"/>
      <c r="N147" s="6"/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9"/>
      <c r="C148" s="9"/>
      <c r="D148" s="6"/>
      <c r="E148" s="9"/>
      <c r="F148" s="9"/>
      <c r="G148" s="9"/>
      <c r="H148" s="9"/>
      <c r="I148" s="9"/>
      <c r="J148" s="9"/>
      <c r="K148" s="6"/>
      <c r="L148" s="8"/>
      <c r="M148" s="6"/>
      <c r="N148" s="6"/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9"/>
      <c r="C149" s="9"/>
      <c r="D149" s="6"/>
      <c r="E149" s="9"/>
      <c r="F149" s="9"/>
      <c r="G149" s="9"/>
      <c r="H149" s="9"/>
      <c r="I149" s="9"/>
      <c r="J149" s="9"/>
      <c r="K149" s="6"/>
      <c r="L149" s="8"/>
      <c r="M149" s="6"/>
      <c r="N149" s="6"/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9"/>
      <c r="C150" s="9"/>
      <c r="D150" s="6"/>
      <c r="E150" s="9"/>
      <c r="F150" s="9"/>
      <c r="G150" s="9"/>
      <c r="H150" s="9"/>
      <c r="I150" s="9"/>
      <c r="J150" s="9"/>
      <c r="K150" s="6"/>
      <c r="L150" s="8"/>
      <c r="M150" s="6"/>
      <c r="N150" s="6"/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9"/>
      <c r="C151" s="9"/>
      <c r="D151" s="6"/>
      <c r="E151" s="9"/>
      <c r="F151" s="9"/>
      <c r="G151" s="9"/>
      <c r="H151" s="9"/>
      <c r="I151" s="9"/>
      <c r="J151" s="9"/>
      <c r="K151" s="6"/>
      <c r="L151" s="8"/>
      <c r="M151" s="6"/>
      <c r="N151" s="6"/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9"/>
      <c r="C152" s="9"/>
      <c r="D152" s="6"/>
      <c r="E152" s="9"/>
      <c r="F152" s="9"/>
      <c r="G152" s="9"/>
      <c r="H152" s="9"/>
      <c r="I152" s="9"/>
      <c r="J152" s="9"/>
      <c r="K152" s="6"/>
      <c r="L152" s="8"/>
      <c r="M152" s="6"/>
      <c r="N152" s="6"/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9"/>
      <c r="C153" s="9"/>
      <c r="D153" s="6"/>
      <c r="E153" s="9"/>
      <c r="F153" s="9"/>
      <c r="G153" s="9"/>
      <c r="H153" s="9"/>
      <c r="I153" s="9"/>
      <c r="J153" s="9"/>
      <c r="K153" s="6"/>
      <c r="L153" s="8"/>
      <c r="M153" s="6"/>
      <c r="N153" s="6"/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9"/>
      <c r="C154" s="9"/>
      <c r="D154" s="6"/>
      <c r="E154" s="9"/>
      <c r="F154" s="9"/>
      <c r="G154" s="9"/>
      <c r="H154" s="9"/>
      <c r="I154" s="9"/>
      <c r="J154" s="9"/>
      <c r="K154" s="6"/>
      <c r="L154" s="8"/>
      <c r="M154" s="6"/>
      <c r="N154" s="6"/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9"/>
      <c r="C155" s="9"/>
      <c r="D155" s="6"/>
      <c r="E155" s="9"/>
      <c r="F155" s="9"/>
      <c r="G155" s="9"/>
      <c r="H155" s="9"/>
      <c r="I155" s="9"/>
      <c r="J155" s="9"/>
      <c r="K155" s="6"/>
      <c r="L155" s="8"/>
      <c r="M155" s="6"/>
      <c r="N155" s="6"/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9"/>
      <c r="C156" s="9"/>
      <c r="D156" s="6"/>
      <c r="E156" s="9"/>
      <c r="F156" s="9"/>
      <c r="G156" s="9"/>
      <c r="H156" s="9"/>
      <c r="I156" s="9"/>
      <c r="J156" s="9"/>
      <c r="K156" s="6"/>
      <c r="L156" s="8"/>
      <c r="M156" s="6"/>
      <c r="N156" s="6"/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9"/>
      <c r="C157" s="9"/>
      <c r="D157" s="6"/>
      <c r="E157" s="9"/>
      <c r="F157" s="9"/>
      <c r="G157" s="9"/>
      <c r="H157" s="9"/>
      <c r="I157" s="9"/>
      <c r="J157" s="9"/>
      <c r="K157" s="6"/>
      <c r="L157" s="8"/>
      <c r="M157" s="6"/>
      <c r="N157" s="6"/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9"/>
      <c r="C158" s="9"/>
      <c r="D158" s="6"/>
      <c r="E158" s="9"/>
      <c r="F158" s="9"/>
      <c r="G158" s="9"/>
      <c r="H158" s="9"/>
      <c r="I158" s="9"/>
      <c r="J158" s="9"/>
      <c r="K158" s="6"/>
      <c r="L158" s="8"/>
      <c r="M158" s="6"/>
      <c r="N158" s="6"/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9"/>
      <c r="C159" s="9"/>
      <c r="D159" s="6"/>
      <c r="E159" s="9"/>
      <c r="F159" s="9"/>
      <c r="G159" s="9"/>
      <c r="H159" s="9"/>
      <c r="I159" s="9"/>
      <c r="J159" s="9"/>
      <c r="K159" s="6"/>
      <c r="L159" s="8"/>
      <c r="M159" s="6"/>
      <c r="N159" s="6"/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9"/>
      <c r="C160" s="9"/>
      <c r="D160" s="6"/>
      <c r="E160" s="9"/>
      <c r="F160" s="9"/>
      <c r="G160" s="9"/>
      <c r="H160" s="9"/>
      <c r="I160" s="9"/>
      <c r="J160" s="9"/>
      <c r="K160" s="6"/>
      <c r="L160" s="8"/>
      <c r="M160" s="6"/>
      <c r="N160" s="6"/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9"/>
      <c r="C161" s="9"/>
      <c r="D161" s="6"/>
      <c r="E161" s="9"/>
      <c r="F161" s="9"/>
      <c r="G161" s="9"/>
      <c r="H161" s="9"/>
      <c r="I161" s="9"/>
      <c r="J161" s="9"/>
      <c r="K161" s="6"/>
      <c r="L161" s="8"/>
      <c r="M161" s="6"/>
      <c r="N161" s="6"/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9"/>
      <c r="C162" s="9"/>
      <c r="D162" s="6"/>
      <c r="E162" s="9"/>
      <c r="F162" s="9"/>
      <c r="G162" s="9"/>
      <c r="H162" s="9"/>
      <c r="I162" s="9"/>
      <c r="J162" s="9"/>
      <c r="K162" s="6"/>
      <c r="L162" s="8"/>
      <c r="M162" s="6"/>
      <c r="N162" s="6"/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9"/>
      <c r="C163" s="9"/>
      <c r="D163" s="6"/>
      <c r="E163" s="9"/>
      <c r="F163" s="9"/>
      <c r="G163" s="9"/>
      <c r="H163" s="9"/>
      <c r="I163" s="9"/>
      <c r="J163" s="9"/>
      <c r="K163" s="6"/>
      <c r="L163" s="8"/>
      <c r="M163" s="6"/>
      <c r="N163" s="6"/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9"/>
      <c r="C164" s="9"/>
      <c r="D164" s="6"/>
      <c r="E164" s="9"/>
      <c r="F164" s="9"/>
      <c r="G164" s="9"/>
      <c r="H164" s="9"/>
      <c r="I164" s="9"/>
      <c r="J164" s="9"/>
      <c r="K164" s="6"/>
      <c r="L164" s="8"/>
      <c r="M164" s="6"/>
      <c r="N164" s="6"/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9"/>
      <c r="C165" s="9"/>
      <c r="D165" s="6"/>
      <c r="E165" s="9"/>
      <c r="F165" s="9"/>
      <c r="G165" s="9"/>
      <c r="H165" s="9"/>
      <c r="I165" s="9"/>
      <c r="J165" s="9"/>
      <c r="K165" s="6"/>
      <c r="L165" s="8"/>
      <c r="M165" s="6"/>
      <c r="N165" s="6"/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9"/>
      <c r="C166" s="9"/>
      <c r="D166" s="6"/>
      <c r="E166" s="9"/>
      <c r="F166" s="9"/>
      <c r="G166" s="9"/>
      <c r="H166" s="9"/>
      <c r="I166" s="9"/>
      <c r="J166" s="9"/>
      <c r="K166" s="6"/>
      <c r="L166" s="8"/>
      <c r="M166" s="6"/>
      <c r="N166" s="6"/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9"/>
      <c r="C167" s="9"/>
      <c r="D167" s="6"/>
      <c r="E167" s="9"/>
      <c r="F167" s="9"/>
      <c r="G167" s="9"/>
      <c r="H167" s="9"/>
      <c r="I167" s="9"/>
      <c r="J167" s="9"/>
      <c r="K167" s="6"/>
      <c r="L167" s="8"/>
      <c r="M167" s="6"/>
      <c r="N167" s="6"/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9"/>
      <c r="C168" s="9"/>
      <c r="D168" s="6"/>
      <c r="E168" s="9"/>
      <c r="F168" s="9"/>
      <c r="G168" s="9"/>
      <c r="H168" s="9"/>
      <c r="I168" s="9"/>
      <c r="J168" s="9"/>
      <c r="K168" s="6"/>
      <c r="L168" s="8"/>
      <c r="M168" s="6"/>
      <c r="N168" s="6"/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9"/>
      <c r="C169" s="9"/>
      <c r="D169" s="6"/>
      <c r="E169" s="9"/>
      <c r="F169" s="9"/>
      <c r="G169" s="9"/>
      <c r="H169" s="9"/>
      <c r="I169" s="9"/>
      <c r="J169" s="9"/>
      <c r="K169" s="6"/>
      <c r="L169" s="8"/>
      <c r="M169" s="6"/>
      <c r="N169" s="6"/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9"/>
      <c r="C170" s="9"/>
      <c r="D170" s="6"/>
      <c r="E170" s="9"/>
      <c r="F170" s="9"/>
      <c r="G170" s="9"/>
      <c r="H170" s="9"/>
      <c r="I170" s="9"/>
      <c r="J170" s="9"/>
      <c r="K170" s="6"/>
      <c r="L170" s="8"/>
      <c r="M170" s="6"/>
      <c r="N170" s="6"/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9"/>
      <c r="C171" s="9"/>
      <c r="D171" s="6"/>
      <c r="E171" s="9"/>
      <c r="F171" s="9"/>
      <c r="G171" s="9"/>
      <c r="H171" s="9"/>
      <c r="I171" s="9"/>
      <c r="J171" s="9"/>
      <c r="K171" s="6"/>
      <c r="L171" s="8"/>
      <c r="M171" s="6"/>
      <c r="N171" s="6"/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9"/>
      <c r="C172" s="9"/>
      <c r="D172" s="6"/>
      <c r="E172" s="9"/>
      <c r="F172" s="9"/>
      <c r="G172" s="9"/>
      <c r="H172" s="9"/>
      <c r="I172" s="9"/>
      <c r="J172" s="9"/>
      <c r="K172" s="6"/>
      <c r="L172" s="8"/>
      <c r="M172" s="6"/>
      <c r="N172" s="6"/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9"/>
      <c r="C173" s="9"/>
      <c r="D173" s="6"/>
      <c r="E173" s="9"/>
      <c r="F173" s="9"/>
      <c r="G173" s="9"/>
      <c r="H173" s="9"/>
      <c r="I173" s="9"/>
      <c r="J173" s="9"/>
      <c r="K173" s="6"/>
      <c r="L173" s="8"/>
      <c r="M173" s="6"/>
      <c r="N173" s="6"/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9"/>
      <c r="C174" s="9"/>
      <c r="D174" s="6"/>
      <c r="E174" s="9"/>
      <c r="F174" s="9"/>
      <c r="G174" s="9"/>
      <c r="H174" s="9"/>
      <c r="I174" s="9"/>
      <c r="J174" s="9"/>
      <c r="K174" s="6"/>
      <c r="L174" s="8"/>
      <c r="M174" s="6"/>
      <c r="N174" s="6"/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9"/>
      <c r="C175" s="9"/>
      <c r="D175" s="6"/>
      <c r="E175" s="9"/>
      <c r="F175" s="9"/>
      <c r="G175" s="9"/>
      <c r="H175" s="9"/>
      <c r="I175" s="9"/>
      <c r="J175" s="9"/>
      <c r="K175" s="6"/>
      <c r="L175" s="8"/>
      <c r="M175" s="6"/>
      <c r="N175" s="6"/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9"/>
      <c r="C176" s="9"/>
      <c r="D176" s="6"/>
      <c r="E176" s="9"/>
      <c r="F176" s="9"/>
      <c r="G176" s="9"/>
      <c r="H176" s="9"/>
      <c r="I176" s="9"/>
      <c r="J176" s="9"/>
      <c r="K176" s="6"/>
      <c r="L176" s="8"/>
      <c r="M176" s="6"/>
      <c r="N176" s="6"/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9"/>
      <c r="C177" s="9"/>
      <c r="D177" s="6"/>
      <c r="E177" s="9"/>
      <c r="F177" s="9"/>
      <c r="G177" s="9"/>
      <c r="H177" s="9"/>
      <c r="I177" s="9"/>
      <c r="J177" s="9"/>
      <c r="K177" s="6"/>
      <c r="L177" s="8"/>
      <c r="M177" s="6"/>
      <c r="N177" s="6"/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9"/>
      <c r="C178" s="9"/>
      <c r="D178" s="6"/>
      <c r="E178" s="9"/>
      <c r="F178" s="9"/>
      <c r="G178" s="9"/>
      <c r="H178" s="9"/>
      <c r="I178" s="9"/>
      <c r="J178" s="9"/>
      <c r="K178" s="6"/>
      <c r="L178" s="8"/>
      <c r="M178" s="6"/>
      <c r="N178" s="6"/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9"/>
      <c r="C179" s="9"/>
      <c r="D179" s="6"/>
      <c r="E179" s="9"/>
      <c r="F179" s="9"/>
      <c r="G179" s="9"/>
      <c r="H179" s="9"/>
      <c r="I179" s="9"/>
      <c r="J179" s="9"/>
      <c r="K179" s="6"/>
      <c r="L179" s="8"/>
      <c r="M179" s="6"/>
      <c r="N179" s="6"/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9"/>
      <c r="C180" s="9"/>
      <c r="D180" s="6"/>
      <c r="E180" s="9"/>
      <c r="F180" s="9"/>
      <c r="G180" s="9"/>
      <c r="H180" s="9"/>
      <c r="I180" s="9"/>
      <c r="J180" s="9"/>
      <c r="K180" s="6"/>
      <c r="L180" s="8"/>
      <c r="M180" s="6"/>
      <c r="N180" s="6"/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9"/>
      <c r="C181" s="9"/>
      <c r="D181" s="6"/>
      <c r="E181" s="9"/>
      <c r="F181" s="9"/>
      <c r="G181" s="9"/>
      <c r="H181" s="9"/>
      <c r="I181" s="9"/>
      <c r="J181" s="9"/>
      <c r="K181" s="6"/>
      <c r="L181" s="8"/>
      <c r="M181" s="6"/>
      <c r="N181" s="6"/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9"/>
      <c r="C182" s="9"/>
      <c r="D182" s="6"/>
      <c r="E182" s="9"/>
      <c r="F182" s="9"/>
      <c r="G182" s="9"/>
      <c r="H182" s="9"/>
      <c r="I182" s="9"/>
      <c r="J182" s="9"/>
      <c r="K182" s="6"/>
      <c r="L182" s="8"/>
      <c r="M182" s="6"/>
      <c r="N182" s="6"/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9"/>
      <c r="C183" s="9"/>
      <c r="D183" s="6"/>
      <c r="E183" s="9"/>
      <c r="F183" s="9"/>
      <c r="G183" s="9"/>
      <c r="H183" s="9"/>
      <c r="I183" s="9"/>
      <c r="J183" s="9"/>
      <c r="K183" s="6"/>
      <c r="L183" s="8"/>
      <c r="M183" s="6"/>
      <c r="N183" s="6"/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9"/>
      <c r="C184" s="9"/>
      <c r="D184" s="6"/>
      <c r="E184" s="9"/>
      <c r="F184" s="9"/>
      <c r="G184" s="9"/>
      <c r="H184" s="9"/>
      <c r="I184" s="9"/>
      <c r="J184" s="9"/>
      <c r="K184" s="6"/>
      <c r="L184" s="8"/>
      <c r="M184" s="6"/>
      <c r="N184" s="6"/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9"/>
      <c r="C185" s="9"/>
      <c r="D185" s="6"/>
      <c r="E185" s="9"/>
      <c r="F185" s="9"/>
      <c r="G185" s="9"/>
      <c r="H185" s="9"/>
      <c r="I185" s="9"/>
      <c r="J185" s="9"/>
      <c r="K185" s="6"/>
      <c r="L185" s="8"/>
      <c r="M185" s="6"/>
      <c r="N185" s="6"/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9"/>
      <c r="C186" s="9"/>
      <c r="D186" s="6"/>
      <c r="E186" s="9"/>
      <c r="F186" s="9"/>
      <c r="G186" s="9"/>
      <c r="H186" s="9"/>
      <c r="I186" s="9"/>
      <c r="J186" s="9"/>
      <c r="K186" s="6"/>
      <c r="L186" s="8"/>
      <c r="M186" s="6"/>
      <c r="N186" s="6"/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9"/>
      <c r="C187" s="9"/>
      <c r="D187" s="6"/>
      <c r="E187" s="9"/>
      <c r="F187" s="9"/>
      <c r="G187" s="9"/>
      <c r="H187" s="9"/>
      <c r="I187" s="9"/>
      <c r="J187" s="9"/>
      <c r="K187" s="6"/>
      <c r="L187" s="8"/>
      <c r="M187" s="6"/>
      <c r="N187" s="6"/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9"/>
      <c r="C188" s="9"/>
      <c r="D188" s="6"/>
      <c r="E188" s="9"/>
      <c r="F188" s="9"/>
      <c r="G188" s="9"/>
      <c r="H188" s="9"/>
      <c r="I188" s="9"/>
      <c r="J188" s="9"/>
      <c r="K188" s="6"/>
      <c r="L188" s="8"/>
      <c r="M188" s="6"/>
      <c r="N188" s="6"/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9"/>
      <c r="C189" s="9"/>
      <c r="D189" s="6"/>
      <c r="E189" s="9"/>
      <c r="F189" s="9"/>
      <c r="G189" s="9"/>
      <c r="H189" s="9"/>
      <c r="I189" s="9"/>
      <c r="J189" s="9"/>
      <c r="K189" s="6"/>
      <c r="L189" s="8"/>
      <c r="M189" s="6"/>
      <c r="N189" s="6"/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9"/>
      <c r="C190" s="9"/>
      <c r="D190" s="6"/>
      <c r="E190" s="9"/>
      <c r="F190" s="9"/>
      <c r="G190" s="9"/>
      <c r="H190" s="9"/>
      <c r="I190" s="9"/>
      <c r="J190" s="9"/>
      <c r="K190" s="6"/>
      <c r="L190" s="8"/>
      <c r="M190" s="6"/>
      <c r="N190" s="6"/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9"/>
      <c r="C191" s="9"/>
      <c r="D191" s="6"/>
      <c r="E191" s="9"/>
      <c r="F191" s="9"/>
      <c r="G191" s="9"/>
      <c r="H191" s="9"/>
      <c r="I191" s="9"/>
      <c r="J191" s="9"/>
      <c r="K191" s="6"/>
      <c r="L191" s="8"/>
      <c r="M191" s="6"/>
      <c r="N191" s="6"/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9"/>
      <c r="C192" s="9"/>
      <c r="D192" s="6"/>
      <c r="E192" s="9"/>
      <c r="F192" s="9"/>
      <c r="G192" s="9"/>
      <c r="H192" s="9"/>
      <c r="I192" s="9"/>
      <c r="J192" s="9"/>
      <c r="K192" s="6"/>
      <c r="L192" s="8"/>
      <c r="M192" s="6"/>
      <c r="N192" s="6"/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9"/>
      <c r="C193" s="9"/>
      <c r="D193" s="6"/>
      <c r="E193" s="9"/>
      <c r="F193" s="9"/>
      <c r="G193" s="9"/>
      <c r="H193" s="9"/>
      <c r="I193" s="9"/>
      <c r="J193" s="9"/>
      <c r="K193" s="6"/>
      <c r="L193" s="8"/>
      <c r="M193" s="6"/>
      <c r="N193" s="6"/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9"/>
      <c r="C194" s="9"/>
      <c r="D194" s="6"/>
      <c r="E194" s="9"/>
      <c r="F194" s="9"/>
      <c r="G194" s="9"/>
      <c r="H194" s="9"/>
      <c r="I194" s="9"/>
      <c r="J194" s="9"/>
      <c r="K194" s="6"/>
      <c r="L194" s="8"/>
      <c r="M194" s="6"/>
      <c r="N194" s="6"/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9"/>
      <c r="C195" s="9"/>
      <c r="D195" s="6"/>
      <c r="E195" s="9"/>
      <c r="F195" s="9"/>
      <c r="G195" s="9"/>
      <c r="H195" s="9"/>
      <c r="I195" s="9"/>
      <c r="J195" s="9"/>
      <c r="K195" s="6"/>
      <c r="L195" s="8"/>
      <c r="M195" s="6"/>
      <c r="N195" s="6"/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9"/>
      <c r="C196" s="9"/>
      <c r="D196" s="6"/>
      <c r="E196" s="9"/>
      <c r="F196" s="9"/>
      <c r="G196" s="9"/>
      <c r="H196" s="9"/>
      <c r="I196" s="9"/>
      <c r="J196" s="9"/>
      <c r="K196" s="6"/>
      <c r="L196" s="8"/>
      <c r="M196" s="6"/>
      <c r="N196" s="6"/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9"/>
      <c r="C197" s="9"/>
      <c r="D197" s="6"/>
      <c r="E197" s="9"/>
      <c r="F197" s="9"/>
      <c r="G197" s="9"/>
      <c r="H197" s="9"/>
      <c r="I197" s="9"/>
      <c r="J197" s="9"/>
      <c r="K197" s="6"/>
      <c r="L197" s="8"/>
      <c r="M197" s="6"/>
      <c r="N197" s="6"/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9"/>
      <c r="C198" s="9"/>
      <c r="D198" s="6"/>
      <c r="E198" s="9"/>
      <c r="F198" s="9"/>
      <c r="G198" s="9"/>
      <c r="H198" s="9"/>
      <c r="I198" s="9"/>
      <c r="J198" s="9"/>
      <c r="K198" s="6"/>
      <c r="L198" s="8"/>
      <c r="M198" s="6"/>
      <c r="N198" s="6"/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9"/>
      <c r="C199" s="9"/>
      <c r="D199" s="6"/>
      <c r="E199" s="9"/>
      <c r="F199" s="9"/>
      <c r="G199" s="9"/>
      <c r="H199" s="9"/>
      <c r="I199" s="9"/>
      <c r="J199" s="9"/>
      <c r="K199" s="6"/>
      <c r="L199" s="8"/>
      <c r="M199" s="6"/>
      <c r="N199" s="6"/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9"/>
      <c r="C200" s="9"/>
      <c r="D200" s="6"/>
      <c r="E200" s="9"/>
      <c r="F200" s="9"/>
      <c r="G200" s="9"/>
      <c r="H200" s="9"/>
      <c r="I200" s="9"/>
      <c r="J200" s="9"/>
      <c r="K200" s="6"/>
      <c r="L200" s="8"/>
      <c r="M200" s="6"/>
      <c r="N200" s="6"/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9"/>
      <c r="C201" s="9"/>
      <c r="D201" s="6"/>
      <c r="E201" s="9"/>
      <c r="F201" s="9"/>
      <c r="G201" s="9"/>
      <c r="H201" s="9"/>
      <c r="I201" s="9"/>
      <c r="J201" s="9"/>
      <c r="K201" s="6"/>
      <c r="L201" s="8"/>
      <c r="M201" s="6"/>
      <c r="N201" s="6"/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9"/>
      <c r="C202" s="9"/>
      <c r="D202" s="6"/>
      <c r="E202" s="9"/>
      <c r="F202" s="9"/>
      <c r="G202" s="9"/>
      <c r="H202" s="9"/>
      <c r="I202" s="9"/>
      <c r="J202" s="9"/>
      <c r="K202" s="6"/>
      <c r="L202" s="8"/>
      <c r="M202" s="6"/>
      <c r="N202" s="6"/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9"/>
      <c r="C203" s="9"/>
      <c r="D203" s="6"/>
      <c r="E203" s="9"/>
      <c r="F203" s="9"/>
      <c r="G203" s="9"/>
      <c r="H203" s="9"/>
      <c r="I203" s="9"/>
      <c r="J203" s="9"/>
      <c r="K203" s="6"/>
      <c r="L203" s="8"/>
      <c r="M203" s="6"/>
      <c r="N203" s="6"/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9"/>
      <c r="C204" s="9"/>
      <c r="D204" s="6"/>
      <c r="E204" s="9"/>
      <c r="F204" s="9"/>
      <c r="G204" s="9"/>
      <c r="H204" s="9"/>
      <c r="I204" s="9"/>
      <c r="J204" s="9"/>
      <c r="K204" s="6"/>
      <c r="L204" s="8"/>
      <c r="M204" s="6"/>
      <c r="N204" s="6"/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9"/>
      <c r="C205" s="9"/>
      <c r="D205" s="6"/>
      <c r="E205" s="9"/>
      <c r="F205" s="9"/>
      <c r="G205" s="9"/>
      <c r="H205" s="9"/>
      <c r="I205" s="9"/>
      <c r="J205" s="9"/>
      <c r="K205" s="6"/>
      <c r="L205" s="8"/>
      <c r="M205" s="6"/>
      <c r="N205" s="6"/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9"/>
      <c r="C206" s="9"/>
      <c r="D206" s="6"/>
      <c r="E206" s="9"/>
      <c r="F206" s="9"/>
      <c r="G206" s="9"/>
      <c r="H206" s="9"/>
      <c r="I206" s="9"/>
      <c r="J206" s="9"/>
      <c r="K206" s="6"/>
      <c r="L206" s="8"/>
      <c r="M206" s="6"/>
      <c r="N206" s="6"/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9"/>
      <c r="C207" s="9"/>
      <c r="D207" s="6"/>
      <c r="E207" s="9"/>
      <c r="F207" s="9"/>
      <c r="G207" s="9"/>
      <c r="H207" s="9"/>
      <c r="I207" s="9"/>
      <c r="J207" s="9"/>
      <c r="K207" s="6"/>
      <c r="L207" s="8"/>
      <c r="M207" s="6"/>
      <c r="N207" s="6"/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9"/>
      <c r="C208" s="9"/>
      <c r="D208" s="6"/>
      <c r="E208" s="9"/>
      <c r="F208" s="9"/>
      <c r="G208" s="9"/>
      <c r="H208" s="9"/>
      <c r="I208" s="9"/>
      <c r="J208" s="9"/>
      <c r="K208" s="6"/>
      <c r="L208" s="8"/>
      <c r="M208" s="6"/>
      <c r="N208" s="6"/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9"/>
      <c r="C209" s="9"/>
      <c r="D209" s="6"/>
      <c r="E209" s="9"/>
      <c r="F209" s="9"/>
      <c r="G209" s="9"/>
      <c r="H209" s="9"/>
      <c r="I209" s="9"/>
      <c r="J209" s="9"/>
      <c r="K209" s="6"/>
      <c r="L209" s="8"/>
      <c r="M209" s="6"/>
      <c r="N209" s="6"/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9"/>
      <c r="C210" s="9"/>
      <c r="D210" s="6"/>
      <c r="E210" s="9"/>
      <c r="F210" s="9"/>
      <c r="G210" s="9"/>
      <c r="H210" s="9"/>
      <c r="I210" s="9"/>
      <c r="J210" s="9"/>
      <c r="K210" s="6"/>
      <c r="L210" s="8"/>
      <c r="M210" s="6"/>
      <c r="N210" s="6"/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9"/>
      <c r="C211" s="9"/>
      <c r="D211" s="6"/>
      <c r="E211" s="9"/>
      <c r="F211" s="9"/>
      <c r="G211" s="9"/>
      <c r="H211" s="9"/>
      <c r="I211" s="9"/>
      <c r="J211" s="9"/>
      <c r="K211" s="6"/>
      <c r="L211" s="8"/>
      <c r="M211" s="6"/>
      <c r="N211" s="6"/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9"/>
      <c r="C212" s="9"/>
      <c r="D212" s="6"/>
      <c r="E212" s="9"/>
      <c r="F212" s="9"/>
      <c r="G212" s="9"/>
      <c r="H212" s="9"/>
      <c r="I212" s="9"/>
      <c r="J212" s="9"/>
      <c r="K212" s="6"/>
      <c r="L212" s="8"/>
      <c r="M212" s="6"/>
      <c r="N212" s="6"/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9"/>
      <c r="C213" s="9"/>
      <c r="D213" s="6"/>
      <c r="E213" s="9"/>
      <c r="F213" s="9"/>
      <c r="G213" s="9"/>
      <c r="H213" s="9"/>
      <c r="I213" s="9"/>
      <c r="J213" s="9"/>
      <c r="K213" s="6"/>
      <c r="L213" s="8"/>
      <c r="M213" s="6"/>
      <c r="N213" s="6"/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9"/>
      <c r="C214" s="9"/>
      <c r="D214" s="6"/>
      <c r="E214" s="9"/>
      <c r="F214" s="9"/>
      <c r="G214" s="9"/>
      <c r="H214" s="9"/>
      <c r="I214" s="9"/>
      <c r="J214" s="9"/>
      <c r="K214" s="6"/>
      <c r="L214" s="8"/>
      <c r="M214" s="6"/>
      <c r="N214" s="6"/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9"/>
      <c r="C215" s="9"/>
      <c r="D215" s="6"/>
      <c r="E215" s="9"/>
      <c r="F215" s="9"/>
      <c r="G215" s="9"/>
      <c r="H215" s="9"/>
      <c r="I215" s="9"/>
      <c r="J215" s="9"/>
      <c r="K215" s="6"/>
      <c r="L215" s="8"/>
      <c r="M215" s="6"/>
      <c r="N215" s="6"/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9"/>
      <c r="C216" s="9"/>
      <c r="D216" s="6"/>
      <c r="E216" s="9"/>
      <c r="F216" s="9"/>
      <c r="G216" s="9"/>
      <c r="H216" s="9"/>
      <c r="I216" s="9"/>
      <c r="J216" s="9"/>
      <c r="K216" s="6"/>
      <c r="L216" s="8"/>
      <c r="M216" s="6"/>
      <c r="N216" s="6"/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9"/>
      <c r="C217" s="9"/>
      <c r="D217" s="6"/>
      <c r="E217" s="9"/>
      <c r="F217" s="9"/>
      <c r="G217" s="9"/>
      <c r="H217" s="9"/>
      <c r="I217" s="9"/>
      <c r="J217" s="9"/>
      <c r="K217" s="6"/>
      <c r="L217" s="8"/>
      <c r="M217" s="6"/>
      <c r="N217" s="6"/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9"/>
      <c r="C218" s="9"/>
      <c r="D218" s="6"/>
      <c r="E218" s="9"/>
      <c r="F218" s="9"/>
      <c r="G218" s="9"/>
      <c r="H218" s="9"/>
      <c r="I218" s="9"/>
      <c r="J218" s="9"/>
      <c r="K218" s="6"/>
      <c r="L218" s="8"/>
      <c r="M218" s="6"/>
      <c r="N218" s="6"/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9"/>
      <c r="C219" s="9"/>
      <c r="D219" s="6"/>
      <c r="E219" s="9"/>
      <c r="F219" s="9"/>
      <c r="G219" s="9"/>
      <c r="H219" s="9"/>
      <c r="I219" s="9"/>
      <c r="J219" s="9"/>
      <c r="K219" s="6"/>
      <c r="L219" s="8"/>
      <c r="M219" s="6"/>
      <c r="N219" s="6"/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9"/>
      <c r="C220" s="9"/>
      <c r="D220" s="6"/>
      <c r="E220" s="9"/>
      <c r="F220" s="9"/>
      <c r="G220" s="9"/>
      <c r="H220" s="9"/>
      <c r="I220" s="9"/>
      <c r="J220" s="9"/>
      <c r="K220" s="6"/>
      <c r="L220" s="8"/>
      <c r="M220" s="6"/>
      <c r="N220" s="6"/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9"/>
      <c r="C221" s="9"/>
      <c r="D221" s="6"/>
      <c r="E221" s="9"/>
      <c r="F221" s="9"/>
      <c r="G221" s="9"/>
      <c r="H221" s="9"/>
      <c r="I221" s="9"/>
      <c r="J221" s="9"/>
      <c r="K221" s="6"/>
      <c r="L221" s="8"/>
      <c r="M221" s="6"/>
      <c r="N221" s="6"/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9"/>
      <c r="C222" s="9"/>
      <c r="D222" s="6"/>
      <c r="E222" s="9"/>
      <c r="F222" s="9"/>
      <c r="G222" s="9"/>
      <c r="H222" s="9"/>
      <c r="I222" s="9"/>
      <c r="J222" s="9"/>
      <c r="K222" s="6"/>
      <c r="L222" s="8"/>
      <c r="M222" s="6"/>
      <c r="N222" s="6"/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9"/>
      <c r="C223" s="9"/>
      <c r="D223" s="6"/>
      <c r="E223" s="9"/>
      <c r="F223" s="9"/>
      <c r="G223" s="9"/>
      <c r="H223" s="9"/>
      <c r="I223" s="9"/>
      <c r="J223" s="9"/>
      <c r="K223" s="6"/>
      <c r="L223" s="8"/>
      <c r="M223" s="6"/>
      <c r="N223" s="6"/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9"/>
      <c r="C224" s="9"/>
      <c r="D224" s="6"/>
      <c r="E224" s="9"/>
      <c r="F224" s="9"/>
      <c r="G224" s="9"/>
      <c r="H224" s="9"/>
      <c r="I224" s="9"/>
      <c r="J224" s="9"/>
      <c r="K224" s="6"/>
      <c r="L224" s="8"/>
      <c r="M224" s="6"/>
      <c r="N224" s="6"/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9"/>
      <c r="C225" s="9"/>
      <c r="D225" s="6"/>
      <c r="E225" s="9"/>
      <c r="F225" s="9"/>
      <c r="G225" s="9"/>
      <c r="H225" s="9"/>
      <c r="I225" s="9"/>
      <c r="J225" s="9"/>
      <c r="K225" s="6"/>
      <c r="L225" s="8"/>
      <c r="M225" s="6"/>
      <c r="N225" s="6"/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9"/>
      <c r="C226" s="9"/>
      <c r="D226" s="6"/>
      <c r="E226" s="9"/>
      <c r="F226" s="9"/>
      <c r="G226" s="9"/>
      <c r="H226" s="9"/>
      <c r="I226" s="9"/>
      <c r="J226" s="9"/>
      <c r="K226" s="6"/>
      <c r="L226" s="8"/>
      <c r="M226" s="6"/>
      <c r="N226" s="6"/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9"/>
      <c r="C227" s="9"/>
      <c r="D227" s="6"/>
      <c r="E227" s="9"/>
      <c r="F227" s="9"/>
      <c r="G227" s="9"/>
      <c r="H227" s="9"/>
      <c r="I227" s="9"/>
      <c r="J227" s="9"/>
      <c r="K227" s="6"/>
      <c r="L227" s="8"/>
      <c r="M227" s="6"/>
      <c r="N227" s="6"/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9"/>
      <c r="C228" s="9"/>
      <c r="D228" s="6"/>
      <c r="E228" s="9"/>
      <c r="F228" s="9"/>
      <c r="G228" s="9"/>
      <c r="H228" s="9"/>
      <c r="I228" s="9"/>
      <c r="J228" s="9"/>
      <c r="K228" s="6"/>
      <c r="L228" s="8"/>
      <c r="M228" s="6"/>
      <c r="N228" s="6"/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9"/>
      <c r="C229" s="9"/>
      <c r="D229" s="6"/>
      <c r="E229" s="9"/>
      <c r="F229" s="9"/>
      <c r="G229" s="9"/>
      <c r="H229" s="9"/>
      <c r="I229" s="9"/>
      <c r="J229" s="9"/>
      <c r="K229" s="6"/>
      <c r="L229" s="8"/>
      <c r="M229" s="6"/>
      <c r="N229" s="6"/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9"/>
      <c r="C230" s="9"/>
      <c r="D230" s="6"/>
      <c r="E230" s="9"/>
      <c r="F230" s="9"/>
      <c r="G230" s="9"/>
      <c r="H230" s="9"/>
      <c r="I230" s="9"/>
      <c r="J230" s="9"/>
      <c r="K230" s="6"/>
      <c r="L230" s="8"/>
      <c r="M230" s="6"/>
      <c r="N230" s="6"/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9"/>
      <c r="C231" s="9"/>
      <c r="D231" s="6"/>
      <c r="E231" s="9"/>
      <c r="F231" s="9"/>
      <c r="G231" s="9"/>
      <c r="H231" s="9"/>
      <c r="I231" s="9"/>
      <c r="J231" s="9"/>
      <c r="K231" s="6"/>
      <c r="L231" s="8"/>
      <c r="M231" s="6"/>
      <c r="N231" s="6"/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9"/>
      <c r="C232" s="9"/>
      <c r="D232" s="6"/>
      <c r="E232" s="9"/>
      <c r="F232" s="9"/>
      <c r="G232" s="9"/>
      <c r="H232" s="9"/>
      <c r="I232" s="9"/>
      <c r="J232" s="9"/>
      <c r="K232" s="6"/>
      <c r="L232" s="8"/>
      <c r="M232" s="6"/>
      <c r="N232" s="6"/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9"/>
      <c r="C233" s="9"/>
      <c r="D233" s="6"/>
      <c r="E233" s="9"/>
      <c r="F233" s="9"/>
      <c r="G233" s="9"/>
      <c r="H233" s="9"/>
      <c r="I233" s="9"/>
      <c r="J233" s="9"/>
      <c r="K233" s="6"/>
      <c r="L233" s="8"/>
      <c r="M233" s="6"/>
      <c r="N233" s="6"/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9"/>
      <c r="C234" s="9"/>
      <c r="D234" s="6"/>
      <c r="E234" s="9"/>
      <c r="F234" s="9"/>
      <c r="G234" s="9"/>
      <c r="H234" s="9"/>
      <c r="I234" s="9"/>
      <c r="J234" s="9"/>
      <c r="K234" s="6"/>
      <c r="L234" s="8"/>
      <c r="M234" s="6"/>
      <c r="N234" s="6"/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9"/>
      <c r="C235" s="9"/>
      <c r="D235" s="6"/>
      <c r="E235" s="9"/>
      <c r="F235" s="9"/>
      <c r="G235" s="9"/>
      <c r="H235" s="9"/>
      <c r="I235" s="9"/>
      <c r="J235" s="9"/>
      <c r="K235" s="6"/>
      <c r="L235" s="8"/>
      <c r="M235" s="6"/>
      <c r="N235" s="6"/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9"/>
      <c r="C236" s="9"/>
      <c r="D236" s="6"/>
      <c r="E236" s="9"/>
      <c r="F236" s="9"/>
      <c r="G236" s="9"/>
      <c r="H236" s="9"/>
      <c r="I236" s="9"/>
      <c r="J236" s="9"/>
      <c r="K236" s="6"/>
      <c r="L236" s="8"/>
      <c r="M236" s="6"/>
      <c r="N236" s="6"/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9"/>
      <c r="C237" s="9"/>
      <c r="D237" s="6"/>
      <c r="E237" s="9"/>
      <c r="F237" s="9"/>
      <c r="G237" s="9"/>
      <c r="H237" s="9"/>
      <c r="I237" s="9"/>
      <c r="J237" s="9"/>
      <c r="K237" s="6"/>
      <c r="L237" s="8"/>
      <c r="M237" s="6"/>
      <c r="N237" s="6"/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9"/>
      <c r="C238" s="9"/>
      <c r="D238" s="6"/>
      <c r="E238" s="9"/>
      <c r="F238" s="9"/>
      <c r="G238" s="9"/>
      <c r="H238" s="9"/>
      <c r="I238" s="9"/>
      <c r="J238" s="9"/>
      <c r="K238" s="6"/>
      <c r="L238" s="8"/>
      <c r="M238" s="6"/>
      <c r="N238" s="6"/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9"/>
      <c r="C239" s="9"/>
      <c r="D239" s="6"/>
      <c r="E239" s="9"/>
      <c r="F239" s="9"/>
      <c r="G239" s="9"/>
      <c r="H239" s="9"/>
      <c r="I239" s="9"/>
      <c r="J239" s="9"/>
      <c r="K239" s="6"/>
      <c r="L239" s="8"/>
      <c r="M239" s="6"/>
      <c r="N239" s="6"/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9"/>
      <c r="C240" s="9"/>
      <c r="D240" s="6"/>
      <c r="E240" s="9"/>
      <c r="F240" s="9"/>
      <c r="G240" s="9"/>
      <c r="H240" s="9"/>
      <c r="I240" s="9"/>
      <c r="J240" s="9"/>
      <c r="K240" s="6"/>
      <c r="L240" s="8"/>
      <c r="M240" s="6"/>
      <c r="N240" s="6"/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9"/>
      <c r="C241" s="9"/>
      <c r="D241" s="6"/>
      <c r="E241" s="9"/>
      <c r="F241" s="9"/>
      <c r="G241" s="9"/>
      <c r="H241" s="9"/>
      <c r="I241" s="9"/>
      <c r="J241" s="9"/>
      <c r="K241" s="6"/>
      <c r="L241" s="8"/>
      <c r="M241" s="6"/>
      <c r="N241" s="6"/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9"/>
      <c r="C242" s="9"/>
      <c r="D242" s="6"/>
      <c r="E242" s="9"/>
      <c r="F242" s="9"/>
      <c r="G242" s="9"/>
      <c r="H242" s="9"/>
      <c r="I242" s="9"/>
      <c r="J242" s="9"/>
      <c r="K242" s="6"/>
      <c r="L242" s="8"/>
      <c r="M242" s="6"/>
      <c r="N242" s="6"/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9"/>
      <c r="C243" s="9"/>
      <c r="D243" s="6"/>
      <c r="E243" s="9"/>
      <c r="F243" s="9"/>
      <c r="G243" s="9"/>
      <c r="H243" s="9"/>
      <c r="I243" s="9"/>
      <c r="J243" s="9"/>
      <c r="K243" s="6"/>
      <c r="L243" s="8"/>
      <c r="M243" s="6"/>
      <c r="N243" s="6"/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9"/>
      <c r="C244" s="9"/>
      <c r="D244" s="6"/>
      <c r="E244" s="9"/>
      <c r="F244" s="9"/>
      <c r="G244" s="9"/>
      <c r="H244" s="9"/>
      <c r="I244" s="9"/>
      <c r="J244" s="9"/>
      <c r="K244" s="6"/>
      <c r="L244" s="8"/>
      <c r="M244" s="6"/>
      <c r="N244" s="6"/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9"/>
      <c r="C245" s="9"/>
      <c r="D245" s="6"/>
      <c r="E245" s="9"/>
      <c r="F245" s="9"/>
      <c r="G245" s="9"/>
      <c r="H245" s="9"/>
      <c r="I245" s="9"/>
      <c r="J245" s="9"/>
      <c r="K245" s="6"/>
      <c r="L245" s="8"/>
      <c r="M245" s="6"/>
      <c r="N245" s="6"/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9"/>
      <c r="C246" s="9"/>
      <c r="D246" s="6"/>
      <c r="E246" s="9"/>
      <c r="F246" s="9"/>
      <c r="G246" s="9"/>
      <c r="H246" s="9"/>
      <c r="I246" s="9"/>
      <c r="J246" s="9"/>
      <c r="K246" s="6"/>
      <c r="L246" s="8"/>
      <c r="M246" s="6"/>
      <c r="N246" s="6"/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9"/>
      <c r="C247" s="9"/>
      <c r="D247" s="6"/>
      <c r="E247" s="9"/>
      <c r="F247" s="9"/>
      <c r="G247" s="9"/>
      <c r="H247" s="9"/>
      <c r="I247" s="9"/>
      <c r="J247" s="9"/>
      <c r="K247" s="6"/>
      <c r="L247" s="8"/>
      <c r="M247" s="6"/>
      <c r="N247" s="6"/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9"/>
      <c r="C248" s="9"/>
      <c r="D248" s="6"/>
      <c r="E248" s="9"/>
      <c r="F248" s="9"/>
      <c r="G248" s="9"/>
      <c r="H248" s="9"/>
      <c r="I248" s="9"/>
      <c r="J248" s="9"/>
      <c r="K248" s="6"/>
      <c r="L248" s="8"/>
      <c r="M248" s="6"/>
      <c r="N248" s="6"/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9"/>
      <c r="C249" s="9"/>
      <c r="D249" s="6"/>
      <c r="E249" s="9"/>
      <c r="F249" s="9"/>
      <c r="G249" s="9"/>
      <c r="H249" s="9"/>
      <c r="I249" s="9"/>
      <c r="J249" s="9"/>
      <c r="K249" s="6"/>
      <c r="L249" s="8"/>
      <c r="M249" s="6"/>
      <c r="N249" s="6"/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9"/>
      <c r="C250" s="9"/>
      <c r="D250" s="6"/>
      <c r="E250" s="9"/>
      <c r="F250" s="9"/>
      <c r="G250" s="9"/>
      <c r="H250" s="9"/>
      <c r="I250" s="9"/>
      <c r="J250" s="9"/>
      <c r="K250" s="6"/>
      <c r="L250" s="8"/>
      <c r="M250" s="6"/>
      <c r="N250" s="6"/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9"/>
      <c r="C251" s="9"/>
      <c r="D251" s="6"/>
      <c r="E251" s="9"/>
      <c r="F251" s="9"/>
      <c r="G251" s="9"/>
      <c r="H251" s="9"/>
      <c r="I251" s="9"/>
      <c r="J251" s="9"/>
      <c r="K251" s="6"/>
      <c r="L251" s="8"/>
      <c r="M251" s="6"/>
      <c r="N251" s="6"/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9"/>
      <c r="C252" s="9"/>
      <c r="D252" s="6"/>
      <c r="E252" s="9"/>
      <c r="F252" s="9"/>
      <c r="G252" s="9"/>
      <c r="H252" s="9"/>
      <c r="I252" s="9"/>
      <c r="J252" s="9"/>
      <c r="K252" s="6"/>
      <c r="L252" s="8"/>
      <c r="M252" s="6"/>
      <c r="N252" s="6"/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9"/>
      <c r="C253" s="9"/>
      <c r="D253" s="6"/>
      <c r="E253" s="9"/>
      <c r="F253" s="9"/>
      <c r="G253" s="9"/>
      <c r="H253" s="9"/>
      <c r="I253" s="9"/>
      <c r="J253" s="9"/>
      <c r="K253" s="6"/>
      <c r="L253" s="8"/>
      <c r="M253" s="6"/>
      <c r="N253" s="6"/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9"/>
      <c r="C254" s="9"/>
      <c r="D254" s="6"/>
      <c r="E254" s="9"/>
      <c r="F254" s="9"/>
      <c r="G254" s="9"/>
      <c r="H254" s="9"/>
      <c r="I254" s="9"/>
      <c r="J254" s="9"/>
      <c r="K254" s="6"/>
      <c r="L254" s="8"/>
      <c r="M254" s="6"/>
      <c r="N254" s="6"/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9"/>
      <c r="C255" s="9"/>
      <c r="D255" s="6"/>
      <c r="E255" s="9"/>
      <c r="F255" s="9"/>
      <c r="G255" s="9"/>
      <c r="H255" s="9"/>
      <c r="I255" s="9"/>
      <c r="J255" s="9"/>
      <c r="K255" s="6"/>
      <c r="L255" s="8"/>
      <c r="M255" s="6"/>
      <c r="N255" s="6"/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9"/>
      <c r="C256" s="9"/>
      <c r="D256" s="6"/>
      <c r="E256" s="9"/>
      <c r="F256" s="9"/>
      <c r="G256" s="9"/>
      <c r="H256" s="9"/>
      <c r="I256" s="9"/>
      <c r="J256" s="9"/>
      <c r="K256" s="6"/>
      <c r="L256" s="8"/>
      <c r="M256" s="6"/>
      <c r="N256" s="6"/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9"/>
      <c r="C257" s="9"/>
      <c r="D257" s="6"/>
      <c r="E257" s="9"/>
      <c r="F257" s="9"/>
      <c r="G257" s="9"/>
      <c r="H257" s="9"/>
      <c r="I257" s="9"/>
      <c r="J257" s="9"/>
      <c r="K257" s="6"/>
      <c r="L257" s="8"/>
      <c r="M257" s="6"/>
      <c r="N257" s="6"/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9"/>
      <c r="C258" s="9"/>
      <c r="D258" s="6"/>
      <c r="E258" s="9"/>
      <c r="F258" s="9"/>
      <c r="G258" s="9"/>
      <c r="H258" s="9"/>
      <c r="I258" s="9"/>
      <c r="J258" s="9"/>
      <c r="K258" s="6"/>
      <c r="L258" s="8"/>
      <c r="M258" s="6"/>
      <c r="N258" s="6"/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9"/>
      <c r="C259" s="9"/>
      <c r="D259" s="6"/>
      <c r="E259" s="9"/>
      <c r="F259" s="9"/>
      <c r="G259" s="9"/>
      <c r="H259" s="9"/>
      <c r="I259" s="9"/>
      <c r="J259" s="9"/>
      <c r="K259" s="6"/>
      <c r="L259" s="8"/>
      <c r="M259" s="6"/>
      <c r="N259" s="6"/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9"/>
      <c r="C260" s="9"/>
      <c r="D260" s="6"/>
      <c r="E260" s="9"/>
      <c r="F260" s="9"/>
      <c r="G260" s="9"/>
      <c r="H260" s="9"/>
      <c r="I260" s="9"/>
      <c r="J260" s="9"/>
      <c r="K260" s="6"/>
      <c r="L260" s="8"/>
      <c r="M260" s="6"/>
      <c r="N260" s="6"/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9"/>
      <c r="C261" s="9"/>
      <c r="D261" s="6"/>
      <c r="E261" s="9"/>
      <c r="F261" s="9"/>
      <c r="G261" s="9"/>
      <c r="H261" s="9"/>
      <c r="I261" s="9"/>
      <c r="J261" s="9"/>
      <c r="K261" s="6"/>
      <c r="L261" s="8"/>
      <c r="M261" s="6"/>
      <c r="N261" s="6"/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9"/>
      <c r="C262" s="9"/>
      <c r="D262" s="6"/>
      <c r="E262" s="9"/>
      <c r="F262" s="9"/>
      <c r="G262" s="9"/>
      <c r="H262" s="9"/>
      <c r="I262" s="9"/>
      <c r="J262" s="9"/>
      <c r="K262" s="6"/>
      <c r="L262" s="8"/>
      <c r="M262" s="6"/>
      <c r="N262" s="6"/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9"/>
      <c r="C263" s="9"/>
      <c r="D263" s="6"/>
      <c r="E263" s="9"/>
      <c r="F263" s="9"/>
      <c r="G263" s="9"/>
      <c r="H263" s="9"/>
      <c r="I263" s="9"/>
      <c r="J263" s="9"/>
      <c r="K263" s="6"/>
      <c r="L263" s="8"/>
      <c r="M263" s="6"/>
      <c r="N263" s="6"/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9"/>
      <c r="C264" s="9"/>
      <c r="D264" s="6"/>
      <c r="E264" s="9"/>
      <c r="F264" s="9"/>
      <c r="G264" s="9"/>
      <c r="H264" s="9"/>
      <c r="I264" s="9"/>
      <c r="J264" s="9"/>
      <c r="K264" s="6"/>
      <c r="L264" s="8"/>
      <c r="M264" s="6"/>
      <c r="N264" s="6"/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9"/>
      <c r="C265" s="9"/>
      <c r="D265" s="6"/>
      <c r="E265" s="9"/>
      <c r="F265" s="9"/>
      <c r="G265" s="9"/>
      <c r="H265" s="9"/>
      <c r="I265" s="9"/>
      <c r="J265" s="9"/>
      <c r="K265" s="6"/>
      <c r="L265" s="8"/>
      <c r="M265" s="6"/>
      <c r="N265" s="6"/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9"/>
      <c r="C266" s="9"/>
      <c r="D266" s="6"/>
      <c r="E266" s="9"/>
      <c r="F266" s="9"/>
      <c r="G266" s="9"/>
      <c r="H266" s="9"/>
      <c r="I266" s="9"/>
      <c r="J266" s="9"/>
      <c r="K266" s="6"/>
      <c r="L266" s="8"/>
      <c r="M266" s="6"/>
      <c r="N266" s="6"/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9"/>
      <c r="C267" s="9"/>
      <c r="D267" s="6"/>
      <c r="E267" s="9"/>
      <c r="F267" s="9"/>
      <c r="G267" s="9"/>
      <c r="H267" s="9"/>
      <c r="I267" s="9"/>
      <c r="J267" s="9"/>
      <c r="K267" s="6"/>
      <c r="L267" s="8"/>
      <c r="M267" s="6"/>
      <c r="N267" s="6"/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9"/>
      <c r="C268" s="9"/>
      <c r="D268" s="6"/>
      <c r="E268" s="9"/>
      <c r="F268" s="9"/>
      <c r="G268" s="9"/>
      <c r="H268" s="9"/>
      <c r="I268" s="9"/>
      <c r="J268" s="9"/>
      <c r="K268" s="6"/>
      <c r="L268" s="8"/>
      <c r="M268" s="6"/>
      <c r="N268" s="6"/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9"/>
      <c r="C269" s="9"/>
      <c r="D269" s="6"/>
      <c r="E269" s="9"/>
      <c r="F269" s="9"/>
      <c r="G269" s="9"/>
      <c r="H269" s="9"/>
      <c r="I269" s="9"/>
      <c r="J269" s="9"/>
      <c r="K269" s="6"/>
      <c r="L269" s="8"/>
      <c r="M269" s="6"/>
      <c r="N269" s="6"/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9"/>
      <c r="C270" s="9"/>
      <c r="D270" s="6"/>
      <c r="E270" s="9"/>
      <c r="F270" s="9"/>
      <c r="G270" s="9"/>
      <c r="H270" s="9"/>
      <c r="I270" s="9"/>
      <c r="J270" s="9"/>
      <c r="K270" s="6"/>
      <c r="L270" s="8"/>
      <c r="M270" s="6"/>
      <c r="N270" s="6"/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9"/>
      <c r="C271" s="9"/>
      <c r="D271" s="6"/>
      <c r="E271" s="9"/>
      <c r="F271" s="9"/>
      <c r="G271" s="9"/>
      <c r="H271" s="9"/>
      <c r="I271" s="9"/>
      <c r="J271" s="9"/>
      <c r="K271" s="6"/>
      <c r="L271" s="8"/>
      <c r="M271" s="6"/>
      <c r="N271" s="6"/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9"/>
      <c r="C272" s="9"/>
      <c r="D272" s="6"/>
      <c r="E272" s="9"/>
      <c r="F272" s="9"/>
      <c r="G272" s="9"/>
      <c r="H272" s="9"/>
      <c r="I272" s="9"/>
      <c r="J272" s="9"/>
      <c r="K272" s="6"/>
      <c r="L272" s="8"/>
      <c r="M272" s="6"/>
      <c r="N272" s="6"/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9"/>
      <c r="C273" s="9"/>
      <c r="D273" s="6"/>
      <c r="E273" s="9"/>
      <c r="F273" s="9"/>
      <c r="G273" s="9"/>
      <c r="H273" s="9"/>
      <c r="I273" s="9"/>
      <c r="J273" s="9"/>
      <c r="K273" s="6"/>
      <c r="L273" s="8"/>
      <c r="M273" s="6"/>
      <c r="N273" s="6"/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9"/>
      <c r="C274" s="9"/>
      <c r="D274" s="6"/>
      <c r="E274" s="9"/>
      <c r="F274" s="9"/>
      <c r="G274" s="9"/>
      <c r="H274" s="9"/>
      <c r="I274" s="9"/>
      <c r="J274" s="9"/>
      <c r="K274" s="6"/>
      <c r="L274" s="8"/>
      <c r="M274" s="6"/>
      <c r="N274" s="6"/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9"/>
      <c r="C275" s="9"/>
      <c r="D275" s="6"/>
      <c r="E275" s="9"/>
      <c r="F275" s="9"/>
      <c r="G275" s="9"/>
      <c r="H275" s="9"/>
      <c r="I275" s="9"/>
      <c r="J275" s="9"/>
      <c r="K275" s="6"/>
      <c r="L275" s="8"/>
      <c r="M275" s="6"/>
      <c r="N275" s="6"/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9"/>
      <c r="C276" s="9"/>
      <c r="D276" s="6"/>
      <c r="E276" s="9"/>
      <c r="F276" s="9"/>
      <c r="G276" s="9"/>
      <c r="H276" s="9"/>
      <c r="I276" s="9"/>
      <c r="J276" s="9"/>
      <c r="K276" s="6"/>
      <c r="L276" s="8"/>
      <c r="M276" s="6"/>
      <c r="N276" s="6"/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9"/>
      <c r="C277" s="9"/>
      <c r="D277" s="6"/>
      <c r="E277" s="9"/>
      <c r="F277" s="9"/>
      <c r="G277" s="9"/>
      <c r="H277" s="9"/>
      <c r="I277" s="9"/>
      <c r="J277" s="9"/>
      <c r="K277" s="6"/>
      <c r="L277" s="8"/>
      <c r="M277" s="6"/>
      <c r="N277" s="6"/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9"/>
      <c r="C278" s="9"/>
      <c r="D278" s="6"/>
      <c r="E278" s="9"/>
      <c r="F278" s="9"/>
      <c r="G278" s="9"/>
      <c r="H278" s="9"/>
      <c r="I278" s="9"/>
      <c r="J278" s="9"/>
      <c r="K278" s="6"/>
      <c r="L278" s="8"/>
      <c r="M278" s="6"/>
      <c r="N278" s="6"/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9"/>
      <c r="C279" s="9"/>
      <c r="D279" s="6"/>
      <c r="E279" s="9"/>
      <c r="F279" s="9"/>
      <c r="G279" s="9"/>
      <c r="H279" s="9"/>
      <c r="I279" s="9"/>
      <c r="J279" s="9"/>
      <c r="K279" s="6"/>
      <c r="L279" s="8"/>
      <c r="M279" s="6"/>
      <c r="N279" s="6"/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9"/>
      <c r="C280" s="9"/>
      <c r="D280" s="6"/>
      <c r="E280" s="9"/>
      <c r="F280" s="9"/>
      <c r="G280" s="9"/>
      <c r="H280" s="9"/>
      <c r="I280" s="9"/>
      <c r="J280" s="9"/>
      <c r="K280" s="6"/>
      <c r="L280" s="8"/>
      <c r="M280" s="6"/>
      <c r="N280" s="6"/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9"/>
      <c r="C281" s="9"/>
      <c r="D281" s="6"/>
      <c r="E281" s="9"/>
      <c r="F281" s="9"/>
      <c r="G281" s="9"/>
      <c r="H281" s="9"/>
      <c r="I281" s="9"/>
      <c r="J281" s="9"/>
      <c r="K281" s="6"/>
      <c r="L281" s="8"/>
      <c r="M281" s="6"/>
      <c r="N281" s="6"/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9"/>
      <c r="C282" s="9"/>
      <c r="D282" s="6"/>
      <c r="E282" s="9"/>
      <c r="F282" s="9"/>
      <c r="G282" s="9"/>
      <c r="H282" s="9"/>
      <c r="I282" s="9"/>
      <c r="J282" s="9"/>
      <c r="K282" s="6"/>
      <c r="L282" s="8"/>
      <c r="M282" s="6"/>
      <c r="N282" s="6"/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9"/>
      <c r="C283" s="9"/>
      <c r="D283" s="6"/>
      <c r="E283" s="9"/>
      <c r="F283" s="9"/>
      <c r="G283" s="9"/>
      <c r="H283" s="9"/>
      <c r="I283" s="9"/>
      <c r="J283" s="9"/>
      <c r="K283" s="6"/>
      <c r="L283" s="8"/>
      <c r="M283" s="6"/>
      <c r="N283" s="6"/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9"/>
      <c r="C284" s="9"/>
      <c r="D284" s="6"/>
      <c r="E284" s="9"/>
      <c r="F284" s="9"/>
      <c r="G284" s="9"/>
      <c r="H284" s="9"/>
      <c r="I284" s="9"/>
      <c r="J284" s="9"/>
      <c r="K284" s="6"/>
      <c r="L284" s="8"/>
      <c r="M284" s="6"/>
      <c r="N284" s="6"/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9"/>
      <c r="C285" s="9"/>
      <c r="D285" s="6"/>
      <c r="E285" s="9"/>
      <c r="F285" s="9"/>
      <c r="G285" s="9"/>
      <c r="H285" s="9"/>
      <c r="I285" s="9"/>
      <c r="J285" s="9"/>
      <c r="K285" s="6"/>
      <c r="L285" s="8"/>
      <c r="M285" s="6"/>
      <c r="N285" s="6"/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9"/>
      <c r="C286" s="9"/>
      <c r="D286" s="6"/>
      <c r="E286" s="9"/>
      <c r="F286" s="9"/>
      <c r="G286" s="9"/>
      <c r="H286" s="9"/>
      <c r="I286" s="9"/>
      <c r="J286" s="9"/>
      <c r="K286" s="6"/>
      <c r="L286" s="8"/>
      <c r="M286" s="6"/>
      <c r="N286" s="6"/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9"/>
      <c r="C287" s="9"/>
      <c r="D287" s="6"/>
      <c r="E287" s="9"/>
      <c r="F287" s="9"/>
      <c r="G287" s="9"/>
      <c r="H287" s="9"/>
      <c r="I287" s="9"/>
      <c r="J287" s="9"/>
      <c r="K287" s="6"/>
      <c r="L287" s="8"/>
      <c r="M287" s="6"/>
      <c r="N287" s="6"/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9"/>
      <c r="C288" s="9"/>
      <c r="D288" s="6"/>
      <c r="E288" s="9"/>
      <c r="F288" s="9"/>
      <c r="G288" s="9"/>
      <c r="H288" s="9"/>
      <c r="I288" s="9"/>
      <c r="J288" s="9"/>
      <c r="K288" s="6"/>
      <c r="L288" s="8"/>
      <c r="M288" s="6"/>
      <c r="N288" s="6"/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9"/>
      <c r="C289" s="9"/>
      <c r="D289" s="6"/>
      <c r="E289" s="9"/>
      <c r="F289" s="9"/>
      <c r="G289" s="9"/>
      <c r="H289" s="9"/>
      <c r="I289" s="9"/>
      <c r="J289" s="9"/>
      <c r="K289" s="6"/>
      <c r="L289" s="8"/>
      <c r="M289" s="6"/>
      <c r="N289" s="6"/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9"/>
      <c r="C290" s="9"/>
      <c r="D290" s="6"/>
      <c r="E290" s="9"/>
      <c r="F290" s="9"/>
      <c r="G290" s="9"/>
      <c r="H290" s="9"/>
      <c r="I290" s="9"/>
      <c r="J290" s="9"/>
      <c r="K290" s="6"/>
      <c r="L290" s="8"/>
      <c r="M290" s="6"/>
      <c r="N290" s="6"/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9"/>
      <c r="C291" s="9"/>
      <c r="D291" s="6"/>
      <c r="E291" s="9"/>
      <c r="F291" s="9"/>
      <c r="G291" s="9"/>
      <c r="H291" s="9"/>
      <c r="I291" s="9"/>
      <c r="J291" s="9"/>
      <c r="K291" s="6"/>
      <c r="L291" s="8"/>
      <c r="M291" s="6"/>
      <c r="N291" s="6"/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9"/>
      <c r="C292" s="9"/>
      <c r="D292" s="6"/>
      <c r="E292" s="9"/>
      <c r="F292" s="9"/>
      <c r="G292" s="9"/>
      <c r="H292" s="9"/>
      <c r="I292" s="9"/>
      <c r="J292" s="9"/>
      <c r="K292" s="6"/>
      <c r="L292" s="8"/>
      <c r="M292" s="6"/>
      <c r="N292" s="6"/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9"/>
      <c r="C293" s="9"/>
      <c r="D293" s="6"/>
      <c r="E293" s="9"/>
      <c r="F293" s="9"/>
      <c r="G293" s="9"/>
      <c r="H293" s="9"/>
      <c r="I293" s="9"/>
      <c r="J293" s="9"/>
      <c r="K293" s="6"/>
      <c r="L293" s="8"/>
      <c r="M293" s="6"/>
      <c r="N293" s="6"/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9"/>
      <c r="C294" s="9"/>
      <c r="D294" s="6"/>
      <c r="E294" s="9"/>
      <c r="F294" s="9"/>
      <c r="G294" s="9"/>
      <c r="H294" s="9"/>
      <c r="I294" s="9"/>
      <c r="J294" s="9"/>
      <c r="K294" s="6"/>
      <c r="L294" s="8"/>
      <c r="M294" s="6"/>
      <c r="N294" s="6"/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9"/>
      <c r="C295" s="9"/>
      <c r="D295" s="6"/>
      <c r="E295" s="9"/>
      <c r="F295" s="9"/>
      <c r="G295" s="9"/>
      <c r="H295" s="9"/>
      <c r="I295" s="9"/>
      <c r="J295" s="9"/>
      <c r="K295" s="6"/>
      <c r="L295" s="8"/>
      <c r="M295" s="6"/>
      <c r="N295" s="6"/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9"/>
      <c r="C296" s="9"/>
      <c r="D296" s="6"/>
      <c r="E296" s="9"/>
      <c r="F296" s="9"/>
      <c r="G296" s="9"/>
      <c r="H296" s="9"/>
      <c r="I296" s="9"/>
      <c r="J296" s="9"/>
      <c r="K296" s="6"/>
      <c r="L296" s="8"/>
      <c r="M296" s="6"/>
      <c r="N296" s="6"/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9"/>
      <c r="C297" s="9"/>
      <c r="D297" s="6"/>
      <c r="E297" s="9"/>
      <c r="F297" s="9"/>
      <c r="G297" s="9"/>
      <c r="H297" s="9"/>
      <c r="I297" s="9"/>
      <c r="J297" s="9"/>
      <c r="K297" s="6"/>
      <c r="L297" s="8"/>
      <c r="M297" s="6"/>
      <c r="N297" s="6"/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9"/>
      <c r="C298" s="9"/>
      <c r="D298" s="6"/>
      <c r="E298" s="9"/>
      <c r="F298" s="9"/>
      <c r="G298" s="9"/>
      <c r="H298" s="9"/>
      <c r="I298" s="9"/>
      <c r="J298" s="9"/>
      <c r="K298" s="6"/>
      <c r="L298" s="8"/>
      <c r="M298" s="6"/>
      <c r="N298" s="6"/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9"/>
      <c r="C299" s="9"/>
      <c r="D299" s="6"/>
      <c r="E299" s="9"/>
      <c r="F299" s="9"/>
      <c r="G299" s="9"/>
      <c r="H299" s="9"/>
      <c r="I299" s="9"/>
      <c r="J299" s="9"/>
      <c r="K299" s="6"/>
      <c r="L299" s="8"/>
      <c r="M299" s="6"/>
      <c r="N299" s="6"/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9"/>
      <c r="C300" s="9"/>
      <c r="D300" s="6"/>
      <c r="E300" s="9"/>
      <c r="F300" s="9"/>
      <c r="G300" s="9"/>
      <c r="H300" s="9"/>
      <c r="I300" s="9"/>
      <c r="J300" s="9"/>
      <c r="K300" s="6"/>
      <c r="L300" s="8"/>
      <c r="M300" s="6"/>
      <c r="N300" s="6"/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9"/>
      <c r="C301" s="9"/>
      <c r="D301" s="6"/>
      <c r="E301" s="9"/>
      <c r="F301" s="9"/>
      <c r="G301" s="9"/>
      <c r="H301" s="9"/>
      <c r="I301" s="9"/>
      <c r="J301" s="9"/>
      <c r="K301" s="6"/>
      <c r="L301" s="8"/>
      <c r="M301" s="6"/>
      <c r="N301" s="6"/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9"/>
      <c r="C302" s="9"/>
      <c r="D302" s="6"/>
      <c r="E302" s="9"/>
      <c r="F302" s="9"/>
      <c r="G302" s="9"/>
      <c r="H302" s="9"/>
      <c r="I302" s="9"/>
      <c r="J302" s="9"/>
      <c r="K302" s="6"/>
      <c r="L302" s="8"/>
      <c r="M302" s="6"/>
      <c r="N302" s="6"/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9"/>
      <c r="C303" s="9"/>
      <c r="D303" s="6"/>
      <c r="E303" s="9"/>
      <c r="F303" s="9"/>
      <c r="G303" s="9"/>
      <c r="H303" s="9"/>
      <c r="I303" s="9"/>
      <c r="J303" s="9"/>
      <c r="K303" s="6"/>
      <c r="L303" s="8"/>
      <c r="M303" s="6"/>
      <c r="N303" s="6"/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9"/>
      <c r="C304" s="9"/>
      <c r="D304" s="6"/>
      <c r="E304" s="9"/>
      <c r="F304" s="9"/>
      <c r="G304" s="9"/>
      <c r="H304" s="9"/>
      <c r="I304" s="9"/>
      <c r="J304" s="9"/>
      <c r="K304" s="6"/>
      <c r="L304" s="8"/>
      <c r="M304" s="6"/>
      <c r="N304" s="6"/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9"/>
      <c r="C305" s="9"/>
      <c r="D305" s="6"/>
      <c r="E305" s="9"/>
      <c r="F305" s="9"/>
      <c r="G305" s="9"/>
      <c r="H305" s="9"/>
      <c r="I305" s="9"/>
      <c r="J305" s="9"/>
      <c r="K305" s="6"/>
      <c r="L305" s="8"/>
      <c r="M305" s="6"/>
      <c r="N305" s="6"/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9"/>
      <c r="C306" s="9"/>
      <c r="D306" s="6"/>
      <c r="E306" s="9"/>
      <c r="F306" s="9"/>
      <c r="G306" s="9"/>
      <c r="H306" s="9"/>
      <c r="I306" s="9"/>
      <c r="J306" s="9"/>
      <c r="K306" s="6"/>
      <c r="L306" s="8"/>
      <c r="M306" s="6"/>
      <c r="N306" s="6"/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9"/>
      <c r="C307" s="9"/>
      <c r="D307" s="6"/>
      <c r="E307" s="9"/>
      <c r="F307" s="9"/>
      <c r="G307" s="9"/>
      <c r="H307" s="9"/>
      <c r="I307" s="9"/>
      <c r="J307" s="9"/>
      <c r="K307" s="6"/>
      <c r="L307" s="8"/>
      <c r="M307" s="6"/>
      <c r="N307" s="6"/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9"/>
      <c r="C308" s="9"/>
      <c r="D308" s="6"/>
      <c r="E308" s="9"/>
      <c r="F308" s="9"/>
      <c r="G308" s="9"/>
      <c r="H308" s="9"/>
      <c r="I308" s="9"/>
      <c r="J308" s="9"/>
      <c r="K308" s="6"/>
      <c r="L308" s="8"/>
      <c r="M308" s="6"/>
      <c r="N308" s="6"/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9"/>
      <c r="C309" s="9"/>
      <c r="D309" s="6"/>
      <c r="E309" s="9"/>
      <c r="F309" s="9"/>
      <c r="G309" s="9"/>
      <c r="H309" s="9"/>
      <c r="I309" s="9"/>
      <c r="J309" s="9"/>
      <c r="K309" s="6"/>
      <c r="L309" s="8"/>
      <c r="M309" s="6"/>
      <c r="N309" s="6"/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9"/>
      <c r="C310" s="9"/>
      <c r="D310" s="6"/>
      <c r="E310" s="9"/>
      <c r="F310" s="9"/>
      <c r="G310" s="9"/>
      <c r="H310" s="9"/>
      <c r="I310" s="9"/>
      <c r="J310" s="9"/>
      <c r="K310" s="6"/>
      <c r="L310" s="8"/>
      <c r="M310" s="6"/>
      <c r="N310" s="6"/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9"/>
      <c r="C311" s="9"/>
      <c r="D311" s="6"/>
      <c r="E311" s="9"/>
      <c r="F311" s="9"/>
      <c r="G311" s="9"/>
      <c r="H311" s="9"/>
      <c r="I311" s="9"/>
      <c r="J311" s="9"/>
      <c r="K311" s="6"/>
      <c r="L311" s="8"/>
      <c r="M311" s="6"/>
      <c r="N311" s="6"/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9"/>
      <c r="C312" s="9"/>
      <c r="D312" s="6"/>
      <c r="E312" s="9"/>
      <c r="F312" s="9"/>
      <c r="G312" s="9"/>
      <c r="H312" s="9"/>
      <c r="I312" s="9"/>
      <c r="J312" s="9"/>
      <c r="K312" s="6"/>
      <c r="L312" s="8"/>
      <c r="M312" s="6"/>
      <c r="N312" s="6"/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9"/>
      <c r="C313" s="9"/>
      <c r="D313" s="6"/>
      <c r="E313" s="9"/>
      <c r="F313" s="9"/>
      <c r="G313" s="9"/>
      <c r="H313" s="9"/>
      <c r="I313" s="9"/>
      <c r="J313" s="9"/>
      <c r="K313" s="6"/>
      <c r="L313" s="8"/>
      <c r="M313" s="6"/>
      <c r="N313" s="6"/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9"/>
      <c r="C314" s="9"/>
      <c r="D314" s="6"/>
      <c r="E314" s="9"/>
      <c r="F314" s="9"/>
      <c r="G314" s="9"/>
      <c r="H314" s="9"/>
      <c r="I314" s="9"/>
      <c r="J314" s="9"/>
      <c r="K314" s="6"/>
      <c r="L314" s="8"/>
      <c r="M314" s="6"/>
      <c r="N314" s="6"/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9"/>
      <c r="C315" s="9"/>
      <c r="D315" s="6"/>
      <c r="E315" s="9"/>
      <c r="F315" s="9"/>
      <c r="G315" s="9"/>
      <c r="H315" s="9"/>
      <c r="I315" s="9"/>
      <c r="J315" s="9"/>
      <c r="K315" s="6"/>
      <c r="L315" s="8"/>
      <c r="M315" s="6"/>
      <c r="N315" s="6"/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9"/>
      <c r="C316" s="9"/>
      <c r="D316" s="6"/>
      <c r="E316" s="9"/>
      <c r="F316" s="9"/>
      <c r="G316" s="9"/>
      <c r="H316" s="9"/>
      <c r="I316" s="9"/>
      <c r="J316" s="9"/>
      <c r="K316" s="6"/>
      <c r="L316" s="8"/>
      <c r="M316" s="6"/>
      <c r="N316" s="6"/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9"/>
      <c r="C317" s="9"/>
      <c r="D317" s="6"/>
      <c r="E317" s="9"/>
      <c r="F317" s="9"/>
      <c r="G317" s="9"/>
      <c r="H317" s="9"/>
      <c r="I317" s="9"/>
      <c r="J317" s="9"/>
      <c r="K317" s="6"/>
      <c r="L317" s="8"/>
      <c r="M317" s="6"/>
      <c r="N317" s="6"/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9"/>
      <c r="C318" s="9"/>
      <c r="D318" s="6"/>
      <c r="E318" s="9"/>
      <c r="F318" s="9"/>
      <c r="G318" s="9"/>
      <c r="H318" s="9"/>
      <c r="I318" s="9"/>
      <c r="J318" s="9"/>
      <c r="K318" s="6"/>
      <c r="L318" s="8"/>
      <c r="M318" s="6"/>
      <c r="N318" s="6"/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9"/>
      <c r="C319" s="9"/>
      <c r="D319" s="6"/>
      <c r="E319" s="9"/>
      <c r="F319" s="9"/>
      <c r="G319" s="9"/>
      <c r="H319" s="9"/>
      <c r="I319" s="9"/>
      <c r="J319" s="9"/>
      <c r="K319" s="6"/>
      <c r="L319" s="8"/>
      <c r="M319" s="6"/>
      <c r="N319" s="6"/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9"/>
      <c r="C320" s="9"/>
      <c r="D320" s="6"/>
      <c r="E320" s="9"/>
      <c r="F320" s="9"/>
      <c r="G320" s="9"/>
      <c r="H320" s="9"/>
      <c r="I320" s="9"/>
      <c r="J320" s="9"/>
      <c r="K320" s="6"/>
      <c r="L320" s="8"/>
      <c r="M320" s="6"/>
      <c r="N320" s="6"/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9"/>
      <c r="C321" s="9"/>
      <c r="D321" s="6"/>
      <c r="E321" s="9"/>
      <c r="F321" s="9"/>
      <c r="G321" s="9"/>
      <c r="H321" s="9"/>
      <c r="I321" s="9"/>
      <c r="J321" s="9"/>
      <c r="K321" s="6"/>
      <c r="L321" s="8"/>
      <c r="M321" s="6"/>
      <c r="N321" s="6"/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9"/>
      <c r="C322" s="9"/>
      <c r="D322" s="6"/>
      <c r="E322" s="9"/>
      <c r="F322" s="9"/>
      <c r="G322" s="9"/>
      <c r="H322" s="9"/>
      <c r="I322" s="9"/>
      <c r="J322" s="9"/>
      <c r="K322" s="6"/>
      <c r="L322" s="8"/>
      <c r="M322" s="6"/>
      <c r="N322" s="6"/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9"/>
      <c r="C323" s="9"/>
      <c r="D323" s="6"/>
      <c r="E323" s="9"/>
      <c r="F323" s="9"/>
      <c r="G323" s="9"/>
      <c r="H323" s="9"/>
      <c r="I323" s="9"/>
      <c r="J323" s="9"/>
      <c r="K323" s="6"/>
      <c r="L323" s="8"/>
      <c r="M323" s="6"/>
      <c r="N323" s="6"/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9"/>
      <c r="C324" s="9"/>
      <c r="D324" s="6"/>
      <c r="E324" s="9"/>
      <c r="F324" s="9"/>
      <c r="G324" s="9"/>
      <c r="H324" s="9"/>
      <c r="I324" s="9"/>
      <c r="J324" s="9"/>
      <c r="K324" s="6"/>
      <c r="L324" s="8"/>
      <c r="M324" s="6"/>
      <c r="N324" s="6"/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9"/>
      <c r="C325" s="9"/>
      <c r="D325" s="6"/>
      <c r="E325" s="9"/>
      <c r="F325" s="9"/>
      <c r="G325" s="9"/>
      <c r="H325" s="9"/>
      <c r="I325" s="9"/>
      <c r="J325" s="9"/>
      <c r="K325" s="6"/>
      <c r="L325" s="8"/>
      <c r="M325" s="6"/>
      <c r="N325" s="6"/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9"/>
      <c r="C326" s="9"/>
      <c r="D326" s="6"/>
      <c r="E326" s="9"/>
      <c r="F326" s="9"/>
      <c r="G326" s="9"/>
      <c r="H326" s="9"/>
      <c r="I326" s="9"/>
      <c r="J326" s="9"/>
      <c r="K326" s="6"/>
      <c r="L326" s="8"/>
      <c r="M326" s="6"/>
      <c r="N326" s="6"/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9"/>
      <c r="C327" s="9"/>
      <c r="D327" s="6"/>
      <c r="E327" s="9"/>
      <c r="F327" s="9"/>
      <c r="G327" s="9"/>
      <c r="H327" s="9"/>
      <c r="I327" s="9"/>
      <c r="J327" s="9"/>
      <c r="K327" s="6"/>
      <c r="L327" s="8"/>
      <c r="M327" s="6"/>
      <c r="N327" s="6"/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9"/>
      <c r="C328" s="9"/>
      <c r="D328" s="6"/>
      <c r="E328" s="9"/>
      <c r="F328" s="9"/>
      <c r="G328" s="9"/>
      <c r="H328" s="9"/>
      <c r="I328" s="9"/>
      <c r="J328" s="9"/>
      <c r="K328" s="6"/>
      <c r="L328" s="8"/>
      <c r="M328" s="6"/>
      <c r="N328" s="6"/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9"/>
      <c r="C329" s="9"/>
      <c r="D329" s="6"/>
      <c r="E329" s="9"/>
      <c r="F329" s="9"/>
      <c r="G329" s="9"/>
      <c r="H329" s="9"/>
      <c r="I329" s="9"/>
      <c r="J329" s="9"/>
      <c r="K329" s="6"/>
      <c r="L329" s="8"/>
      <c r="M329" s="6"/>
      <c r="N329" s="6"/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9"/>
      <c r="C330" s="9"/>
      <c r="D330" s="6"/>
      <c r="E330" s="9"/>
      <c r="F330" s="9"/>
      <c r="G330" s="9"/>
      <c r="H330" s="9"/>
      <c r="I330" s="9"/>
      <c r="J330" s="9"/>
      <c r="K330" s="6"/>
      <c r="L330" s="8"/>
      <c r="M330" s="6"/>
      <c r="N330" s="6"/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9"/>
      <c r="C331" s="9"/>
      <c r="D331" s="6"/>
      <c r="E331" s="9"/>
      <c r="F331" s="9"/>
      <c r="G331" s="9"/>
      <c r="H331" s="9"/>
      <c r="I331" s="9"/>
      <c r="J331" s="9"/>
      <c r="K331" s="6"/>
      <c r="L331" s="8"/>
      <c r="M331" s="6"/>
      <c r="N331" s="6"/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9"/>
      <c r="C332" s="9"/>
      <c r="D332" s="6"/>
      <c r="E332" s="9"/>
      <c r="F332" s="9"/>
      <c r="G332" s="9"/>
      <c r="H332" s="9"/>
      <c r="I332" s="9"/>
      <c r="J332" s="9"/>
      <c r="K332" s="6"/>
      <c r="L332" s="8"/>
      <c r="M332" s="6"/>
      <c r="N332" s="6"/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9"/>
      <c r="C333" s="9"/>
      <c r="D333" s="6"/>
      <c r="E333" s="9"/>
      <c r="F333" s="9"/>
      <c r="G333" s="9"/>
      <c r="H333" s="9"/>
      <c r="I333" s="9"/>
      <c r="J333" s="9"/>
      <c r="K333" s="6"/>
      <c r="L333" s="8"/>
      <c r="M333" s="6"/>
      <c r="N333" s="6"/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9"/>
      <c r="C334" s="9"/>
      <c r="D334" s="6"/>
      <c r="E334" s="9"/>
      <c r="F334" s="9"/>
      <c r="G334" s="9"/>
      <c r="H334" s="9"/>
      <c r="I334" s="9"/>
      <c r="J334" s="9"/>
      <c r="K334" s="6"/>
      <c r="L334" s="8"/>
      <c r="M334" s="6"/>
      <c r="N334" s="6"/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9"/>
      <c r="C335" s="9"/>
      <c r="D335" s="6"/>
      <c r="E335" s="9"/>
      <c r="F335" s="9"/>
      <c r="G335" s="9"/>
      <c r="H335" s="9"/>
      <c r="I335" s="9"/>
      <c r="J335" s="9"/>
      <c r="K335" s="6"/>
      <c r="L335" s="8"/>
      <c r="M335" s="6"/>
      <c r="N335" s="6"/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9"/>
      <c r="C336" s="9"/>
      <c r="D336" s="6"/>
      <c r="E336" s="9"/>
      <c r="F336" s="9"/>
      <c r="G336" s="9"/>
      <c r="H336" s="9"/>
      <c r="I336" s="9"/>
      <c r="J336" s="9"/>
      <c r="K336" s="6"/>
      <c r="L336" s="8"/>
      <c r="M336" s="6"/>
      <c r="N336" s="6"/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9"/>
      <c r="C337" s="9"/>
      <c r="D337" s="6"/>
      <c r="E337" s="9"/>
      <c r="F337" s="9"/>
      <c r="G337" s="9"/>
      <c r="H337" s="9"/>
      <c r="I337" s="9"/>
      <c r="J337" s="9"/>
      <c r="K337" s="6"/>
      <c r="L337" s="8"/>
      <c r="M337" s="6"/>
      <c r="N337" s="6"/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9"/>
      <c r="C338" s="9"/>
      <c r="D338" s="6"/>
      <c r="E338" s="9"/>
      <c r="F338" s="9"/>
      <c r="G338" s="9"/>
      <c r="H338" s="9"/>
      <c r="I338" s="9"/>
      <c r="J338" s="9"/>
      <c r="K338" s="6"/>
      <c r="L338" s="8"/>
      <c r="M338" s="6"/>
      <c r="N338" s="6"/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9"/>
      <c r="C339" s="9"/>
      <c r="D339" s="6"/>
      <c r="E339" s="9"/>
      <c r="F339" s="9"/>
      <c r="G339" s="9"/>
      <c r="H339" s="9"/>
      <c r="I339" s="9"/>
      <c r="J339" s="9"/>
      <c r="K339" s="6"/>
      <c r="L339" s="8"/>
      <c r="M339" s="6"/>
      <c r="N339" s="6"/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9"/>
      <c r="C340" s="9"/>
      <c r="D340" s="6"/>
      <c r="E340" s="9"/>
      <c r="F340" s="9"/>
      <c r="G340" s="9"/>
      <c r="H340" s="9"/>
      <c r="I340" s="9"/>
      <c r="J340" s="9"/>
      <c r="K340" s="6"/>
      <c r="L340" s="8"/>
      <c r="M340" s="6"/>
      <c r="N340" s="6"/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9"/>
      <c r="C341" s="9"/>
      <c r="D341" s="6"/>
      <c r="E341" s="9"/>
      <c r="F341" s="9"/>
      <c r="G341" s="9"/>
      <c r="H341" s="9"/>
      <c r="I341" s="9"/>
      <c r="J341" s="9"/>
      <c r="K341" s="6"/>
      <c r="L341" s="8"/>
      <c r="M341" s="6"/>
      <c r="N341" s="6"/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9"/>
      <c r="C342" s="9"/>
      <c r="D342" s="6"/>
      <c r="E342" s="9"/>
      <c r="F342" s="9"/>
      <c r="G342" s="9"/>
      <c r="H342" s="9"/>
      <c r="I342" s="9"/>
      <c r="J342" s="9"/>
      <c r="K342" s="6"/>
      <c r="L342" s="8"/>
      <c r="M342" s="6"/>
      <c r="N342" s="6"/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9"/>
      <c r="C343" s="9"/>
      <c r="D343" s="6"/>
      <c r="E343" s="9"/>
      <c r="F343" s="9"/>
      <c r="G343" s="9"/>
      <c r="H343" s="9"/>
      <c r="I343" s="9"/>
      <c r="J343" s="9"/>
      <c r="K343" s="6"/>
      <c r="L343" s="8"/>
      <c r="M343" s="6"/>
      <c r="N343" s="6"/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9"/>
      <c r="C344" s="9"/>
      <c r="D344" s="6"/>
      <c r="E344" s="9"/>
      <c r="F344" s="9"/>
      <c r="G344" s="9"/>
      <c r="H344" s="9"/>
      <c r="I344" s="9"/>
      <c r="J344" s="9"/>
      <c r="K344" s="6"/>
      <c r="L344" s="8"/>
      <c r="M344" s="6"/>
      <c r="N344" s="6"/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9"/>
      <c r="C345" s="9"/>
      <c r="D345" s="6"/>
      <c r="E345" s="9"/>
      <c r="F345" s="9"/>
      <c r="G345" s="9"/>
      <c r="H345" s="9"/>
      <c r="I345" s="9"/>
      <c r="J345" s="9"/>
      <c r="K345" s="6"/>
      <c r="L345" s="8"/>
      <c r="M345" s="6"/>
      <c r="N345" s="6"/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9"/>
      <c r="C346" s="9"/>
      <c r="D346" s="6"/>
      <c r="E346" s="9"/>
      <c r="F346" s="9"/>
      <c r="G346" s="9"/>
      <c r="H346" s="9"/>
      <c r="I346" s="9"/>
      <c r="J346" s="9"/>
      <c r="K346" s="6"/>
      <c r="L346" s="8"/>
      <c r="M346" s="6"/>
      <c r="N346" s="6"/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9"/>
      <c r="C347" s="9"/>
      <c r="D347" s="6"/>
      <c r="E347" s="9"/>
      <c r="F347" s="9"/>
      <c r="G347" s="9"/>
      <c r="H347" s="9"/>
      <c r="I347" s="9"/>
      <c r="J347" s="9"/>
      <c r="K347" s="6"/>
      <c r="L347" s="8"/>
      <c r="M347" s="6"/>
      <c r="N347" s="6"/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9"/>
      <c r="C348" s="9"/>
      <c r="D348" s="6"/>
      <c r="E348" s="9"/>
      <c r="F348" s="9"/>
      <c r="G348" s="9"/>
      <c r="H348" s="9"/>
      <c r="I348" s="9"/>
      <c r="J348" s="9"/>
      <c r="K348" s="6"/>
      <c r="L348" s="8"/>
      <c r="M348" s="6"/>
      <c r="N348" s="6"/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9"/>
      <c r="C349" s="9"/>
      <c r="D349" s="6"/>
      <c r="E349" s="9"/>
      <c r="F349" s="9"/>
      <c r="G349" s="9"/>
      <c r="H349" s="9"/>
      <c r="I349" s="9"/>
      <c r="J349" s="9"/>
      <c r="K349" s="6"/>
      <c r="L349" s="8"/>
      <c r="M349" s="6"/>
      <c r="N349" s="6"/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33.57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29.14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7">
        <v>10.0</v>
      </c>
      <c r="B2" s="6">
        <f>IF(C2=0, Config!$B$14*Config!$B$20*Config!$B$40, 
IF(C2=1, Config!$B$14*Config!$B$21*Config!$B$41, 
IF(C2=2, Config!$B$14*Config!$B$22*Config!$B$42, 
IF(C2=3, Config!$B$14*Config!$B$23*Config!$B$43, 
IF(C2=4, Config!$B$14*Config!$B$24*Config!$B$44, 
IF(C2=5, Config!$B$14*Config!$B$25*Config!$B$45, 
IF(C2=6, Config!$B$14*Config!$B$26*Config!$B$46, 
IF(C2=7, Config!$B$14*Config!$B$27*Config!$B$47, ""))))))))</f>
        <v>2.16</v>
      </c>
      <c r="C2" s="10">
        <v>2.0</v>
      </c>
      <c r="D2" s="7" t="s">
        <v>91</v>
      </c>
      <c r="E2" s="10">
        <v>15.0</v>
      </c>
      <c r="F2" s="10">
        <v>7.0</v>
      </c>
      <c r="G2" s="9">
        <f>IF(E2 &lt; Config!$B$3, Config!$B$3, E2)</f>
        <v>1000</v>
      </c>
      <c r="H2" s="9">
        <f t="shared" ref="H2:H662" si="1"> G2 * B2 * (  (LN(1 + ($A$5 * F2))^$A$8)/(1 + $A$2 * LN(1 + ($A$5 * F2)))  + ($A$11 * LN(1 + ($A$5 * F2))^$A$14)  - $A$17)</f>
        <v>220.3951359</v>
      </c>
      <c r="I2" s="9">
        <f>H2 * (1 - Config!$B$9)</f>
        <v>187.3358655</v>
      </c>
      <c r="J2" s="9">
        <f>H2 * (1 + Config!$B$10)</f>
        <v>275.4939198</v>
      </c>
      <c r="K2" s="6" t="str">
        <f t="shared" ref="K2:K662" si="2">IF(I2&lt;0,"-","") &amp;
INT(ABS(I2)/10000) &amp; "g " &amp;
INT(MOD(ABS(I2),10000)/100) &amp; "s " &amp;
ROUND(MOD(ABS(I2),100),0) &amp; "c"
</f>
        <v>0g 1s 87c</v>
      </c>
      <c r="L2" s="8" t="str">
        <f t="shared" ref="L2:L662" si="3">IF(H2&lt;0,"-","") &amp;
INT(ABS(H2)/10000) &amp; "g " &amp;
INT(MOD(ABS(H2),10000)/100) &amp; "s " &amp;
ROUND(MOD(ABS(H2),100),0) &amp; "c"
</f>
        <v>0g 2s 20c</v>
      </c>
      <c r="M2" s="6" t="str">
        <f t="shared" ref="M2:M662" si="4">IF(J2&lt;0,"-","") &amp;
INT(ABS(J2)/10000) &amp; "g " &amp;
INT(MOD(ABS(J2),10000)/100) &amp; "s " &amp;
ROUND(MOD(ABS(J2),100),0) &amp; "c"
</f>
        <v>0g 2s 75c</v>
      </c>
      <c r="N2" s="6" t="str">
        <f t="shared" ref="N2:N662" si="5">D2</f>
        <v>Malachite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Config!$B$14*Config!$B$20*Config!$B$40, 
IF(C3=1, Config!$B$14*Config!$B$21*Config!$B$41, 
IF(C3=2, Config!$B$14*Config!$B$22*Config!$B$42, 
IF(C3=3, Config!$B$14*Config!$B$23*Config!$B$43, 
IF(C3=4, Config!$B$14*Config!$B$24*Config!$B$44, 
IF(C3=5, Config!$B$14*Config!$B$25*Config!$B$45, 
IF(C3=6, Config!$B$14*Config!$B$26*Config!$B$46, 
IF(C3=7, Config!$B$14*Config!$B$27*Config!$B$47, ""))))))))</f>
        <v>2.16</v>
      </c>
      <c r="C3" s="10">
        <v>2.0</v>
      </c>
      <c r="D3" s="7" t="s">
        <v>92</v>
      </c>
      <c r="E3" s="10">
        <v>100.0</v>
      </c>
      <c r="F3" s="10">
        <v>15.0</v>
      </c>
      <c r="G3" s="9">
        <f>IF(E3 &lt; Config!$B$3, Config!$B$3, E3)</f>
        <v>1000</v>
      </c>
      <c r="H3" s="9">
        <f t="shared" si="1"/>
        <v>561.8039918</v>
      </c>
      <c r="I3" s="9">
        <f>H3 * (1 - Config!$B$9)</f>
        <v>477.533393</v>
      </c>
      <c r="J3" s="9">
        <f>H3 * (1 + Config!$B$10)</f>
        <v>702.2549898</v>
      </c>
      <c r="K3" s="6" t="str">
        <f t="shared" si="2"/>
        <v>0g 4s 78c</v>
      </c>
      <c r="L3" s="8" t="str">
        <f t="shared" si="3"/>
        <v>0g 5s 62c</v>
      </c>
      <c r="M3" s="6" t="str">
        <f t="shared" si="4"/>
        <v>0g 7s 2c</v>
      </c>
      <c r="N3" s="6" t="str">
        <f t="shared" si="5"/>
        <v>Tigerseye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Config!$B$14*Config!$B$20*Config!$B$40, 
IF(C4=1, Config!$B$14*Config!$B$21*Config!$B$41, 
IF(C4=2, Config!$B$14*Config!$B$22*Config!$B$42, 
IF(C4=3, Config!$B$14*Config!$B$23*Config!$B$43, 
IF(C4=4, Config!$B$14*Config!$B$24*Config!$B$44, 
IF(C4=5, Config!$B$14*Config!$B$25*Config!$B$45, 
IF(C4=6, Config!$B$14*Config!$B$26*Config!$B$46, 
IF(C4=7, Config!$B$14*Config!$B$27*Config!$B$47, ""))))))))</f>
        <v>2.16</v>
      </c>
      <c r="C4" s="10">
        <v>2.0</v>
      </c>
      <c r="D4" s="7" t="s">
        <v>94</v>
      </c>
      <c r="E4" s="10">
        <v>200.0</v>
      </c>
      <c r="F4" s="10">
        <v>15.0</v>
      </c>
      <c r="G4" s="9">
        <f>IF(E4 &lt; Config!$B$3, Config!$B$3, E4)</f>
        <v>1000</v>
      </c>
      <c r="H4" s="9">
        <f t="shared" si="1"/>
        <v>561.8039918</v>
      </c>
      <c r="I4" s="9">
        <f>H4 * (1 - Config!$B$9)</f>
        <v>477.533393</v>
      </c>
      <c r="J4" s="9">
        <f>H4 * (1 + Config!$B$10)</f>
        <v>702.2549898</v>
      </c>
      <c r="K4" s="6" t="str">
        <f t="shared" si="2"/>
        <v>0g 4s 78c</v>
      </c>
      <c r="L4" s="8" t="str">
        <f t="shared" si="3"/>
        <v>0g 5s 62c</v>
      </c>
      <c r="M4" s="6" t="str">
        <f t="shared" si="4"/>
        <v>0g 7s 2c</v>
      </c>
      <c r="N4" s="6" t="str">
        <f t="shared" si="5"/>
        <v>Small Lustrous Pearl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7">
        <v>0.05</v>
      </c>
      <c r="B5" s="6">
        <f>IF(C5=0, Config!$B$14*Config!$B$20*Config!$B$40, 
IF(C5=1, Config!$B$14*Config!$B$21*Config!$B$41, 
IF(C5=2, Config!$B$14*Config!$B$22*Config!$B$42, 
IF(C5=3, Config!$B$14*Config!$B$23*Config!$B$43, 
IF(C5=4, Config!$B$14*Config!$B$24*Config!$B$44, 
IF(C5=5, Config!$B$14*Config!$B$25*Config!$B$45, 
IF(C5=6, Config!$B$14*Config!$B$26*Config!$B$46, 
IF(C5=7, Config!$B$14*Config!$B$27*Config!$B$47, ""))))))))</f>
        <v>2.16</v>
      </c>
      <c r="C5" s="10">
        <v>2.0</v>
      </c>
      <c r="D5" s="7" t="s">
        <v>95</v>
      </c>
      <c r="E5" s="10">
        <v>250.0</v>
      </c>
      <c r="F5" s="10">
        <v>20.0</v>
      </c>
      <c r="G5" s="9">
        <f>IF(E5 &lt; Config!$B$3, Config!$B$3, E5)</f>
        <v>1000</v>
      </c>
      <c r="H5" s="9">
        <f t="shared" si="1"/>
        <v>908.0999673</v>
      </c>
      <c r="I5" s="9">
        <f>H5 * (1 - Config!$B$9)</f>
        <v>771.8849722</v>
      </c>
      <c r="J5" s="9">
        <f>H5 * (1 + Config!$B$10)</f>
        <v>1135.124959</v>
      </c>
      <c r="K5" s="6" t="str">
        <f t="shared" si="2"/>
        <v>0g 7s 72c</v>
      </c>
      <c r="L5" s="8" t="str">
        <f t="shared" si="3"/>
        <v>0g 9s 8c</v>
      </c>
      <c r="M5" s="6" t="str">
        <f t="shared" si="4"/>
        <v>0g 11s 35c</v>
      </c>
      <c r="N5" s="6" t="str">
        <f t="shared" si="5"/>
        <v>Shadowgem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Config!$B$14*Config!$B$20*Config!$B$40, 
IF(C6=1, Config!$B$14*Config!$B$21*Config!$B$41, 
IF(C6=2, Config!$B$14*Config!$B$22*Config!$B$42, 
IF(C6=3, Config!$B$14*Config!$B$23*Config!$B$43, 
IF(C6=4, Config!$B$14*Config!$B$24*Config!$B$44, 
IF(C6=5, Config!$B$14*Config!$B$25*Config!$B$45, 
IF(C6=6, Config!$B$14*Config!$B$26*Config!$B$46, 
IF(C6=7, Config!$B$14*Config!$B$27*Config!$B$47, ""))))))))</f>
        <v>2.16</v>
      </c>
      <c r="C6" s="10">
        <v>2.0</v>
      </c>
      <c r="D6" s="7" t="s">
        <v>96</v>
      </c>
      <c r="E6" s="10">
        <v>400.0</v>
      </c>
      <c r="F6" s="10">
        <v>25.0</v>
      </c>
      <c r="G6" s="9">
        <f>IF(E6 &lt; Config!$B$3, Config!$B$3, E6)</f>
        <v>1000</v>
      </c>
      <c r="H6" s="9">
        <f t="shared" si="1"/>
        <v>1344.159919</v>
      </c>
      <c r="I6" s="9">
        <f>H6 * (1 - Config!$B$9)</f>
        <v>1142.535931</v>
      </c>
      <c r="J6" s="9">
        <f>H6 * (1 + Config!$B$10)</f>
        <v>1680.199899</v>
      </c>
      <c r="K6" s="6" t="str">
        <f t="shared" si="2"/>
        <v>0g 11s 43c</v>
      </c>
      <c r="L6" s="8" t="str">
        <f t="shared" si="3"/>
        <v>0g 13s 44c</v>
      </c>
      <c r="M6" s="6" t="str">
        <f t="shared" si="4"/>
        <v>0g 16s 80c</v>
      </c>
      <c r="N6" s="6" t="str">
        <f t="shared" si="5"/>
        <v>Moss Agate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Config!$B$14*Config!$B$20*Config!$B$40, 
IF(C7=1, Config!$B$14*Config!$B$21*Config!$B$41, 
IF(C7=2, Config!$B$14*Config!$B$22*Config!$B$42, 
IF(C7=3, Config!$B$14*Config!$B$23*Config!$B$43, 
IF(C7=4, Config!$B$14*Config!$B$24*Config!$B$44, 
IF(C7=5, Config!$B$14*Config!$B$25*Config!$B$45, 
IF(C7=6, Config!$B$14*Config!$B$26*Config!$B$46, 
IF(C7=7, Config!$B$14*Config!$B$27*Config!$B$47, ""))))))))</f>
        <v>2.16</v>
      </c>
      <c r="C7" s="10">
        <v>2.0</v>
      </c>
      <c r="D7" s="7" t="s">
        <v>98</v>
      </c>
      <c r="E7" s="10">
        <v>750.0</v>
      </c>
      <c r="F7" s="10">
        <v>25.0</v>
      </c>
      <c r="G7" s="9">
        <f>IF(E7 &lt; Config!$B$3, Config!$B$3, E7)</f>
        <v>1000</v>
      </c>
      <c r="H7" s="9">
        <f t="shared" si="1"/>
        <v>1344.159919</v>
      </c>
      <c r="I7" s="9">
        <f>H7 * (1 - Config!$B$9)</f>
        <v>1142.535931</v>
      </c>
      <c r="J7" s="9">
        <f>H7 * (1 + Config!$B$10)</f>
        <v>1680.199899</v>
      </c>
      <c r="K7" s="6" t="str">
        <f t="shared" si="2"/>
        <v>0g 11s 43c</v>
      </c>
      <c r="L7" s="8" t="str">
        <f t="shared" si="3"/>
        <v>0g 13s 44c</v>
      </c>
      <c r="M7" s="6" t="str">
        <f t="shared" si="4"/>
        <v>0g 16s 80c</v>
      </c>
      <c r="N7" s="6" t="str">
        <f t="shared" si="5"/>
        <v>Iridescent Pearl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7">
        <v>1.0</v>
      </c>
      <c r="B8" s="6">
        <f>IF(C8=0, Config!$B$14*Config!$B$20*Config!$B$40, 
IF(C8=1, Config!$B$14*Config!$B$21*Config!$B$41, 
IF(C8=2, Config!$B$14*Config!$B$22*Config!$B$42, 
IF(C8=3, Config!$B$14*Config!$B$23*Config!$B$43, 
IF(C8=4, Config!$B$14*Config!$B$24*Config!$B$44, 
IF(C8=5, Config!$B$14*Config!$B$25*Config!$B$45, 
IF(C8=6, Config!$B$14*Config!$B$26*Config!$B$46, 
IF(C8=7, Config!$B$14*Config!$B$27*Config!$B$47, ""))))))))</f>
        <v>2.16</v>
      </c>
      <c r="C8" s="10">
        <v>2.0</v>
      </c>
      <c r="D8" s="7" t="s">
        <v>99</v>
      </c>
      <c r="E8" s="10">
        <v>600.0</v>
      </c>
      <c r="F8" s="10">
        <v>30.0</v>
      </c>
      <c r="G8" s="9">
        <f>IF(E8 &lt; Config!$B$3, Config!$B$3, E8)</f>
        <v>1000</v>
      </c>
      <c r="H8" s="9">
        <f t="shared" si="1"/>
        <v>1856.450114</v>
      </c>
      <c r="I8" s="9">
        <f>H8 * (1 - Config!$B$9)</f>
        <v>1577.982597</v>
      </c>
      <c r="J8" s="9">
        <f>H8 * (1 + Config!$B$10)</f>
        <v>2320.562642</v>
      </c>
      <c r="K8" s="6" t="str">
        <f t="shared" si="2"/>
        <v>0g 15s 78c</v>
      </c>
      <c r="L8" s="8" t="str">
        <f t="shared" si="3"/>
        <v>0g 18s 56c</v>
      </c>
      <c r="M8" s="6" t="str">
        <f t="shared" si="4"/>
        <v>0g 23s 21c</v>
      </c>
      <c r="N8" s="6" t="str">
        <f t="shared" si="5"/>
        <v>Lesser Moonstone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Config!$B$14*Config!$B$20*Config!$B$40, 
IF(C9=1, Config!$B$14*Config!$B$21*Config!$B$41, 
IF(C9=2, Config!$B$14*Config!$B$22*Config!$B$42, 
IF(C9=3, Config!$B$14*Config!$B$23*Config!$B$43, 
IF(C9=4, Config!$B$14*Config!$B$24*Config!$B$44, 
IF(C9=5, Config!$B$14*Config!$B$25*Config!$B$45, 
IF(C9=6, Config!$B$14*Config!$B$26*Config!$B$46, 
IF(C9=7, Config!$B$14*Config!$B$27*Config!$B$47, ""))))))))</f>
        <v>2.16</v>
      </c>
      <c r="C9" s="10">
        <v>2.0</v>
      </c>
      <c r="D9" s="7" t="s">
        <v>100</v>
      </c>
      <c r="E9" s="10">
        <v>700.0</v>
      </c>
      <c r="F9" s="10">
        <v>35.0</v>
      </c>
      <c r="G9" s="9">
        <f>IF(E9 &lt; Config!$B$3, Config!$B$3, E9)</f>
        <v>1000</v>
      </c>
      <c r="H9" s="9">
        <f t="shared" si="1"/>
        <v>2432.617932</v>
      </c>
      <c r="I9" s="9">
        <f>H9 * (1 - Config!$B$9)</f>
        <v>2067.725242</v>
      </c>
      <c r="J9" s="9">
        <f>H9 * (1 + Config!$B$10)</f>
        <v>3040.772415</v>
      </c>
      <c r="K9" s="6" t="str">
        <f t="shared" si="2"/>
        <v>0g 20s 68c</v>
      </c>
      <c r="L9" s="8" t="str">
        <f t="shared" si="3"/>
        <v>0g 24s 33c</v>
      </c>
      <c r="M9" s="6" t="str">
        <f t="shared" si="4"/>
        <v>0g 30s 41c</v>
      </c>
      <c r="N9" s="6" t="str">
        <f t="shared" si="5"/>
        <v>Jade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 t="s">
        <v>101</v>
      </c>
      <c r="B10" s="6">
        <f>IF(C10=0, Config!$B$14*Config!$B$20*Config!$B$40, 
IF(C10=1, Config!$B$14*Config!$B$21*Config!$B$41, 
IF(C10=2, Config!$B$14*Config!$B$22*Config!$B$42, 
IF(C10=3, Config!$B$14*Config!$B$23*Config!$B$43, 
IF(C10=4, Config!$B$14*Config!$B$24*Config!$B$44, 
IF(C10=5, Config!$B$14*Config!$B$25*Config!$B$45, 
IF(C10=6, Config!$B$14*Config!$B$26*Config!$B$46, 
IF(C10=7, Config!$B$14*Config!$B$27*Config!$B$47, ""))))))))</f>
        <v>2.16</v>
      </c>
      <c r="C10" s="10">
        <v>2.0</v>
      </c>
      <c r="D10" s="7" t="s">
        <v>102</v>
      </c>
      <c r="E10" s="10">
        <v>800.0</v>
      </c>
      <c r="F10" s="10">
        <v>40.0</v>
      </c>
      <c r="G10" s="9">
        <f>IF(E10 &lt; Config!$B$3, Config!$B$3, E10)</f>
        <v>1000</v>
      </c>
      <c r="H10" s="9">
        <f t="shared" si="1"/>
        <v>3062.072114</v>
      </c>
      <c r="I10" s="9">
        <f>H10 * (1 - Config!$B$9)</f>
        <v>2602.761297</v>
      </c>
      <c r="J10" s="9">
        <f>H10 * (1 + Config!$B$10)</f>
        <v>3827.590143</v>
      </c>
      <c r="K10" s="6" t="str">
        <f t="shared" si="2"/>
        <v>0g 26s 3c</v>
      </c>
      <c r="L10" s="8" t="str">
        <f t="shared" si="3"/>
        <v>0g 30s 62c</v>
      </c>
      <c r="M10" s="6" t="str">
        <f t="shared" si="4"/>
        <v>0g 38s 28c</v>
      </c>
      <c r="N10" s="6" t="str">
        <f t="shared" si="5"/>
        <v>Citrine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7">
        <v>1.0</v>
      </c>
      <c r="B11" s="6">
        <f>IF(C11=0, Config!$B$14*Config!$B$20*Config!$B$40, 
IF(C11=1, Config!$B$14*Config!$B$21*Config!$B$41, 
IF(C11=2, Config!$B$14*Config!$B$22*Config!$B$42, 
IF(C11=3, Config!$B$14*Config!$B$23*Config!$B$43, 
IF(C11=4, Config!$B$14*Config!$B$24*Config!$B$44, 
IF(C11=5, Config!$B$14*Config!$B$25*Config!$B$45, 
IF(C11=6, Config!$B$14*Config!$B$26*Config!$B$46, 
IF(C11=7, Config!$B$14*Config!$B$27*Config!$B$47, ""))))))))</f>
        <v>2.16</v>
      </c>
      <c r="C11" s="10">
        <v>2.0</v>
      </c>
      <c r="D11" s="7" t="s">
        <v>103</v>
      </c>
      <c r="E11" s="10">
        <v>1000.0</v>
      </c>
      <c r="F11" s="10">
        <v>40.0</v>
      </c>
      <c r="G11" s="9">
        <f>IF(E11 &lt; Config!$B$3, Config!$B$3, E11)</f>
        <v>1000</v>
      </c>
      <c r="H11" s="9">
        <f t="shared" si="1"/>
        <v>3062.072114</v>
      </c>
      <c r="I11" s="9">
        <f>H11 * (1 - Config!$B$9)</f>
        <v>2602.761297</v>
      </c>
      <c r="J11" s="9">
        <f>H11 * (1 + Config!$B$10)</f>
        <v>3827.590143</v>
      </c>
      <c r="K11" s="6" t="str">
        <f t="shared" si="2"/>
        <v>0g 26s 3c</v>
      </c>
      <c r="L11" s="8" t="str">
        <f t="shared" si="3"/>
        <v>0g 30s 62c</v>
      </c>
      <c r="M11" s="6" t="str">
        <f t="shared" si="4"/>
        <v>0g 38s 28c</v>
      </c>
      <c r="N11" s="6" t="str">
        <f t="shared" si="5"/>
        <v>Black Pearl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Config!$B$14*Config!$B$20*Config!$B$40, 
IF(C12=1, Config!$B$14*Config!$B$21*Config!$B$41, 
IF(C12=2, Config!$B$14*Config!$B$22*Config!$B$42, 
IF(C12=3, Config!$B$14*Config!$B$23*Config!$B$43, 
IF(C12=4, Config!$B$14*Config!$B$24*Config!$B$44, 
IF(C12=5, Config!$B$14*Config!$B$25*Config!$B$45, 
IF(C12=6, Config!$B$14*Config!$B$26*Config!$B$46, 
IF(C12=7, Config!$B$14*Config!$B$27*Config!$B$47, ""))))))))</f>
        <v>2.16</v>
      </c>
      <c r="C12" s="10">
        <v>2.0</v>
      </c>
      <c r="D12" s="7" t="s">
        <v>104</v>
      </c>
      <c r="E12" s="10">
        <v>10000.0</v>
      </c>
      <c r="F12" s="10">
        <v>40.0</v>
      </c>
      <c r="G12" s="9">
        <f>IF(E12 &lt; Config!$B$3, Config!$B$3, E12)</f>
        <v>10000</v>
      </c>
      <c r="H12" s="9">
        <f t="shared" si="1"/>
        <v>30620.72114</v>
      </c>
      <c r="I12" s="9">
        <f>H12 * (1 - Config!$B$9)</f>
        <v>26027.61297</v>
      </c>
      <c r="J12" s="9">
        <f>H12 * (1 + Config!$B$10)</f>
        <v>38275.90143</v>
      </c>
      <c r="K12" s="6" t="str">
        <f t="shared" si="2"/>
        <v>2g 60s 28c</v>
      </c>
      <c r="L12" s="8" t="str">
        <f t="shared" si="3"/>
        <v>3g 6s 21c</v>
      </c>
      <c r="M12" s="6" t="str">
        <f t="shared" si="4"/>
        <v>3g 82s 76c</v>
      </c>
      <c r="N12" s="6" t="str">
        <f t="shared" si="5"/>
        <v>Golden Pearl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 t="s">
        <v>105</v>
      </c>
      <c r="B13" s="6">
        <f>IF(C13=0, Config!$B$14*Config!$B$20*Config!$B$40, 
IF(C13=1, Config!$B$14*Config!$B$21*Config!$B$41, 
IF(C13=2, Config!$B$14*Config!$B$22*Config!$B$42, 
IF(C13=3, Config!$B$14*Config!$B$23*Config!$B$43, 
IF(C13=4, Config!$B$14*Config!$B$24*Config!$B$44, 
IF(C13=5, Config!$B$14*Config!$B$25*Config!$B$45, 
IF(C13=6, Config!$B$14*Config!$B$26*Config!$B$46, 
IF(C13=7, Config!$B$14*Config!$B$27*Config!$B$47, ""))))))))</f>
        <v>2.16</v>
      </c>
      <c r="C13" s="10">
        <v>2.0</v>
      </c>
      <c r="D13" s="7" t="s">
        <v>106</v>
      </c>
      <c r="E13" s="10">
        <v>1000.0</v>
      </c>
      <c r="F13" s="10">
        <v>40.0</v>
      </c>
      <c r="G13" s="9">
        <f>IF(E13 &lt; Config!$B$3, Config!$B$3, E13)</f>
        <v>1000</v>
      </c>
      <c r="H13" s="9">
        <f t="shared" si="1"/>
        <v>3062.072114</v>
      </c>
      <c r="I13" s="9">
        <f>H13 * (1 - Config!$B$9)</f>
        <v>2602.761297</v>
      </c>
      <c r="J13" s="9">
        <f>H13 * (1 + Config!$B$10)</f>
        <v>3827.590143</v>
      </c>
      <c r="K13" s="6" t="str">
        <f t="shared" si="2"/>
        <v>0g 26s 3c</v>
      </c>
      <c r="L13" s="8" t="str">
        <f t="shared" si="3"/>
        <v>0g 30s 62c</v>
      </c>
      <c r="M13" s="6" t="str">
        <f t="shared" si="4"/>
        <v>0g 38s 28c</v>
      </c>
      <c r="N13" s="6" t="str">
        <f t="shared" si="5"/>
        <v>Jaggal Pearl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7">
        <v>3.0</v>
      </c>
      <c r="B14" s="6">
        <f>IF(C14=0, Config!$B$14*Config!$B$20*Config!$B$40, 
IF(C14=1, Config!$B$14*Config!$B$21*Config!$B$41, 
IF(C14=2, Config!$B$14*Config!$B$22*Config!$B$42, 
IF(C14=3, Config!$B$14*Config!$B$23*Config!$B$43, 
IF(C14=4, Config!$B$14*Config!$B$24*Config!$B$44, 
IF(C14=5, Config!$B$14*Config!$B$25*Config!$B$45, 
IF(C14=6, Config!$B$14*Config!$B$26*Config!$B$46, 
IF(C14=7, Config!$B$14*Config!$B$27*Config!$B$47, ""))))))))</f>
        <v>2.16</v>
      </c>
      <c r="C14" s="10">
        <v>2.0</v>
      </c>
      <c r="D14" s="7" t="s">
        <v>107</v>
      </c>
      <c r="E14" s="10">
        <v>1000.0</v>
      </c>
      <c r="F14" s="10">
        <v>40.0</v>
      </c>
      <c r="G14" s="9">
        <f>IF(E14 &lt; Config!$B$3, Config!$B$3, E14)</f>
        <v>1000</v>
      </c>
      <c r="H14" s="9">
        <f t="shared" si="1"/>
        <v>3062.072114</v>
      </c>
      <c r="I14" s="9">
        <f>H14 * (1 - Config!$B$9)</f>
        <v>2602.761297</v>
      </c>
      <c r="J14" s="9">
        <f>H14 * (1 + Config!$B$10)</f>
        <v>3827.590143</v>
      </c>
      <c r="K14" s="6" t="str">
        <f t="shared" si="2"/>
        <v>0g 26s 3c</v>
      </c>
      <c r="L14" s="8" t="str">
        <f t="shared" si="3"/>
        <v>0g 30s 62c</v>
      </c>
      <c r="M14" s="6" t="str">
        <f t="shared" si="4"/>
        <v>0g 38s 28c</v>
      </c>
      <c r="N14" s="6" t="str">
        <f t="shared" si="5"/>
        <v>Shadow Pearl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Config!$B$14*Config!$B$20*Config!$B$40, 
IF(C15=1, Config!$B$14*Config!$B$21*Config!$B$41, 
IF(C15=2, Config!$B$14*Config!$B$22*Config!$B$42, 
IF(C15=3, Config!$B$14*Config!$B$23*Config!$B$43, 
IF(C15=4, Config!$B$14*Config!$B$24*Config!$B$44, 
IF(C15=5, Config!$B$14*Config!$B$25*Config!$B$45, 
IF(C15=6, Config!$B$14*Config!$B$26*Config!$B$46, 
IF(C15=7, Config!$B$14*Config!$B$27*Config!$B$47, ""))))))))</f>
        <v>2.16</v>
      </c>
      <c r="C15" s="10">
        <v>2.0</v>
      </c>
      <c r="D15" s="7" t="s">
        <v>108</v>
      </c>
      <c r="E15" s="10">
        <v>1000.0</v>
      </c>
      <c r="F15" s="10">
        <v>45.0</v>
      </c>
      <c r="G15" s="9">
        <f>IF(E15 &lt; Config!$B$3, Config!$B$3, E15)</f>
        <v>1000</v>
      </c>
      <c r="H15" s="9">
        <f t="shared" si="1"/>
        <v>3735.934562</v>
      </c>
      <c r="I15" s="9">
        <f>H15 * (1 - Config!$B$9)</f>
        <v>3175.544378</v>
      </c>
      <c r="J15" s="9">
        <f>H15 * (1 + Config!$B$10)</f>
        <v>4669.918203</v>
      </c>
      <c r="K15" s="6" t="str">
        <f t="shared" si="2"/>
        <v>0g 31s 76c</v>
      </c>
      <c r="L15" s="8" t="str">
        <f t="shared" si="3"/>
        <v>0g 37s 36c</v>
      </c>
      <c r="M15" s="6" t="str">
        <f t="shared" si="4"/>
        <v>0g 46s 70c</v>
      </c>
      <c r="N15" s="6" t="str">
        <f t="shared" si="5"/>
        <v>Aquamarine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Config!$B$14*Config!$B$20*Config!$B$40, 
IF(C16=1, Config!$B$14*Config!$B$21*Config!$B$41, 
IF(C16=2, Config!$B$14*Config!$B$22*Config!$B$42, 
IF(C16=3, Config!$B$14*Config!$B$23*Config!$B$43, 
IF(C16=4, Config!$B$14*Config!$B$24*Config!$B$44, 
IF(C16=5, Config!$B$14*Config!$B$25*Config!$B$45, 
IF(C16=6, Config!$B$14*Config!$B$26*Config!$B$46, 
IF(C16=7, Config!$B$14*Config!$B$27*Config!$B$47, ""))))))))</f>
        <v>2.16</v>
      </c>
      <c r="C16" s="10">
        <v>2.0</v>
      </c>
      <c r="D16" s="7" t="s">
        <v>110</v>
      </c>
      <c r="E16" s="10">
        <v>5000.0</v>
      </c>
      <c r="F16" s="10">
        <v>50.0</v>
      </c>
      <c r="G16" s="9">
        <f>IF(E16 &lt; Config!$B$3, Config!$B$3, E16)</f>
        <v>5000</v>
      </c>
      <c r="H16" s="9">
        <f t="shared" si="1"/>
        <v>22234.09808</v>
      </c>
      <c r="I16" s="9">
        <f>H16 * (1 - Config!$B$9)</f>
        <v>18898.98337</v>
      </c>
      <c r="J16" s="9">
        <f>H16 * (1 + Config!$B$10)</f>
        <v>27792.6226</v>
      </c>
      <c r="K16" s="6" t="str">
        <f t="shared" si="2"/>
        <v>1g 88s 99c</v>
      </c>
      <c r="L16" s="8" t="str">
        <f t="shared" si="3"/>
        <v>2g 22s 34c</v>
      </c>
      <c r="M16" s="6" t="str">
        <f t="shared" si="4"/>
        <v>2g 77s 93c</v>
      </c>
      <c r="N16" s="6" t="str">
        <f t="shared" si="5"/>
        <v>Star Ruby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7">
        <v>0.0</v>
      </c>
      <c r="B17" s="6">
        <f>IF(C17=0, Config!$B$14*Config!$B$20*Config!$B$40, 
IF(C17=1, Config!$B$14*Config!$B$21*Config!$B$41, 
IF(C17=2, Config!$B$14*Config!$B$22*Config!$B$42, 
IF(C17=3, Config!$B$14*Config!$B$23*Config!$B$43, 
IF(C17=4, Config!$B$14*Config!$B$24*Config!$B$44, 
IF(C17=5, Config!$B$14*Config!$B$25*Config!$B$45, 
IF(C17=6, Config!$B$14*Config!$B$26*Config!$B$46, 
IF(C17=7, Config!$B$14*Config!$B$27*Config!$B$47, ""))))))))</f>
        <v>2.16</v>
      </c>
      <c r="C17" s="10">
        <v>2.0</v>
      </c>
      <c r="D17" s="7" t="s">
        <v>111</v>
      </c>
      <c r="E17" s="10">
        <v>750.0</v>
      </c>
      <c r="F17" s="10">
        <v>50.0</v>
      </c>
      <c r="G17" s="9">
        <f>IF(E17 &lt; Config!$B$3, Config!$B$3, E17)</f>
        <v>1000</v>
      </c>
      <c r="H17" s="9">
        <f t="shared" si="1"/>
        <v>4446.819616</v>
      </c>
      <c r="I17" s="9">
        <f>H17 * (1 - Config!$B$9)</f>
        <v>3779.796674</v>
      </c>
      <c r="J17" s="9">
        <f>H17 * (1 + Config!$B$10)</f>
        <v>5558.52452</v>
      </c>
      <c r="K17" s="6" t="str">
        <f t="shared" si="2"/>
        <v>0g 37s 80c</v>
      </c>
      <c r="L17" s="8" t="str">
        <f t="shared" si="3"/>
        <v>0g 44s 47c</v>
      </c>
      <c r="M17" s="6" t="str">
        <f t="shared" si="4"/>
        <v>0g 55s 59c</v>
      </c>
      <c r="N17" s="6" t="str">
        <f t="shared" si="5"/>
        <v>Blood of the Mountain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Config!$B$14*Config!$B$20*Config!$B$40, 
IF(C18=1, Config!$B$14*Config!$B$21*Config!$B$41, 
IF(C18=2, Config!$B$14*Config!$B$22*Config!$B$42, 
IF(C18=3, Config!$B$14*Config!$B$23*Config!$B$43, 
IF(C18=4, Config!$B$14*Config!$B$24*Config!$B$44, 
IF(C18=5, Config!$B$14*Config!$B$25*Config!$B$45, 
IF(C18=6, Config!$B$14*Config!$B$26*Config!$B$46, 
IF(C18=7, Config!$B$14*Config!$B$27*Config!$B$47, ""))))))))</f>
        <v>2.16</v>
      </c>
      <c r="C18" s="10">
        <v>2.0</v>
      </c>
      <c r="D18" s="7" t="s">
        <v>112</v>
      </c>
      <c r="E18" s="10">
        <v>5000.0</v>
      </c>
      <c r="F18" s="10">
        <v>50.0</v>
      </c>
      <c r="G18" s="9">
        <f>IF(E18 &lt; Config!$B$3, Config!$B$3, E18)</f>
        <v>5000</v>
      </c>
      <c r="H18" s="9">
        <f t="shared" si="1"/>
        <v>22234.09808</v>
      </c>
      <c r="I18" s="9">
        <f>H18 * (1 - Config!$B$9)</f>
        <v>18898.98337</v>
      </c>
      <c r="J18" s="9">
        <f>H18 * (1 + Config!$B$10)</f>
        <v>27792.6226</v>
      </c>
      <c r="K18" s="6" t="str">
        <f t="shared" si="2"/>
        <v>1g 88s 99c</v>
      </c>
      <c r="L18" s="8" t="str">
        <f t="shared" si="3"/>
        <v>2g 22s 34c</v>
      </c>
      <c r="M18" s="6" t="str">
        <f t="shared" si="4"/>
        <v>2g 77s 93c</v>
      </c>
      <c r="N18" s="6" t="str">
        <f t="shared" si="5"/>
        <v>Souldarite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Config!$B$14*Config!$B$20*Config!$B$40, 
IF(C19=1, Config!$B$14*Config!$B$21*Config!$B$41, 
IF(C19=2, Config!$B$14*Config!$B$22*Config!$B$42, 
IF(C19=3, Config!$B$14*Config!$B$23*Config!$B$43, 
IF(C19=4, Config!$B$14*Config!$B$24*Config!$B$44, 
IF(C19=5, Config!$B$14*Config!$B$25*Config!$B$45, 
IF(C19=6, Config!$B$14*Config!$B$26*Config!$B$46, 
IF(C19=7, Config!$B$14*Config!$B$27*Config!$B$47, ""))))))))</f>
        <v>2.16</v>
      </c>
      <c r="C19" s="10">
        <v>2.0</v>
      </c>
      <c r="D19" s="7" t="s">
        <v>113</v>
      </c>
      <c r="E19" s="10">
        <v>7000.0</v>
      </c>
      <c r="F19" s="10">
        <v>55.0</v>
      </c>
      <c r="G19" s="9">
        <f>IF(E19 &lt; Config!$B$3, Config!$B$3, E19)</f>
        <v>7000</v>
      </c>
      <c r="H19" s="9">
        <f t="shared" si="1"/>
        <v>36320.12674</v>
      </c>
      <c r="I19" s="9">
        <f>H19 * (1 - Config!$B$9)</f>
        <v>30872.10773</v>
      </c>
      <c r="J19" s="9">
        <f>H19 * (1 + Config!$B$10)</f>
        <v>45400.15842</v>
      </c>
      <c r="K19" s="6" t="str">
        <f t="shared" si="2"/>
        <v>3g 8s 72c</v>
      </c>
      <c r="L19" s="8" t="str">
        <f t="shared" si="3"/>
        <v>3g 63s 20c</v>
      </c>
      <c r="M19" s="6" t="str">
        <f t="shared" si="4"/>
        <v>4g 54s 0c</v>
      </c>
      <c r="N19" s="6" t="str">
        <f t="shared" si="5"/>
        <v>Blue Sapphire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Config!$B$14*Config!$B$20*Config!$B$40, 
IF(C20=1, Config!$B$14*Config!$B$21*Config!$B$41, 
IF(C20=2, Config!$B$14*Config!$B$22*Config!$B$42, 
IF(C20=3, Config!$B$14*Config!$B$23*Config!$B$43, 
IF(C20=4, Config!$B$14*Config!$B$24*Config!$B$44, 
IF(C20=5, Config!$B$14*Config!$B$25*Config!$B$45, 
IF(C20=6, Config!$B$14*Config!$B$26*Config!$B$46, 
IF(C20=7, Config!$B$14*Config!$B$27*Config!$B$47, ""))))))))</f>
        <v>2.16</v>
      </c>
      <c r="C20" s="10">
        <v>2.0</v>
      </c>
      <c r="D20" s="7" t="s">
        <v>114</v>
      </c>
      <c r="E20" s="10">
        <v>7000.0</v>
      </c>
      <c r="F20" s="10">
        <v>55.0</v>
      </c>
      <c r="G20" s="9">
        <f>IF(E20 &lt; Config!$B$3, Config!$B$3, E20)</f>
        <v>7000</v>
      </c>
      <c r="H20" s="9">
        <f t="shared" si="1"/>
        <v>36320.12674</v>
      </c>
      <c r="I20" s="9">
        <f>H20 * (1 - Config!$B$9)</f>
        <v>30872.10773</v>
      </c>
      <c r="J20" s="9">
        <f>H20 * (1 + Config!$B$10)</f>
        <v>45400.15842</v>
      </c>
      <c r="K20" s="6" t="str">
        <f t="shared" si="2"/>
        <v>3g 8s 72c</v>
      </c>
      <c r="L20" s="8" t="str">
        <f t="shared" si="3"/>
        <v>3g 63s 20c</v>
      </c>
      <c r="M20" s="6" t="str">
        <f t="shared" si="4"/>
        <v>4g 54s 0c</v>
      </c>
      <c r="N20" s="6" t="str">
        <f t="shared" si="5"/>
        <v>Large Opal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Config!$B$14*Config!$B$20*Config!$B$40, 
IF(C21=1, Config!$B$14*Config!$B$21*Config!$B$41, 
IF(C21=2, Config!$B$14*Config!$B$22*Config!$B$42, 
IF(C21=3, Config!$B$14*Config!$B$23*Config!$B$43, 
IF(C21=4, Config!$B$14*Config!$B$24*Config!$B$44, 
IF(C21=5, Config!$B$14*Config!$B$25*Config!$B$45, 
IF(C21=6, Config!$B$14*Config!$B$26*Config!$B$46, 
IF(C21=7, Config!$B$14*Config!$B$27*Config!$B$47, ""))))))))</f>
        <v>1</v>
      </c>
      <c r="C21" s="10">
        <v>1.0</v>
      </c>
      <c r="D21" s="7" t="s">
        <v>115</v>
      </c>
      <c r="E21" s="10">
        <v>5000.0</v>
      </c>
      <c r="F21" s="10">
        <v>55.0</v>
      </c>
      <c r="G21" s="9">
        <f>IF(E21 &lt; Config!$B$3, Config!$B$3, E21)</f>
        <v>5000</v>
      </c>
      <c r="H21" s="9">
        <f t="shared" si="1"/>
        <v>12010.62392</v>
      </c>
      <c r="I21" s="9">
        <f>H21 * (1 - Config!$B$9)</f>
        <v>10209.03033</v>
      </c>
      <c r="J21" s="9">
        <f>H21 * (1 + Config!$B$10)</f>
        <v>15013.2799</v>
      </c>
      <c r="K21" s="6" t="str">
        <f t="shared" si="2"/>
        <v>1g 2s 9c</v>
      </c>
      <c r="L21" s="8" t="str">
        <f t="shared" si="3"/>
        <v>1g 20s 11c</v>
      </c>
      <c r="M21" s="6" t="str">
        <f t="shared" si="4"/>
        <v>1g 50s 13c</v>
      </c>
      <c r="N21" s="6" t="str">
        <f t="shared" si="5"/>
        <v>Bold Tourmaline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Config!$B$14*Config!$B$20*Config!$B$40, 
IF(C22=1, Config!$B$14*Config!$B$21*Config!$B$41, 
IF(C22=2, Config!$B$14*Config!$B$22*Config!$B$42, 
IF(C22=3, Config!$B$14*Config!$B$23*Config!$B$43, 
IF(C22=4, Config!$B$14*Config!$B$24*Config!$B$44, 
IF(C22=5, Config!$B$14*Config!$B$25*Config!$B$45, 
IF(C22=6, Config!$B$14*Config!$B$26*Config!$B$46, 
IF(C22=7, Config!$B$14*Config!$B$27*Config!$B$47, ""))))))))</f>
        <v>1</v>
      </c>
      <c r="C22" s="10">
        <v>1.0</v>
      </c>
      <c r="D22" s="7" t="s">
        <v>116</v>
      </c>
      <c r="E22" s="10">
        <v>5000.0</v>
      </c>
      <c r="F22" s="10">
        <v>55.0</v>
      </c>
      <c r="G22" s="9">
        <f>IF(E22 &lt; Config!$B$3, Config!$B$3, E22)</f>
        <v>5000</v>
      </c>
      <c r="H22" s="9">
        <f t="shared" si="1"/>
        <v>12010.62392</v>
      </c>
      <c r="I22" s="9">
        <f>H22 * (1 - Config!$B$9)</f>
        <v>10209.03033</v>
      </c>
      <c r="J22" s="9">
        <f>H22 * (1 + Config!$B$10)</f>
        <v>15013.2799</v>
      </c>
      <c r="K22" s="6" t="str">
        <f t="shared" si="2"/>
        <v>1g 2s 9c</v>
      </c>
      <c r="L22" s="8" t="str">
        <f t="shared" si="3"/>
        <v>1g 20s 11c</v>
      </c>
      <c r="M22" s="6" t="str">
        <f t="shared" si="4"/>
        <v>1g 50s 13c</v>
      </c>
      <c r="N22" s="6" t="str">
        <f t="shared" si="5"/>
        <v>Delicate Tourmaline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Config!$B$14*Config!$B$20*Config!$B$40, 
IF(C23=1, Config!$B$14*Config!$B$21*Config!$B$41, 
IF(C23=2, Config!$B$14*Config!$B$22*Config!$B$42, 
IF(C23=3, Config!$B$14*Config!$B$23*Config!$B$43, 
IF(C23=4, Config!$B$14*Config!$B$24*Config!$B$44, 
IF(C23=5, Config!$B$14*Config!$B$25*Config!$B$45, 
IF(C23=6, Config!$B$14*Config!$B$26*Config!$B$46, 
IF(C23=7, Config!$B$14*Config!$B$27*Config!$B$47, ""))))))))</f>
        <v>1</v>
      </c>
      <c r="C23" s="10">
        <v>1.0</v>
      </c>
      <c r="D23" s="7" t="s">
        <v>117</v>
      </c>
      <c r="E23" s="10">
        <v>5000.0</v>
      </c>
      <c r="F23" s="10">
        <v>55.0</v>
      </c>
      <c r="G23" s="9">
        <f>IF(E23 &lt; Config!$B$3, Config!$B$3, E23)</f>
        <v>5000</v>
      </c>
      <c r="H23" s="9">
        <f t="shared" si="1"/>
        <v>12010.62392</v>
      </c>
      <c r="I23" s="9">
        <f>H23 * (1 - Config!$B$9)</f>
        <v>10209.03033</v>
      </c>
      <c r="J23" s="9">
        <f>H23 * (1 + Config!$B$10)</f>
        <v>15013.2799</v>
      </c>
      <c r="K23" s="6" t="str">
        <f t="shared" si="2"/>
        <v>1g 2s 9c</v>
      </c>
      <c r="L23" s="8" t="str">
        <f t="shared" si="3"/>
        <v>1g 20s 11c</v>
      </c>
      <c r="M23" s="6" t="str">
        <f t="shared" si="4"/>
        <v>1g 50s 13c</v>
      </c>
      <c r="N23" s="6" t="str">
        <f t="shared" si="5"/>
        <v>Teardrop Tourmaline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Config!$B$14*Config!$B$20*Config!$B$40, 
IF(C24=1, Config!$B$14*Config!$B$21*Config!$B$41, 
IF(C24=2, Config!$B$14*Config!$B$22*Config!$B$42, 
IF(C24=3, Config!$B$14*Config!$B$23*Config!$B$43, 
IF(C24=4, Config!$B$14*Config!$B$24*Config!$B$44, 
IF(C24=5, Config!$B$14*Config!$B$25*Config!$B$45, 
IF(C24=6, Config!$B$14*Config!$B$26*Config!$B$46, 
IF(C24=7, Config!$B$14*Config!$B$27*Config!$B$47, ""))))))))</f>
        <v>1</v>
      </c>
      <c r="C24" s="10">
        <v>1.0</v>
      </c>
      <c r="D24" s="7" t="s">
        <v>118</v>
      </c>
      <c r="E24" s="10">
        <v>5000.0</v>
      </c>
      <c r="F24" s="10">
        <v>55.0</v>
      </c>
      <c r="G24" s="9">
        <f>IF(E24 &lt; Config!$B$3, Config!$B$3, E24)</f>
        <v>5000</v>
      </c>
      <c r="H24" s="9">
        <f t="shared" si="1"/>
        <v>12010.62392</v>
      </c>
      <c r="I24" s="9">
        <f>H24 * (1 - Config!$B$9)</f>
        <v>10209.03033</v>
      </c>
      <c r="J24" s="9">
        <f>H24 * (1 + Config!$B$10)</f>
        <v>15013.2799</v>
      </c>
      <c r="K24" s="6" t="str">
        <f t="shared" si="2"/>
        <v>1g 2s 9c</v>
      </c>
      <c r="L24" s="8" t="str">
        <f t="shared" si="3"/>
        <v>1g 20s 11c</v>
      </c>
      <c r="M24" s="6" t="str">
        <f t="shared" si="4"/>
        <v>1g 50s 13c</v>
      </c>
      <c r="N24" s="6" t="str">
        <f t="shared" si="5"/>
        <v>Runed Tourmaline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Config!$B$14*Config!$B$20*Config!$B$40, 
IF(C25=1, Config!$B$14*Config!$B$21*Config!$B$41, 
IF(C25=2, Config!$B$14*Config!$B$22*Config!$B$42, 
IF(C25=3, Config!$B$14*Config!$B$23*Config!$B$43, 
IF(C25=4, Config!$B$14*Config!$B$24*Config!$B$44, 
IF(C25=5, Config!$B$14*Config!$B$25*Config!$B$45, 
IF(C25=6, Config!$B$14*Config!$B$26*Config!$B$46, 
IF(C25=7, Config!$B$14*Config!$B$27*Config!$B$47, ""))))))))</f>
        <v>1</v>
      </c>
      <c r="C25" s="10">
        <v>1.0</v>
      </c>
      <c r="D25" s="7" t="s">
        <v>119</v>
      </c>
      <c r="E25" s="10">
        <v>5000.0</v>
      </c>
      <c r="F25" s="10">
        <v>55.0</v>
      </c>
      <c r="G25" s="9">
        <f>IF(E25 &lt; Config!$B$3, Config!$B$3, E25)</f>
        <v>5000</v>
      </c>
      <c r="H25" s="9">
        <f t="shared" si="1"/>
        <v>12010.62392</v>
      </c>
      <c r="I25" s="9">
        <f>H25 * (1 - Config!$B$9)</f>
        <v>10209.03033</v>
      </c>
      <c r="J25" s="9">
        <f>H25 * (1 + Config!$B$10)</f>
        <v>15013.2799</v>
      </c>
      <c r="K25" s="6" t="str">
        <f t="shared" si="2"/>
        <v>1g 2s 9c</v>
      </c>
      <c r="L25" s="8" t="str">
        <f t="shared" si="3"/>
        <v>1g 20s 11c</v>
      </c>
      <c r="M25" s="6" t="str">
        <f t="shared" si="4"/>
        <v>1g 50s 13c</v>
      </c>
      <c r="N25" s="6" t="str">
        <f t="shared" si="5"/>
        <v>Bright Tourmaline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Config!$B$14*Config!$B$20*Config!$B$40, 
IF(C26=1, Config!$B$14*Config!$B$21*Config!$B$41, 
IF(C26=2, Config!$B$14*Config!$B$22*Config!$B$42, 
IF(C26=3, Config!$B$14*Config!$B$23*Config!$B$43, 
IF(C26=4, Config!$B$14*Config!$B$24*Config!$B$44, 
IF(C26=5, Config!$B$14*Config!$B$25*Config!$B$45, 
IF(C26=6, Config!$B$14*Config!$B$26*Config!$B$46, 
IF(C26=7, Config!$B$14*Config!$B$27*Config!$B$47, ""))))))))</f>
        <v>1</v>
      </c>
      <c r="C26" s="10">
        <v>1.0</v>
      </c>
      <c r="D26" s="7" t="s">
        <v>120</v>
      </c>
      <c r="E26" s="10">
        <v>5000.0</v>
      </c>
      <c r="F26" s="10">
        <v>55.0</v>
      </c>
      <c r="G26" s="9">
        <f>IF(E26 &lt; Config!$B$3, Config!$B$3, E26)</f>
        <v>5000</v>
      </c>
      <c r="H26" s="9">
        <f t="shared" si="1"/>
        <v>12010.62392</v>
      </c>
      <c r="I26" s="9">
        <f>H26 * (1 - Config!$B$9)</f>
        <v>10209.03033</v>
      </c>
      <c r="J26" s="9">
        <f>H26 * (1 + Config!$B$10)</f>
        <v>15013.2799</v>
      </c>
      <c r="K26" s="6" t="str">
        <f t="shared" si="2"/>
        <v>1g 2s 9c</v>
      </c>
      <c r="L26" s="8" t="str">
        <f t="shared" si="3"/>
        <v>1g 20s 11c</v>
      </c>
      <c r="M26" s="6" t="str">
        <f t="shared" si="4"/>
        <v>1g 50s 13c</v>
      </c>
      <c r="N26" s="6" t="str">
        <f t="shared" si="5"/>
        <v>Solid Zircon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Config!$B$14*Config!$B$20*Config!$B$40, 
IF(C27=1, Config!$B$14*Config!$B$21*Config!$B$41, 
IF(C27=2, Config!$B$14*Config!$B$22*Config!$B$42, 
IF(C27=3, Config!$B$14*Config!$B$23*Config!$B$43, 
IF(C27=4, Config!$B$14*Config!$B$24*Config!$B$44, 
IF(C27=5, Config!$B$14*Config!$B$25*Config!$B$45, 
IF(C27=6, Config!$B$14*Config!$B$26*Config!$B$46, 
IF(C27=7, Config!$B$14*Config!$B$27*Config!$B$47, ""))))))))</f>
        <v>1</v>
      </c>
      <c r="C27" s="10">
        <v>1.0</v>
      </c>
      <c r="D27" s="7" t="s">
        <v>121</v>
      </c>
      <c r="E27" s="10">
        <v>5000.0</v>
      </c>
      <c r="F27" s="10">
        <v>55.0</v>
      </c>
      <c r="G27" s="9">
        <f>IF(E27 &lt; Config!$B$3, Config!$B$3, E27)</f>
        <v>5000</v>
      </c>
      <c r="H27" s="9">
        <f t="shared" si="1"/>
        <v>12010.62392</v>
      </c>
      <c r="I27" s="9">
        <f>H27 * (1 - Config!$B$9)</f>
        <v>10209.03033</v>
      </c>
      <c r="J27" s="9">
        <f>H27 * (1 + Config!$B$10)</f>
        <v>15013.2799</v>
      </c>
      <c r="K27" s="6" t="str">
        <f t="shared" si="2"/>
        <v>1g 2s 9c</v>
      </c>
      <c r="L27" s="8" t="str">
        <f t="shared" si="3"/>
        <v>1g 20s 11c</v>
      </c>
      <c r="M27" s="6" t="str">
        <f t="shared" si="4"/>
        <v>1g 50s 13c</v>
      </c>
      <c r="N27" s="6" t="str">
        <f t="shared" si="5"/>
        <v>Sparkling Zircon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Config!$B$14*Config!$B$20*Config!$B$40, 
IF(C28=1, Config!$B$14*Config!$B$21*Config!$B$41, 
IF(C28=2, Config!$B$14*Config!$B$22*Config!$B$42, 
IF(C28=3, Config!$B$14*Config!$B$23*Config!$B$43, 
IF(C28=4, Config!$B$14*Config!$B$24*Config!$B$44, 
IF(C28=5, Config!$B$14*Config!$B$25*Config!$B$45, 
IF(C28=6, Config!$B$14*Config!$B$26*Config!$B$46, 
IF(C28=7, Config!$B$14*Config!$B$27*Config!$B$47, ""))))))))</f>
        <v>1</v>
      </c>
      <c r="C28" s="10">
        <v>1.0</v>
      </c>
      <c r="D28" s="7" t="s">
        <v>122</v>
      </c>
      <c r="E28" s="10">
        <v>5000.0</v>
      </c>
      <c r="F28" s="10">
        <v>55.0</v>
      </c>
      <c r="G28" s="9">
        <f>IF(E28 &lt; Config!$B$3, Config!$B$3, E28)</f>
        <v>5000</v>
      </c>
      <c r="H28" s="9">
        <f t="shared" si="1"/>
        <v>12010.62392</v>
      </c>
      <c r="I28" s="9">
        <f>H28 * (1 - Config!$B$9)</f>
        <v>10209.03033</v>
      </c>
      <c r="J28" s="9">
        <f>H28 * (1 + Config!$B$10)</f>
        <v>15013.2799</v>
      </c>
      <c r="K28" s="6" t="str">
        <f t="shared" si="2"/>
        <v>1g 2s 9c</v>
      </c>
      <c r="L28" s="8" t="str">
        <f t="shared" si="3"/>
        <v>1g 20s 11c</v>
      </c>
      <c r="M28" s="6" t="str">
        <f t="shared" si="4"/>
        <v>1g 50s 13c</v>
      </c>
      <c r="N28" s="6" t="str">
        <f t="shared" si="5"/>
        <v>Lustrous Zircon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Config!$B$14*Config!$B$20*Config!$B$40, 
IF(C29=1, Config!$B$14*Config!$B$21*Config!$B$41, 
IF(C29=2, Config!$B$14*Config!$B$22*Config!$B$42, 
IF(C29=3, Config!$B$14*Config!$B$23*Config!$B$43, 
IF(C29=4, Config!$B$14*Config!$B$24*Config!$B$44, 
IF(C29=5, Config!$B$14*Config!$B$25*Config!$B$45, 
IF(C29=6, Config!$B$14*Config!$B$26*Config!$B$46, 
IF(C29=7, Config!$B$14*Config!$B$27*Config!$B$47, ""))))))))</f>
        <v>1</v>
      </c>
      <c r="C29" s="10">
        <v>1.0</v>
      </c>
      <c r="D29" s="7" t="s">
        <v>123</v>
      </c>
      <c r="E29" s="10">
        <v>5000.0</v>
      </c>
      <c r="F29" s="10">
        <v>55.0</v>
      </c>
      <c r="G29" s="9">
        <f>IF(E29 &lt; Config!$B$3, Config!$B$3, E29)</f>
        <v>5000</v>
      </c>
      <c r="H29" s="9">
        <f t="shared" si="1"/>
        <v>12010.62392</v>
      </c>
      <c r="I29" s="9">
        <f>H29 * (1 - Config!$B$9)</f>
        <v>10209.03033</v>
      </c>
      <c r="J29" s="9">
        <f>H29 * (1 + Config!$B$10)</f>
        <v>15013.2799</v>
      </c>
      <c r="K29" s="6" t="str">
        <f t="shared" si="2"/>
        <v>1g 2s 9c</v>
      </c>
      <c r="L29" s="8" t="str">
        <f t="shared" si="3"/>
        <v>1g 20s 11c</v>
      </c>
      <c r="M29" s="6" t="str">
        <f t="shared" si="4"/>
        <v>1g 50s 13c</v>
      </c>
      <c r="N29" s="6" t="str">
        <f t="shared" si="5"/>
        <v>Brilliant Amber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Config!$B$14*Config!$B$20*Config!$B$40, 
IF(C30=1, Config!$B$14*Config!$B$21*Config!$B$41, 
IF(C30=2, Config!$B$14*Config!$B$22*Config!$B$42, 
IF(C30=3, Config!$B$14*Config!$B$23*Config!$B$43, 
IF(C30=4, Config!$B$14*Config!$B$24*Config!$B$44, 
IF(C30=5, Config!$B$14*Config!$B$25*Config!$B$45, 
IF(C30=6, Config!$B$14*Config!$B$26*Config!$B$46, 
IF(C30=7, Config!$B$14*Config!$B$27*Config!$B$47, ""))))))))</f>
        <v>1</v>
      </c>
      <c r="C30" s="10">
        <v>1.0</v>
      </c>
      <c r="D30" s="7" t="s">
        <v>124</v>
      </c>
      <c r="E30" s="10">
        <v>5000.0</v>
      </c>
      <c r="F30" s="10">
        <v>55.0</v>
      </c>
      <c r="G30" s="9">
        <f>IF(E30 &lt; Config!$B$3, Config!$B$3, E30)</f>
        <v>5000</v>
      </c>
      <c r="H30" s="9">
        <f t="shared" si="1"/>
        <v>12010.62392</v>
      </c>
      <c r="I30" s="9">
        <f>H30 * (1 - Config!$B$9)</f>
        <v>10209.03033</v>
      </c>
      <c r="J30" s="9">
        <f>H30 * (1 + Config!$B$10)</f>
        <v>15013.2799</v>
      </c>
      <c r="K30" s="6" t="str">
        <f t="shared" si="2"/>
        <v>1g 2s 9c</v>
      </c>
      <c r="L30" s="8" t="str">
        <f t="shared" si="3"/>
        <v>1g 20s 11c</v>
      </c>
      <c r="M30" s="6" t="str">
        <f t="shared" si="4"/>
        <v>1g 50s 13c</v>
      </c>
      <c r="N30" s="6" t="str">
        <f t="shared" si="5"/>
        <v>Smooth Amber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Config!$B$14*Config!$B$20*Config!$B$40, 
IF(C31=1, Config!$B$14*Config!$B$21*Config!$B$41, 
IF(C31=2, Config!$B$14*Config!$B$22*Config!$B$42, 
IF(C31=3, Config!$B$14*Config!$B$23*Config!$B$43, 
IF(C31=4, Config!$B$14*Config!$B$24*Config!$B$44, 
IF(C31=5, Config!$B$14*Config!$B$25*Config!$B$45, 
IF(C31=6, Config!$B$14*Config!$B$26*Config!$B$46, 
IF(C31=7, Config!$B$14*Config!$B$27*Config!$B$47, ""))))))))</f>
        <v>1</v>
      </c>
      <c r="C31" s="10">
        <v>1.0</v>
      </c>
      <c r="D31" s="7" t="s">
        <v>125</v>
      </c>
      <c r="E31" s="10">
        <v>5000.0</v>
      </c>
      <c r="F31" s="10">
        <v>55.0</v>
      </c>
      <c r="G31" s="9">
        <f>IF(E31 &lt; Config!$B$3, Config!$B$3, E31)</f>
        <v>5000</v>
      </c>
      <c r="H31" s="9">
        <f t="shared" si="1"/>
        <v>12010.62392</v>
      </c>
      <c r="I31" s="9">
        <f>H31 * (1 - Config!$B$9)</f>
        <v>10209.03033</v>
      </c>
      <c r="J31" s="9">
        <f>H31 * (1 + Config!$B$10)</f>
        <v>15013.2799</v>
      </c>
      <c r="K31" s="6" t="str">
        <f t="shared" si="2"/>
        <v>1g 2s 9c</v>
      </c>
      <c r="L31" s="8" t="str">
        <f t="shared" si="3"/>
        <v>1g 20s 11c</v>
      </c>
      <c r="M31" s="6" t="str">
        <f t="shared" si="4"/>
        <v>1g 50s 13c</v>
      </c>
      <c r="N31" s="6" t="str">
        <f t="shared" si="5"/>
        <v>Rigid Amber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>
        <f>IF(C32=0, Config!$B$14*Config!$B$20*Config!$B$40, 
IF(C32=1, Config!$B$14*Config!$B$21*Config!$B$41, 
IF(C32=2, Config!$B$14*Config!$B$22*Config!$B$42, 
IF(C32=3, Config!$B$14*Config!$B$23*Config!$B$43, 
IF(C32=4, Config!$B$14*Config!$B$24*Config!$B$44, 
IF(C32=5, Config!$B$14*Config!$B$25*Config!$B$45, 
IF(C32=6, Config!$B$14*Config!$B$26*Config!$B$46, 
IF(C32=7, Config!$B$14*Config!$B$27*Config!$B$47, ""))))))))</f>
        <v>1</v>
      </c>
      <c r="C32" s="10">
        <v>1.0</v>
      </c>
      <c r="D32" s="7" t="s">
        <v>126</v>
      </c>
      <c r="E32" s="10">
        <v>5000.0</v>
      </c>
      <c r="F32" s="10">
        <v>55.0</v>
      </c>
      <c r="G32" s="9">
        <f>IF(E32 &lt; Config!$B$3, Config!$B$3, E32)</f>
        <v>5000</v>
      </c>
      <c r="H32" s="9">
        <f t="shared" si="1"/>
        <v>12010.62392</v>
      </c>
      <c r="I32" s="9">
        <f>H32 * (1 - Config!$B$9)</f>
        <v>10209.03033</v>
      </c>
      <c r="J32" s="9">
        <f>H32 * (1 + Config!$B$10)</f>
        <v>15013.2799</v>
      </c>
      <c r="K32" s="6" t="str">
        <f t="shared" si="2"/>
        <v>1g 2s 9c</v>
      </c>
      <c r="L32" s="8" t="str">
        <f t="shared" si="3"/>
        <v>1g 20s 11c</v>
      </c>
      <c r="M32" s="6" t="str">
        <f t="shared" si="4"/>
        <v>1g 50s 13c</v>
      </c>
      <c r="N32" s="6" t="str">
        <f t="shared" si="5"/>
        <v>Gleaming Amber</v>
      </c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>
        <f>IF(C33=0, Config!$B$14*Config!$B$20*Config!$B$40, 
IF(C33=1, Config!$B$14*Config!$B$21*Config!$B$41, 
IF(C33=2, Config!$B$14*Config!$B$22*Config!$B$42, 
IF(C33=3, Config!$B$14*Config!$B$23*Config!$B$43, 
IF(C33=4, Config!$B$14*Config!$B$24*Config!$B$44, 
IF(C33=5, Config!$B$14*Config!$B$25*Config!$B$45, 
IF(C33=6, Config!$B$14*Config!$B$26*Config!$B$46, 
IF(C33=7, Config!$B$14*Config!$B$27*Config!$B$47, ""))))))))</f>
        <v>1</v>
      </c>
      <c r="C33" s="10">
        <v>1.0</v>
      </c>
      <c r="D33" s="7" t="s">
        <v>127</v>
      </c>
      <c r="E33" s="10">
        <v>5000.0</v>
      </c>
      <c r="F33" s="10">
        <v>55.0</v>
      </c>
      <c r="G33" s="9">
        <f>IF(E33 &lt; Config!$B$3, Config!$B$3, E33)</f>
        <v>5000</v>
      </c>
      <c r="H33" s="9">
        <f t="shared" si="1"/>
        <v>12010.62392</v>
      </c>
      <c r="I33" s="9">
        <f>H33 * (1 - Config!$B$9)</f>
        <v>10209.03033</v>
      </c>
      <c r="J33" s="9">
        <f>H33 * (1 + Config!$B$10)</f>
        <v>15013.2799</v>
      </c>
      <c r="K33" s="6" t="str">
        <f t="shared" si="2"/>
        <v>1g 2s 9c</v>
      </c>
      <c r="L33" s="8" t="str">
        <f t="shared" si="3"/>
        <v>1g 20s 11c</v>
      </c>
      <c r="M33" s="6" t="str">
        <f t="shared" si="4"/>
        <v>1g 50s 13c</v>
      </c>
      <c r="N33" s="6" t="str">
        <f t="shared" si="5"/>
        <v>Thick Amber</v>
      </c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>
        <f>IF(C34=0, Config!$B$14*Config!$B$20*Config!$B$40, 
IF(C34=1, Config!$B$14*Config!$B$21*Config!$B$41, 
IF(C34=2, Config!$B$14*Config!$B$22*Config!$B$42, 
IF(C34=3, Config!$B$14*Config!$B$23*Config!$B$43, 
IF(C34=4, Config!$B$14*Config!$B$24*Config!$B$44, 
IF(C34=5, Config!$B$14*Config!$B$25*Config!$B$45, 
IF(C34=6, Config!$B$14*Config!$B$26*Config!$B$46, 
IF(C34=7, Config!$B$14*Config!$B$27*Config!$B$47, ""))))))))</f>
        <v>2.16</v>
      </c>
      <c r="C34" s="10">
        <v>2.0</v>
      </c>
      <c r="D34" s="7" t="s">
        <v>128</v>
      </c>
      <c r="E34" s="10">
        <v>2000.0</v>
      </c>
      <c r="F34" s="10">
        <v>60.0</v>
      </c>
      <c r="G34" s="9">
        <f>IF(E34 &lt; Config!$B$3, Config!$B$3, E34)</f>
        <v>2000</v>
      </c>
      <c r="H34" s="9">
        <f t="shared" si="1"/>
        <v>11912.2664</v>
      </c>
      <c r="I34" s="9">
        <f>H34 * (1 - Config!$B$9)</f>
        <v>10125.42644</v>
      </c>
      <c r="J34" s="9">
        <f>H34 * (1 + Config!$B$10)</f>
        <v>14890.333</v>
      </c>
      <c r="K34" s="6" t="str">
        <f t="shared" si="2"/>
        <v>1g 1s 25c</v>
      </c>
      <c r="L34" s="8" t="str">
        <f t="shared" si="3"/>
        <v>1g 19s 12c</v>
      </c>
      <c r="M34" s="6" t="str">
        <f t="shared" si="4"/>
        <v>1g 48s 90c</v>
      </c>
      <c r="N34" s="6" t="str">
        <f t="shared" si="5"/>
        <v>Arcane Crystal</v>
      </c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>
        <f>IF(C35=0, Config!$B$14*Config!$B$20*Config!$B$40, 
IF(C35=1, Config!$B$14*Config!$B$21*Config!$B$41, 
IF(C35=2, Config!$B$14*Config!$B$22*Config!$B$42, 
IF(C35=3, Config!$B$14*Config!$B$23*Config!$B$43, 
IF(C35=4, Config!$B$14*Config!$B$24*Config!$B$44, 
IF(C35=5, Config!$B$14*Config!$B$25*Config!$B$45, 
IF(C35=6, Config!$B$14*Config!$B$26*Config!$B$46, 
IF(C35=7, Config!$B$14*Config!$B$27*Config!$B$47, ""))))))))</f>
        <v>2.16</v>
      </c>
      <c r="C35" s="10">
        <v>2.0</v>
      </c>
      <c r="D35" s="7" t="s">
        <v>129</v>
      </c>
      <c r="E35" s="10">
        <v>10000.0</v>
      </c>
      <c r="F35" s="10">
        <v>60.0</v>
      </c>
      <c r="G35" s="9">
        <f>IF(E35 &lt; Config!$B$3, Config!$B$3, E35)</f>
        <v>10000</v>
      </c>
      <c r="H35" s="9">
        <f t="shared" si="1"/>
        <v>59561.33199</v>
      </c>
      <c r="I35" s="9">
        <f>H35 * (1 - Config!$B$9)</f>
        <v>50627.13219</v>
      </c>
      <c r="J35" s="9">
        <f>H35 * (1 + Config!$B$10)</f>
        <v>74451.66499</v>
      </c>
      <c r="K35" s="6" t="str">
        <f t="shared" si="2"/>
        <v>5g 6s 27c</v>
      </c>
      <c r="L35" s="8" t="str">
        <f t="shared" si="3"/>
        <v>5g 95s 61c</v>
      </c>
      <c r="M35" s="6" t="str">
        <f t="shared" si="4"/>
        <v>7g 44s 52c</v>
      </c>
      <c r="N35" s="6" t="str">
        <f t="shared" si="5"/>
        <v>Huge Emerald</v>
      </c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>
        <f>IF(C36=0, Config!$B$14*Config!$B$20*Config!$B$40, 
IF(C36=1, Config!$B$14*Config!$B$21*Config!$B$41, 
IF(C36=2, Config!$B$14*Config!$B$22*Config!$B$42, 
IF(C36=3, Config!$B$14*Config!$B$23*Config!$B$43, 
IF(C36=4, Config!$B$14*Config!$B$24*Config!$B$44, 
IF(C36=5, Config!$B$14*Config!$B$25*Config!$B$45, 
IF(C36=6, Config!$B$14*Config!$B$26*Config!$B$46, 
IF(C36=7, Config!$B$14*Config!$B$27*Config!$B$47, ""))))))))</f>
        <v>2.16</v>
      </c>
      <c r="C36" s="10">
        <v>2.0</v>
      </c>
      <c r="D36" s="7" t="s">
        <v>130</v>
      </c>
      <c r="E36" s="10">
        <v>10000.0</v>
      </c>
      <c r="F36" s="10">
        <v>60.0</v>
      </c>
      <c r="G36" s="9">
        <f>IF(E36 &lt; Config!$B$3, Config!$B$3, E36)</f>
        <v>10000</v>
      </c>
      <c r="H36" s="9">
        <f t="shared" si="1"/>
        <v>59561.33199</v>
      </c>
      <c r="I36" s="9">
        <f>H36 * (1 - Config!$B$9)</f>
        <v>50627.13219</v>
      </c>
      <c r="J36" s="9">
        <f>H36 * (1 + Config!$B$10)</f>
        <v>74451.66499</v>
      </c>
      <c r="K36" s="6" t="str">
        <f t="shared" si="2"/>
        <v>5g 6s 27c</v>
      </c>
      <c r="L36" s="8" t="str">
        <f t="shared" si="3"/>
        <v>5g 95s 61c</v>
      </c>
      <c r="M36" s="6" t="str">
        <f t="shared" si="4"/>
        <v>7g 44s 52c</v>
      </c>
      <c r="N36" s="6" t="str">
        <f t="shared" si="5"/>
        <v>Azerothian Diamond</v>
      </c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>
        <f>IF(C37=0, Config!$B$14*Config!$B$20*Config!$B$40, 
IF(C37=1, Config!$B$14*Config!$B$21*Config!$B$41, 
IF(C37=2, Config!$B$14*Config!$B$22*Config!$B$42, 
IF(C37=3, Config!$B$14*Config!$B$23*Config!$B$43, 
IF(C37=4, Config!$B$14*Config!$B$24*Config!$B$44, 
IF(C37=5, Config!$B$14*Config!$B$25*Config!$B$45, 
IF(C37=6, Config!$B$14*Config!$B$26*Config!$B$46, 
IF(C37=7, Config!$B$14*Config!$B$27*Config!$B$47, ""))))))))</f>
        <v>2.16</v>
      </c>
      <c r="C37" s="10">
        <v>2.0</v>
      </c>
      <c r="D37" s="7" t="s">
        <v>946</v>
      </c>
      <c r="E37" s="10">
        <v>2500.0</v>
      </c>
      <c r="F37" s="10">
        <v>60.0</v>
      </c>
      <c r="G37" s="9">
        <f>IF(E37 &lt; Config!$B$3, Config!$B$3, E37)</f>
        <v>2500</v>
      </c>
      <c r="H37" s="9">
        <f t="shared" si="1"/>
        <v>14890.333</v>
      </c>
      <c r="I37" s="9">
        <f>H37 * (1 - Config!$B$9)</f>
        <v>12656.78305</v>
      </c>
      <c r="J37" s="9">
        <f>H37 * (1 + Config!$B$10)</f>
        <v>18612.91625</v>
      </c>
      <c r="K37" s="6" t="str">
        <f t="shared" si="2"/>
        <v>1g 26s 57c</v>
      </c>
      <c r="L37" s="8" t="str">
        <f t="shared" si="3"/>
        <v>1g 48s 90c</v>
      </c>
      <c r="M37" s="6" t="str">
        <f t="shared" si="4"/>
        <v>1g 86s 13c</v>
      </c>
      <c r="N37" s="6" t="str">
        <f t="shared" si="5"/>
        <v>Teardrop Blood Garnet</v>
      </c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>
        <f>IF(C38=0, Config!$B$14*Config!$B$20*Config!$B$40, 
IF(C38=1, Config!$B$14*Config!$B$21*Config!$B$41, 
IF(C38=2, Config!$B$14*Config!$B$22*Config!$B$42, 
IF(C38=3, Config!$B$14*Config!$B$23*Config!$B$43, 
IF(C38=4, Config!$B$14*Config!$B$24*Config!$B$44, 
IF(C38=5, Config!$B$14*Config!$B$25*Config!$B$45, 
IF(C38=6, Config!$B$14*Config!$B$26*Config!$B$46, 
IF(C38=7, Config!$B$14*Config!$B$27*Config!$B$47, ""))))))))</f>
        <v>2.16</v>
      </c>
      <c r="C38" s="10">
        <v>2.0</v>
      </c>
      <c r="D38" s="7" t="s">
        <v>947</v>
      </c>
      <c r="E38" s="10">
        <v>2500.0</v>
      </c>
      <c r="F38" s="10">
        <v>60.0</v>
      </c>
      <c r="G38" s="9">
        <f>IF(E38 &lt; Config!$B$3, Config!$B$3, E38)</f>
        <v>2500</v>
      </c>
      <c r="H38" s="9">
        <f t="shared" si="1"/>
        <v>14890.333</v>
      </c>
      <c r="I38" s="9">
        <f>H38 * (1 - Config!$B$9)</f>
        <v>12656.78305</v>
      </c>
      <c r="J38" s="9">
        <f>H38 * (1 + Config!$B$10)</f>
        <v>18612.91625</v>
      </c>
      <c r="K38" s="6" t="str">
        <f t="shared" si="2"/>
        <v>1g 26s 57c</v>
      </c>
      <c r="L38" s="8" t="str">
        <f t="shared" si="3"/>
        <v>1g 48s 90c</v>
      </c>
      <c r="M38" s="6" t="str">
        <f t="shared" si="4"/>
        <v>1g 86s 13c</v>
      </c>
      <c r="N38" s="6" t="str">
        <f t="shared" si="5"/>
        <v>Bold Blood Garnet</v>
      </c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>
        <f>IF(C39=0, Config!$B$14*Config!$B$20*Config!$B$40, 
IF(C39=1, Config!$B$14*Config!$B$21*Config!$B$41, 
IF(C39=2, Config!$B$14*Config!$B$22*Config!$B$42, 
IF(C39=3, Config!$B$14*Config!$B$23*Config!$B$43, 
IF(C39=4, Config!$B$14*Config!$B$24*Config!$B$44, 
IF(C39=5, Config!$B$14*Config!$B$25*Config!$B$45, 
IF(C39=6, Config!$B$14*Config!$B$26*Config!$B$46, 
IF(C39=7, Config!$B$14*Config!$B$27*Config!$B$47, ""))))))))</f>
        <v>2.16</v>
      </c>
      <c r="C39" s="10">
        <v>2.0</v>
      </c>
      <c r="D39" s="7" t="s">
        <v>948</v>
      </c>
      <c r="E39" s="10">
        <v>2500.0</v>
      </c>
      <c r="F39" s="10">
        <v>60.0</v>
      </c>
      <c r="G39" s="9">
        <f>IF(E39 &lt; Config!$B$3, Config!$B$3, E39)</f>
        <v>2500</v>
      </c>
      <c r="H39" s="9">
        <f t="shared" si="1"/>
        <v>14890.333</v>
      </c>
      <c r="I39" s="9">
        <f>H39 * (1 - Config!$B$9)</f>
        <v>12656.78305</v>
      </c>
      <c r="J39" s="9">
        <f>H39 * (1 + Config!$B$10)</f>
        <v>18612.91625</v>
      </c>
      <c r="K39" s="6" t="str">
        <f t="shared" si="2"/>
        <v>1g 26s 57c</v>
      </c>
      <c r="L39" s="8" t="str">
        <f t="shared" si="3"/>
        <v>1g 48s 90c</v>
      </c>
      <c r="M39" s="6" t="str">
        <f t="shared" si="4"/>
        <v>1g 86s 13c</v>
      </c>
      <c r="N39" s="6" t="str">
        <f t="shared" si="5"/>
        <v>Runed Blood Garnet</v>
      </c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>
        <f>IF(C40=0, Config!$B$14*Config!$B$20*Config!$B$40, 
IF(C40=1, Config!$B$14*Config!$B$21*Config!$B$41, 
IF(C40=2, Config!$B$14*Config!$B$22*Config!$B$42, 
IF(C40=3, Config!$B$14*Config!$B$23*Config!$B$43, 
IF(C40=4, Config!$B$14*Config!$B$24*Config!$B$44, 
IF(C40=5, Config!$B$14*Config!$B$25*Config!$B$45, 
IF(C40=6, Config!$B$14*Config!$B$26*Config!$B$46, 
IF(C40=7, Config!$B$14*Config!$B$27*Config!$B$47, ""))))))))</f>
        <v>2.16</v>
      </c>
      <c r="C40" s="10">
        <v>2.0</v>
      </c>
      <c r="D40" s="7" t="s">
        <v>949</v>
      </c>
      <c r="E40" s="10">
        <v>2500.0</v>
      </c>
      <c r="F40" s="10">
        <v>60.0</v>
      </c>
      <c r="G40" s="9">
        <f>IF(E40 &lt; Config!$B$3, Config!$B$3, E40)</f>
        <v>2500</v>
      </c>
      <c r="H40" s="9">
        <f t="shared" si="1"/>
        <v>14890.333</v>
      </c>
      <c r="I40" s="9">
        <f>H40 * (1 - Config!$B$9)</f>
        <v>12656.78305</v>
      </c>
      <c r="J40" s="9">
        <f>H40 * (1 + Config!$B$10)</f>
        <v>18612.91625</v>
      </c>
      <c r="K40" s="6" t="str">
        <f t="shared" si="2"/>
        <v>1g 26s 57c</v>
      </c>
      <c r="L40" s="8" t="str">
        <f t="shared" si="3"/>
        <v>1g 48s 90c</v>
      </c>
      <c r="M40" s="6" t="str">
        <f t="shared" si="4"/>
        <v>1g 86s 13c</v>
      </c>
      <c r="N40" s="6" t="str">
        <f t="shared" si="5"/>
        <v>Delicate Blood Garnet</v>
      </c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>
        <f>IF(C41=0, Config!$B$14*Config!$B$20*Config!$B$40, 
IF(C41=1, Config!$B$14*Config!$B$21*Config!$B$41, 
IF(C41=2, Config!$B$14*Config!$B$22*Config!$B$42, 
IF(C41=3, Config!$B$14*Config!$B$23*Config!$B$43, 
IF(C41=4, Config!$B$14*Config!$B$24*Config!$B$44, 
IF(C41=5, Config!$B$14*Config!$B$25*Config!$B$45, 
IF(C41=6, Config!$B$14*Config!$B$26*Config!$B$46, 
IF(C41=7, Config!$B$14*Config!$B$27*Config!$B$47, ""))))))))</f>
        <v>2.16</v>
      </c>
      <c r="C41" s="10">
        <v>2.0</v>
      </c>
      <c r="D41" s="7" t="s">
        <v>950</v>
      </c>
      <c r="E41" s="10">
        <v>2500.0</v>
      </c>
      <c r="F41" s="10">
        <v>60.0</v>
      </c>
      <c r="G41" s="9">
        <f>IF(E41 &lt; Config!$B$3, Config!$B$3, E41)</f>
        <v>2500</v>
      </c>
      <c r="H41" s="9">
        <f t="shared" si="1"/>
        <v>14890.333</v>
      </c>
      <c r="I41" s="9">
        <f>H41 * (1 - Config!$B$9)</f>
        <v>12656.78305</v>
      </c>
      <c r="J41" s="9">
        <f>H41 * (1 + Config!$B$10)</f>
        <v>18612.91625</v>
      </c>
      <c r="K41" s="6" t="str">
        <f t="shared" si="2"/>
        <v>1g 26s 57c</v>
      </c>
      <c r="L41" s="8" t="str">
        <f t="shared" si="3"/>
        <v>1g 48s 90c</v>
      </c>
      <c r="M41" s="6" t="str">
        <f t="shared" si="4"/>
        <v>1g 86s 13c</v>
      </c>
      <c r="N41" s="6" t="str">
        <f t="shared" si="5"/>
        <v>Inscribed Flame Spessarite</v>
      </c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>
        <f>IF(C42=0, Config!$B$14*Config!$B$20*Config!$B$40, 
IF(C42=1, Config!$B$14*Config!$B$21*Config!$B$41, 
IF(C42=2, Config!$B$14*Config!$B$22*Config!$B$42, 
IF(C42=3, Config!$B$14*Config!$B$23*Config!$B$43, 
IF(C42=4, Config!$B$14*Config!$B$24*Config!$B$44, 
IF(C42=5, Config!$B$14*Config!$B$25*Config!$B$45, 
IF(C42=6, Config!$B$14*Config!$B$26*Config!$B$46, 
IF(C42=7, Config!$B$14*Config!$B$27*Config!$B$47, ""))))))))</f>
        <v>2.16</v>
      </c>
      <c r="C42" s="10">
        <v>2.0</v>
      </c>
      <c r="D42" s="7" t="s">
        <v>951</v>
      </c>
      <c r="E42" s="10">
        <v>2500.0</v>
      </c>
      <c r="F42" s="10">
        <v>60.0</v>
      </c>
      <c r="G42" s="9">
        <f>IF(E42 &lt; Config!$B$3, Config!$B$3, E42)</f>
        <v>2500</v>
      </c>
      <c r="H42" s="9">
        <f t="shared" si="1"/>
        <v>14890.333</v>
      </c>
      <c r="I42" s="9">
        <f>H42 * (1 - Config!$B$9)</f>
        <v>12656.78305</v>
      </c>
      <c r="J42" s="9">
        <f>H42 * (1 + Config!$B$10)</f>
        <v>18612.91625</v>
      </c>
      <c r="K42" s="6" t="str">
        <f t="shared" si="2"/>
        <v>1g 26s 57c</v>
      </c>
      <c r="L42" s="8" t="str">
        <f t="shared" si="3"/>
        <v>1g 48s 90c</v>
      </c>
      <c r="M42" s="6" t="str">
        <f t="shared" si="4"/>
        <v>1g 86s 13c</v>
      </c>
      <c r="N42" s="6" t="str">
        <f t="shared" si="5"/>
        <v>Luminous Flame Spessarite</v>
      </c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>
        <f>IF(C43=0, Config!$B$14*Config!$B$20*Config!$B$40, 
IF(C43=1, Config!$B$14*Config!$B$21*Config!$B$41, 
IF(C43=2, Config!$B$14*Config!$B$22*Config!$B$42, 
IF(C43=3, Config!$B$14*Config!$B$23*Config!$B$43, 
IF(C43=4, Config!$B$14*Config!$B$24*Config!$B$44, 
IF(C43=5, Config!$B$14*Config!$B$25*Config!$B$45, 
IF(C43=6, Config!$B$14*Config!$B$26*Config!$B$46, 
IF(C43=7, Config!$B$14*Config!$B$27*Config!$B$47, ""))))))))</f>
        <v>2.16</v>
      </c>
      <c r="C43" s="10">
        <v>2.0</v>
      </c>
      <c r="D43" s="7" t="s">
        <v>952</v>
      </c>
      <c r="E43" s="10">
        <v>2500.0</v>
      </c>
      <c r="F43" s="10">
        <v>60.0</v>
      </c>
      <c r="G43" s="9">
        <f>IF(E43 &lt; Config!$B$3, Config!$B$3, E43)</f>
        <v>2500</v>
      </c>
      <c r="H43" s="9">
        <f t="shared" si="1"/>
        <v>14890.333</v>
      </c>
      <c r="I43" s="9">
        <f>H43 * (1 - Config!$B$9)</f>
        <v>12656.78305</v>
      </c>
      <c r="J43" s="9">
        <f>H43 * (1 + Config!$B$10)</f>
        <v>18612.91625</v>
      </c>
      <c r="K43" s="6" t="str">
        <f t="shared" si="2"/>
        <v>1g 26s 57c</v>
      </c>
      <c r="L43" s="8" t="str">
        <f t="shared" si="3"/>
        <v>1g 48s 90c</v>
      </c>
      <c r="M43" s="6" t="str">
        <f t="shared" si="4"/>
        <v>1g 86s 13c</v>
      </c>
      <c r="N43" s="6" t="str">
        <f t="shared" si="5"/>
        <v>Glinting Flame Spessarite</v>
      </c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>
        <f>IF(C44=0, Config!$B$14*Config!$B$20*Config!$B$40, 
IF(C44=1, Config!$B$14*Config!$B$21*Config!$B$41, 
IF(C44=2, Config!$B$14*Config!$B$22*Config!$B$42, 
IF(C44=3, Config!$B$14*Config!$B$23*Config!$B$43, 
IF(C44=4, Config!$B$14*Config!$B$24*Config!$B$44, 
IF(C44=5, Config!$B$14*Config!$B$25*Config!$B$45, 
IF(C44=6, Config!$B$14*Config!$B$26*Config!$B$46, 
IF(C44=7, Config!$B$14*Config!$B$27*Config!$B$47, ""))))))))</f>
        <v>2.16</v>
      </c>
      <c r="C44" s="10">
        <v>2.0</v>
      </c>
      <c r="D44" s="7" t="s">
        <v>953</v>
      </c>
      <c r="E44" s="10">
        <v>2500.0</v>
      </c>
      <c r="F44" s="10">
        <v>60.0</v>
      </c>
      <c r="G44" s="9">
        <f>IF(E44 &lt; Config!$B$3, Config!$B$3, E44)</f>
        <v>2500</v>
      </c>
      <c r="H44" s="9">
        <f t="shared" si="1"/>
        <v>14890.333</v>
      </c>
      <c r="I44" s="9">
        <f>H44 * (1 - Config!$B$9)</f>
        <v>12656.78305</v>
      </c>
      <c r="J44" s="9">
        <f>H44 * (1 + Config!$B$10)</f>
        <v>18612.91625</v>
      </c>
      <c r="K44" s="6" t="str">
        <f t="shared" si="2"/>
        <v>1g 26s 57c</v>
      </c>
      <c r="L44" s="8" t="str">
        <f t="shared" si="3"/>
        <v>1g 48s 90c</v>
      </c>
      <c r="M44" s="6" t="str">
        <f t="shared" si="4"/>
        <v>1g 86s 13c</v>
      </c>
      <c r="N44" s="6" t="str">
        <f t="shared" si="5"/>
        <v>Potent Flame Spessarite</v>
      </c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>
        <f>IF(C45=0, Config!$B$14*Config!$B$20*Config!$B$40, 
IF(C45=1, Config!$B$14*Config!$B$21*Config!$B$41, 
IF(C45=2, Config!$B$14*Config!$B$22*Config!$B$42, 
IF(C45=3, Config!$B$14*Config!$B$23*Config!$B$43, 
IF(C45=4, Config!$B$14*Config!$B$24*Config!$B$44, 
IF(C45=5, Config!$B$14*Config!$B$25*Config!$B$45, 
IF(C45=6, Config!$B$14*Config!$B$26*Config!$B$46, 
IF(C45=7, Config!$B$14*Config!$B$27*Config!$B$47, ""))))))))</f>
        <v>2.16</v>
      </c>
      <c r="C45" s="10">
        <v>2.0</v>
      </c>
      <c r="D45" s="7" t="s">
        <v>954</v>
      </c>
      <c r="E45" s="10">
        <v>2500.0</v>
      </c>
      <c r="F45" s="10">
        <v>60.0</v>
      </c>
      <c r="G45" s="9">
        <f>IF(E45 &lt; Config!$B$3, Config!$B$3, E45)</f>
        <v>2500</v>
      </c>
      <c r="H45" s="9">
        <f t="shared" si="1"/>
        <v>14890.333</v>
      </c>
      <c r="I45" s="9">
        <f>H45 * (1 - Config!$B$9)</f>
        <v>12656.78305</v>
      </c>
      <c r="J45" s="9">
        <f>H45 * (1 + Config!$B$10)</f>
        <v>18612.91625</v>
      </c>
      <c r="K45" s="6" t="str">
        <f t="shared" si="2"/>
        <v>1g 26s 57c</v>
      </c>
      <c r="L45" s="8" t="str">
        <f t="shared" si="3"/>
        <v>1g 48s 90c</v>
      </c>
      <c r="M45" s="6" t="str">
        <f t="shared" si="4"/>
        <v>1g 86s 13c</v>
      </c>
      <c r="N45" s="6" t="str">
        <f t="shared" si="5"/>
        <v>Radiant Deep Peridot</v>
      </c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>
        <f>IF(C46=0, Config!$B$14*Config!$B$20*Config!$B$40, 
IF(C46=1, Config!$B$14*Config!$B$21*Config!$B$41, 
IF(C46=2, Config!$B$14*Config!$B$22*Config!$B$42, 
IF(C46=3, Config!$B$14*Config!$B$23*Config!$B$43, 
IF(C46=4, Config!$B$14*Config!$B$24*Config!$B$44, 
IF(C46=5, Config!$B$14*Config!$B$25*Config!$B$45, 
IF(C46=6, Config!$B$14*Config!$B$26*Config!$B$46, 
IF(C46=7, Config!$B$14*Config!$B$27*Config!$B$47, ""))))))))</f>
        <v>2.16</v>
      </c>
      <c r="C46" s="10">
        <v>2.0</v>
      </c>
      <c r="D46" s="7" t="s">
        <v>955</v>
      </c>
      <c r="E46" s="10">
        <v>2500.0</v>
      </c>
      <c r="F46" s="10">
        <v>60.0</v>
      </c>
      <c r="G46" s="9">
        <f>IF(E46 &lt; Config!$B$3, Config!$B$3, E46)</f>
        <v>2500</v>
      </c>
      <c r="H46" s="9">
        <f t="shared" si="1"/>
        <v>14890.333</v>
      </c>
      <c r="I46" s="9">
        <f>H46 * (1 - Config!$B$9)</f>
        <v>12656.78305</v>
      </c>
      <c r="J46" s="9">
        <f>H46 * (1 + Config!$B$10)</f>
        <v>18612.91625</v>
      </c>
      <c r="K46" s="6" t="str">
        <f t="shared" si="2"/>
        <v>1g 26s 57c</v>
      </c>
      <c r="L46" s="8" t="str">
        <f t="shared" si="3"/>
        <v>1g 48s 90c</v>
      </c>
      <c r="M46" s="6" t="str">
        <f t="shared" si="4"/>
        <v>1g 86s 13c</v>
      </c>
      <c r="N46" s="6" t="str">
        <f t="shared" si="5"/>
        <v>Jagged Deep Peridot</v>
      </c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>
        <f>IF(C47=0, Config!$B$14*Config!$B$20*Config!$B$40, 
IF(C47=1, Config!$B$14*Config!$B$21*Config!$B$41, 
IF(C47=2, Config!$B$14*Config!$B$22*Config!$B$42, 
IF(C47=3, Config!$B$14*Config!$B$23*Config!$B$43, 
IF(C47=4, Config!$B$14*Config!$B$24*Config!$B$44, 
IF(C47=5, Config!$B$14*Config!$B$25*Config!$B$45, 
IF(C47=6, Config!$B$14*Config!$B$26*Config!$B$46, 
IF(C47=7, Config!$B$14*Config!$B$27*Config!$B$47, ""))))))))</f>
        <v>2.16</v>
      </c>
      <c r="C47" s="10">
        <v>2.0</v>
      </c>
      <c r="D47" s="7" t="s">
        <v>956</v>
      </c>
      <c r="E47" s="10">
        <v>2500.0</v>
      </c>
      <c r="F47" s="10">
        <v>60.0</v>
      </c>
      <c r="G47" s="9">
        <f>IF(E47 &lt; Config!$B$3, Config!$B$3, E47)</f>
        <v>2500</v>
      </c>
      <c r="H47" s="9">
        <f t="shared" si="1"/>
        <v>14890.333</v>
      </c>
      <c r="I47" s="9">
        <f>H47 * (1 - Config!$B$9)</f>
        <v>12656.78305</v>
      </c>
      <c r="J47" s="9">
        <f>H47 * (1 + Config!$B$10)</f>
        <v>18612.91625</v>
      </c>
      <c r="K47" s="6" t="str">
        <f t="shared" si="2"/>
        <v>1g 26s 57c</v>
      </c>
      <c r="L47" s="8" t="str">
        <f t="shared" si="3"/>
        <v>1g 48s 90c</v>
      </c>
      <c r="M47" s="6" t="str">
        <f t="shared" si="4"/>
        <v>1g 86s 13c</v>
      </c>
      <c r="N47" s="6" t="str">
        <f t="shared" si="5"/>
        <v>Enduring Deep Peridot</v>
      </c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>
        <f>IF(C48=0, Config!$B$14*Config!$B$20*Config!$B$40, 
IF(C48=1, Config!$B$14*Config!$B$21*Config!$B$41, 
IF(C48=2, Config!$B$14*Config!$B$22*Config!$B$42, 
IF(C48=3, Config!$B$14*Config!$B$23*Config!$B$43, 
IF(C48=4, Config!$B$14*Config!$B$24*Config!$B$44, 
IF(C48=5, Config!$B$14*Config!$B$25*Config!$B$45, 
IF(C48=6, Config!$B$14*Config!$B$26*Config!$B$46, 
IF(C48=7, Config!$B$14*Config!$B$27*Config!$B$47, ""))))))))</f>
        <v>2.16</v>
      </c>
      <c r="C48" s="10">
        <v>2.0</v>
      </c>
      <c r="D48" s="7" t="s">
        <v>957</v>
      </c>
      <c r="E48" s="10">
        <v>2500.0</v>
      </c>
      <c r="F48" s="10">
        <v>60.0</v>
      </c>
      <c r="G48" s="9">
        <f>IF(E48 &lt; Config!$B$3, Config!$B$3, E48)</f>
        <v>2500</v>
      </c>
      <c r="H48" s="9">
        <f t="shared" si="1"/>
        <v>14890.333</v>
      </c>
      <c r="I48" s="9">
        <f>H48 * (1 - Config!$B$9)</f>
        <v>12656.78305</v>
      </c>
      <c r="J48" s="9">
        <f>H48 * (1 + Config!$B$10)</f>
        <v>18612.91625</v>
      </c>
      <c r="K48" s="6" t="str">
        <f t="shared" si="2"/>
        <v>1g 26s 57c</v>
      </c>
      <c r="L48" s="8" t="str">
        <f t="shared" si="3"/>
        <v>1g 48s 90c</v>
      </c>
      <c r="M48" s="6" t="str">
        <f t="shared" si="4"/>
        <v>1g 86s 13c</v>
      </c>
      <c r="N48" s="6" t="str">
        <f t="shared" si="5"/>
        <v>Dazzling Deep Peridot</v>
      </c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>
        <f>IF(C49=0, Config!$B$14*Config!$B$20*Config!$B$40, 
IF(C49=1, Config!$B$14*Config!$B$21*Config!$B$41, 
IF(C49=2, Config!$B$14*Config!$B$22*Config!$B$42, 
IF(C49=3, Config!$B$14*Config!$B$23*Config!$B$43, 
IF(C49=4, Config!$B$14*Config!$B$24*Config!$B$44, 
IF(C49=5, Config!$B$14*Config!$B$25*Config!$B$45, 
IF(C49=6, Config!$B$14*Config!$B$26*Config!$B$46, 
IF(C49=7, Config!$B$14*Config!$B$27*Config!$B$47, ""))))))))</f>
        <v>2.16</v>
      </c>
      <c r="C49" s="10">
        <v>2.0</v>
      </c>
      <c r="D49" s="7" t="s">
        <v>958</v>
      </c>
      <c r="E49" s="10">
        <v>2500.0</v>
      </c>
      <c r="F49" s="10">
        <v>60.0</v>
      </c>
      <c r="G49" s="9">
        <f>IF(E49 &lt; Config!$B$3, Config!$B$3, E49)</f>
        <v>2500</v>
      </c>
      <c r="H49" s="9">
        <f t="shared" si="1"/>
        <v>14890.333</v>
      </c>
      <c r="I49" s="9">
        <f>H49 * (1 - Config!$B$9)</f>
        <v>12656.78305</v>
      </c>
      <c r="J49" s="9">
        <f>H49 * (1 + Config!$B$10)</f>
        <v>18612.91625</v>
      </c>
      <c r="K49" s="6" t="str">
        <f t="shared" si="2"/>
        <v>1g 26s 57c</v>
      </c>
      <c r="L49" s="8" t="str">
        <f t="shared" si="3"/>
        <v>1g 48s 90c</v>
      </c>
      <c r="M49" s="6" t="str">
        <f t="shared" si="4"/>
        <v>1g 86s 13c</v>
      </c>
      <c r="N49" s="6" t="str">
        <f t="shared" si="5"/>
        <v>Glowing Shadow Draenite</v>
      </c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>
        <f>IF(C50=0, Config!$B$14*Config!$B$20*Config!$B$40, 
IF(C50=1, Config!$B$14*Config!$B$21*Config!$B$41, 
IF(C50=2, Config!$B$14*Config!$B$22*Config!$B$42, 
IF(C50=3, Config!$B$14*Config!$B$23*Config!$B$43, 
IF(C50=4, Config!$B$14*Config!$B$24*Config!$B$44, 
IF(C50=5, Config!$B$14*Config!$B$25*Config!$B$45, 
IF(C50=6, Config!$B$14*Config!$B$26*Config!$B$46, 
IF(C50=7, Config!$B$14*Config!$B$27*Config!$B$47, ""))))))))</f>
        <v>2.16</v>
      </c>
      <c r="C50" s="10">
        <v>2.0</v>
      </c>
      <c r="D50" s="7" t="s">
        <v>959</v>
      </c>
      <c r="E50" s="10">
        <v>2500.0</v>
      </c>
      <c r="F50" s="10">
        <v>60.0</v>
      </c>
      <c r="G50" s="9">
        <f>IF(E50 &lt; Config!$B$3, Config!$B$3, E50)</f>
        <v>2500</v>
      </c>
      <c r="H50" s="9">
        <f t="shared" si="1"/>
        <v>14890.333</v>
      </c>
      <c r="I50" s="9">
        <f>H50 * (1 - Config!$B$9)</f>
        <v>12656.78305</v>
      </c>
      <c r="J50" s="9">
        <f>H50 * (1 + Config!$B$10)</f>
        <v>18612.91625</v>
      </c>
      <c r="K50" s="6" t="str">
        <f t="shared" si="2"/>
        <v>1g 26s 57c</v>
      </c>
      <c r="L50" s="8" t="str">
        <f t="shared" si="3"/>
        <v>1g 48s 90c</v>
      </c>
      <c r="M50" s="6" t="str">
        <f t="shared" si="4"/>
        <v>1g 86s 13c</v>
      </c>
      <c r="N50" s="6" t="str">
        <f t="shared" si="5"/>
        <v>Royal Shadow Draenite</v>
      </c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>
        <f>IF(C51=0, Config!$B$14*Config!$B$20*Config!$B$40, 
IF(C51=1, Config!$B$14*Config!$B$21*Config!$B$41, 
IF(C51=2, Config!$B$14*Config!$B$22*Config!$B$42, 
IF(C51=3, Config!$B$14*Config!$B$23*Config!$B$43, 
IF(C51=4, Config!$B$14*Config!$B$24*Config!$B$44, 
IF(C51=5, Config!$B$14*Config!$B$25*Config!$B$45, 
IF(C51=6, Config!$B$14*Config!$B$26*Config!$B$46, 
IF(C51=7, Config!$B$14*Config!$B$27*Config!$B$47, ""))))))))</f>
        <v>2.16</v>
      </c>
      <c r="C51" s="10">
        <v>2.0</v>
      </c>
      <c r="D51" s="7" t="s">
        <v>960</v>
      </c>
      <c r="E51" s="10">
        <v>2500.0</v>
      </c>
      <c r="F51" s="10">
        <v>60.0</v>
      </c>
      <c r="G51" s="9">
        <f>IF(E51 &lt; Config!$B$3, Config!$B$3, E51)</f>
        <v>2500</v>
      </c>
      <c r="H51" s="9">
        <f t="shared" si="1"/>
        <v>14890.333</v>
      </c>
      <c r="I51" s="9">
        <f>H51 * (1 - Config!$B$9)</f>
        <v>12656.78305</v>
      </c>
      <c r="J51" s="9">
        <f>H51 * (1 + Config!$B$10)</f>
        <v>18612.91625</v>
      </c>
      <c r="K51" s="6" t="str">
        <f t="shared" si="2"/>
        <v>1g 26s 57c</v>
      </c>
      <c r="L51" s="8" t="str">
        <f t="shared" si="3"/>
        <v>1g 48s 90c</v>
      </c>
      <c r="M51" s="6" t="str">
        <f t="shared" si="4"/>
        <v>1g 86s 13c</v>
      </c>
      <c r="N51" s="6" t="str">
        <f t="shared" si="5"/>
        <v>Shifting Shadow Draenite</v>
      </c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>
        <f>IF(C52=0, Config!$B$14*Config!$B$20*Config!$B$40, 
IF(C52=1, Config!$B$14*Config!$B$21*Config!$B$41, 
IF(C52=2, Config!$B$14*Config!$B$22*Config!$B$42, 
IF(C52=3, Config!$B$14*Config!$B$23*Config!$B$43, 
IF(C52=4, Config!$B$14*Config!$B$24*Config!$B$44, 
IF(C52=5, Config!$B$14*Config!$B$25*Config!$B$45, 
IF(C52=6, Config!$B$14*Config!$B$26*Config!$B$46, 
IF(C52=7, Config!$B$14*Config!$B$27*Config!$B$47, ""))))))))</f>
        <v>2.16</v>
      </c>
      <c r="C52" s="10">
        <v>2.0</v>
      </c>
      <c r="D52" s="7" t="s">
        <v>961</v>
      </c>
      <c r="E52" s="10">
        <v>2500.0</v>
      </c>
      <c r="F52" s="10">
        <v>60.0</v>
      </c>
      <c r="G52" s="9">
        <f>IF(E52 &lt; Config!$B$3, Config!$B$3, E52)</f>
        <v>2500</v>
      </c>
      <c r="H52" s="9">
        <f t="shared" si="1"/>
        <v>14890.333</v>
      </c>
      <c r="I52" s="9">
        <f>H52 * (1 - Config!$B$9)</f>
        <v>12656.78305</v>
      </c>
      <c r="J52" s="9">
        <f>H52 * (1 + Config!$B$10)</f>
        <v>18612.91625</v>
      </c>
      <c r="K52" s="6" t="str">
        <f t="shared" si="2"/>
        <v>1g 26s 57c</v>
      </c>
      <c r="L52" s="8" t="str">
        <f t="shared" si="3"/>
        <v>1g 48s 90c</v>
      </c>
      <c r="M52" s="6" t="str">
        <f t="shared" si="4"/>
        <v>1g 86s 13c</v>
      </c>
      <c r="N52" s="6" t="str">
        <f t="shared" si="5"/>
        <v>Sovereign Shadow Draenite</v>
      </c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>
        <f>IF(C53=0, Config!$B$14*Config!$B$20*Config!$B$40, 
IF(C53=1, Config!$B$14*Config!$B$21*Config!$B$41, 
IF(C53=2, Config!$B$14*Config!$B$22*Config!$B$42, 
IF(C53=3, Config!$B$14*Config!$B$23*Config!$B$43, 
IF(C53=4, Config!$B$14*Config!$B$24*Config!$B$44, 
IF(C53=5, Config!$B$14*Config!$B$25*Config!$B$45, 
IF(C53=6, Config!$B$14*Config!$B$26*Config!$B$46, 
IF(C53=7, Config!$B$14*Config!$B$27*Config!$B$47, ""))))))))</f>
        <v>2.16</v>
      </c>
      <c r="C53" s="10">
        <v>2.0</v>
      </c>
      <c r="D53" s="7" t="s">
        <v>962</v>
      </c>
      <c r="E53" s="10">
        <v>2500.0</v>
      </c>
      <c r="F53" s="10">
        <v>60.0</v>
      </c>
      <c r="G53" s="9">
        <f>IF(E53 &lt; Config!$B$3, Config!$B$3, E53)</f>
        <v>2500</v>
      </c>
      <c r="H53" s="9">
        <f t="shared" si="1"/>
        <v>14890.333</v>
      </c>
      <c r="I53" s="9">
        <f>H53 * (1 - Config!$B$9)</f>
        <v>12656.78305</v>
      </c>
      <c r="J53" s="9">
        <f>H53 * (1 + Config!$B$10)</f>
        <v>18612.91625</v>
      </c>
      <c r="K53" s="6" t="str">
        <f t="shared" si="2"/>
        <v>1g 26s 57c</v>
      </c>
      <c r="L53" s="8" t="str">
        <f t="shared" si="3"/>
        <v>1g 48s 90c</v>
      </c>
      <c r="M53" s="6" t="str">
        <f t="shared" si="4"/>
        <v>1g 86s 13c</v>
      </c>
      <c r="N53" s="6" t="str">
        <f t="shared" si="5"/>
        <v>Brilliant Golden Draenite</v>
      </c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>
        <f>IF(C54=0, Config!$B$14*Config!$B$20*Config!$B$40, 
IF(C54=1, Config!$B$14*Config!$B$21*Config!$B$41, 
IF(C54=2, Config!$B$14*Config!$B$22*Config!$B$42, 
IF(C54=3, Config!$B$14*Config!$B$23*Config!$B$43, 
IF(C54=4, Config!$B$14*Config!$B$24*Config!$B$44, 
IF(C54=5, Config!$B$14*Config!$B$25*Config!$B$45, 
IF(C54=6, Config!$B$14*Config!$B$26*Config!$B$46, 
IF(C54=7, Config!$B$14*Config!$B$27*Config!$B$47, ""))))))))</f>
        <v>2.16</v>
      </c>
      <c r="C54" s="10">
        <v>2.0</v>
      </c>
      <c r="D54" s="7" t="s">
        <v>963</v>
      </c>
      <c r="E54" s="10">
        <v>2500.0</v>
      </c>
      <c r="F54" s="10">
        <v>60.0</v>
      </c>
      <c r="G54" s="9">
        <f>IF(E54 &lt; Config!$B$3, Config!$B$3, E54)</f>
        <v>2500</v>
      </c>
      <c r="H54" s="9">
        <f t="shared" si="1"/>
        <v>14890.333</v>
      </c>
      <c r="I54" s="9">
        <f>H54 * (1 - Config!$B$9)</f>
        <v>12656.78305</v>
      </c>
      <c r="J54" s="9">
        <f>H54 * (1 + Config!$B$10)</f>
        <v>18612.91625</v>
      </c>
      <c r="K54" s="6" t="str">
        <f t="shared" si="2"/>
        <v>1g 26s 57c</v>
      </c>
      <c r="L54" s="8" t="str">
        <f t="shared" si="3"/>
        <v>1g 48s 90c</v>
      </c>
      <c r="M54" s="6" t="str">
        <f t="shared" si="4"/>
        <v>1g 86s 13c</v>
      </c>
      <c r="N54" s="6" t="str">
        <f t="shared" si="5"/>
        <v>Gleaming Golden Draenite</v>
      </c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>
        <f>IF(C55=0, Config!$B$14*Config!$B$20*Config!$B$40, 
IF(C55=1, Config!$B$14*Config!$B$21*Config!$B$41, 
IF(C55=2, Config!$B$14*Config!$B$22*Config!$B$42, 
IF(C55=3, Config!$B$14*Config!$B$23*Config!$B$43, 
IF(C55=4, Config!$B$14*Config!$B$24*Config!$B$44, 
IF(C55=5, Config!$B$14*Config!$B$25*Config!$B$45, 
IF(C55=6, Config!$B$14*Config!$B$26*Config!$B$46, 
IF(C55=7, Config!$B$14*Config!$B$27*Config!$B$47, ""))))))))</f>
        <v>2.16</v>
      </c>
      <c r="C55" s="10">
        <v>2.0</v>
      </c>
      <c r="D55" s="7" t="s">
        <v>964</v>
      </c>
      <c r="E55" s="10">
        <v>2500.0</v>
      </c>
      <c r="F55" s="10">
        <v>60.0</v>
      </c>
      <c r="G55" s="9">
        <f>IF(E55 &lt; Config!$B$3, Config!$B$3, E55)</f>
        <v>2500</v>
      </c>
      <c r="H55" s="9">
        <f t="shared" si="1"/>
        <v>14890.333</v>
      </c>
      <c r="I55" s="9">
        <f>H55 * (1 - Config!$B$9)</f>
        <v>12656.78305</v>
      </c>
      <c r="J55" s="9">
        <f>H55 * (1 + Config!$B$10)</f>
        <v>18612.91625</v>
      </c>
      <c r="K55" s="6" t="str">
        <f t="shared" si="2"/>
        <v>1g 26s 57c</v>
      </c>
      <c r="L55" s="8" t="str">
        <f t="shared" si="3"/>
        <v>1g 48s 90c</v>
      </c>
      <c r="M55" s="6" t="str">
        <f t="shared" si="4"/>
        <v>1g 86s 13c</v>
      </c>
      <c r="N55" s="6" t="str">
        <f t="shared" si="5"/>
        <v>Thick Golden Draenite</v>
      </c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>
        <f>IF(C56=0, Config!$B$14*Config!$B$20*Config!$B$40, 
IF(C56=1, Config!$B$14*Config!$B$21*Config!$B$41, 
IF(C56=2, Config!$B$14*Config!$B$22*Config!$B$42, 
IF(C56=3, Config!$B$14*Config!$B$23*Config!$B$43, 
IF(C56=4, Config!$B$14*Config!$B$24*Config!$B$44, 
IF(C56=5, Config!$B$14*Config!$B$25*Config!$B$45, 
IF(C56=6, Config!$B$14*Config!$B$26*Config!$B$46, 
IF(C56=7, Config!$B$14*Config!$B$27*Config!$B$47, ""))))))))</f>
        <v>2.16</v>
      </c>
      <c r="C56" s="10">
        <v>2.0</v>
      </c>
      <c r="D56" s="7" t="s">
        <v>965</v>
      </c>
      <c r="E56" s="10">
        <v>2500.0</v>
      </c>
      <c r="F56" s="10">
        <v>60.0</v>
      </c>
      <c r="G56" s="9">
        <f>IF(E56 &lt; Config!$B$3, Config!$B$3, E56)</f>
        <v>2500</v>
      </c>
      <c r="H56" s="9">
        <f t="shared" si="1"/>
        <v>14890.333</v>
      </c>
      <c r="I56" s="9">
        <f>H56 * (1 - Config!$B$9)</f>
        <v>12656.78305</v>
      </c>
      <c r="J56" s="9">
        <f>H56 * (1 + Config!$B$10)</f>
        <v>18612.91625</v>
      </c>
      <c r="K56" s="6" t="str">
        <f t="shared" si="2"/>
        <v>1g 26s 57c</v>
      </c>
      <c r="L56" s="8" t="str">
        <f t="shared" si="3"/>
        <v>1g 48s 90c</v>
      </c>
      <c r="M56" s="6" t="str">
        <f t="shared" si="4"/>
        <v>1g 86s 13c</v>
      </c>
      <c r="N56" s="6" t="str">
        <f t="shared" si="5"/>
        <v>Rigid Golden Draenite</v>
      </c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>
        <f>IF(C57=0, Config!$B$14*Config!$B$20*Config!$B$40, 
IF(C57=1, Config!$B$14*Config!$B$21*Config!$B$41, 
IF(C57=2, Config!$B$14*Config!$B$22*Config!$B$42, 
IF(C57=3, Config!$B$14*Config!$B$23*Config!$B$43, 
IF(C57=4, Config!$B$14*Config!$B$24*Config!$B$44, 
IF(C57=5, Config!$B$14*Config!$B$25*Config!$B$45, 
IF(C57=6, Config!$B$14*Config!$B$26*Config!$B$46, 
IF(C57=7, Config!$B$14*Config!$B$27*Config!$B$47, ""))))))))</f>
        <v>2.16</v>
      </c>
      <c r="C57" s="10">
        <v>2.0</v>
      </c>
      <c r="D57" s="7" t="s">
        <v>966</v>
      </c>
      <c r="E57" s="10">
        <v>2500.0</v>
      </c>
      <c r="F57" s="10">
        <v>60.0</v>
      </c>
      <c r="G57" s="9">
        <f>IF(E57 &lt; Config!$B$3, Config!$B$3, E57)</f>
        <v>2500</v>
      </c>
      <c r="H57" s="9">
        <f t="shared" si="1"/>
        <v>14890.333</v>
      </c>
      <c r="I57" s="9">
        <f>H57 * (1 - Config!$B$9)</f>
        <v>12656.78305</v>
      </c>
      <c r="J57" s="9">
        <f>H57 * (1 + Config!$B$10)</f>
        <v>18612.91625</v>
      </c>
      <c r="K57" s="6" t="str">
        <f t="shared" si="2"/>
        <v>1g 26s 57c</v>
      </c>
      <c r="L57" s="8" t="str">
        <f t="shared" si="3"/>
        <v>1g 48s 90c</v>
      </c>
      <c r="M57" s="6" t="str">
        <f t="shared" si="4"/>
        <v>1g 86s 13c</v>
      </c>
      <c r="N57" s="6" t="str">
        <f t="shared" si="5"/>
        <v>Solid Azure Moonstone</v>
      </c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>
        <f>IF(C58=0, Config!$B$14*Config!$B$20*Config!$B$40, 
IF(C58=1, Config!$B$14*Config!$B$21*Config!$B$41, 
IF(C58=2, Config!$B$14*Config!$B$22*Config!$B$42, 
IF(C58=3, Config!$B$14*Config!$B$23*Config!$B$43, 
IF(C58=4, Config!$B$14*Config!$B$24*Config!$B$44, 
IF(C58=5, Config!$B$14*Config!$B$25*Config!$B$45, 
IF(C58=6, Config!$B$14*Config!$B$26*Config!$B$46, 
IF(C58=7, Config!$B$14*Config!$B$27*Config!$B$47, ""))))))))</f>
        <v>2.16</v>
      </c>
      <c r="C58" s="10">
        <v>2.0</v>
      </c>
      <c r="D58" s="7" t="s">
        <v>967</v>
      </c>
      <c r="E58" s="10">
        <v>2500.0</v>
      </c>
      <c r="F58" s="10">
        <v>60.0</v>
      </c>
      <c r="G58" s="9">
        <f>IF(E58 &lt; Config!$B$3, Config!$B$3, E58)</f>
        <v>2500</v>
      </c>
      <c r="H58" s="9">
        <f t="shared" si="1"/>
        <v>14890.333</v>
      </c>
      <c r="I58" s="9">
        <f>H58 * (1 - Config!$B$9)</f>
        <v>12656.78305</v>
      </c>
      <c r="J58" s="9">
        <f>H58 * (1 + Config!$B$10)</f>
        <v>18612.91625</v>
      </c>
      <c r="K58" s="6" t="str">
        <f t="shared" si="2"/>
        <v>1g 26s 57c</v>
      </c>
      <c r="L58" s="8" t="str">
        <f t="shared" si="3"/>
        <v>1g 48s 90c</v>
      </c>
      <c r="M58" s="6" t="str">
        <f t="shared" si="4"/>
        <v>1g 86s 13c</v>
      </c>
      <c r="N58" s="6" t="str">
        <f t="shared" si="5"/>
        <v>Sparkling Azure Moonstone</v>
      </c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>
        <f>IF(C59=0, Config!$B$14*Config!$B$20*Config!$B$40, 
IF(C59=1, Config!$B$14*Config!$B$21*Config!$B$41, 
IF(C59=2, Config!$B$14*Config!$B$22*Config!$B$42, 
IF(C59=3, Config!$B$14*Config!$B$23*Config!$B$43, 
IF(C59=4, Config!$B$14*Config!$B$24*Config!$B$44, 
IF(C59=5, Config!$B$14*Config!$B$25*Config!$B$45, 
IF(C59=6, Config!$B$14*Config!$B$26*Config!$B$46, 
IF(C59=7, Config!$B$14*Config!$B$27*Config!$B$47, ""))))))))</f>
        <v>2.16</v>
      </c>
      <c r="C59" s="10">
        <v>2.0</v>
      </c>
      <c r="D59" s="7" t="s">
        <v>968</v>
      </c>
      <c r="E59" s="10">
        <v>2500.0</v>
      </c>
      <c r="F59" s="10">
        <v>60.0</v>
      </c>
      <c r="G59" s="9">
        <f>IF(E59 &lt; Config!$B$3, Config!$B$3, E59)</f>
        <v>2500</v>
      </c>
      <c r="H59" s="9">
        <f t="shared" si="1"/>
        <v>14890.333</v>
      </c>
      <c r="I59" s="9">
        <f>H59 * (1 - Config!$B$9)</f>
        <v>12656.78305</v>
      </c>
      <c r="J59" s="9">
        <f>H59 * (1 + Config!$B$10)</f>
        <v>18612.91625</v>
      </c>
      <c r="K59" s="6" t="str">
        <f t="shared" si="2"/>
        <v>1g 26s 57c</v>
      </c>
      <c r="L59" s="8" t="str">
        <f t="shared" si="3"/>
        <v>1g 48s 90c</v>
      </c>
      <c r="M59" s="6" t="str">
        <f t="shared" si="4"/>
        <v>1g 86s 13c</v>
      </c>
      <c r="N59" s="6" t="str">
        <f t="shared" si="5"/>
        <v>Stormy Azure Moonstone</v>
      </c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>
        <f>IF(C60=0, Config!$B$14*Config!$B$20*Config!$B$40, 
IF(C60=1, Config!$B$14*Config!$B$21*Config!$B$41, 
IF(C60=2, Config!$B$14*Config!$B$22*Config!$B$42, 
IF(C60=3, Config!$B$14*Config!$B$23*Config!$B$43, 
IF(C60=4, Config!$B$14*Config!$B$24*Config!$B$44, 
IF(C60=5, Config!$B$14*Config!$B$25*Config!$B$45, 
IF(C60=6, Config!$B$14*Config!$B$26*Config!$B$46, 
IF(C60=7, Config!$B$14*Config!$B$27*Config!$B$47, ""))))))))</f>
        <v>2.16</v>
      </c>
      <c r="C60" s="10">
        <v>2.0</v>
      </c>
      <c r="D60" s="7" t="s">
        <v>969</v>
      </c>
      <c r="E60" s="10">
        <v>2500.0</v>
      </c>
      <c r="F60" s="10">
        <v>60.0</v>
      </c>
      <c r="G60" s="9">
        <f>IF(E60 &lt; Config!$B$3, Config!$B$3, E60)</f>
        <v>2500</v>
      </c>
      <c r="H60" s="9">
        <f t="shared" si="1"/>
        <v>14890.333</v>
      </c>
      <c r="I60" s="9">
        <f>H60 * (1 - Config!$B$9)</f>
        <v>12656.78305</v>
      </c>
      <c r="J60" s="9">
        <f>H60 * (1 + Config!$B$10)</f>
        <v>18612.91625</v>
      </c>
      <c r="K60" s="6" t="str">
        <f t="shared" si="2"/>
        <v>1g 26s 57c</v>
      </c>
      <c r="L60" s="8" t="str">
        <f t="shared" si="3"/>
        <v>1g 48s 90c</v>
      </c>
      <c r="M60" s="6" t="str">
        <f t="shared" si="4"/>
        <v>1g 86s 13c</v>
      </c>
      <c r="N60" s="6" t="str">
        <f t="shared" si="5"/>
        <v>Lustrous Azure Moonstone</v>
      </c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>
        <f>IF(C61=0, Config!$B$14*Config!$B$20*Config!$B$40, 
IF(C61=1, Config!$B$14*Config!$B$21*Config!$B$41, 
IF(C61=2, Config!$B$14*Config!$B$22*Config!$B$42, 
IF(C61=3, Config!$B$14*Config!$B$23*Config!$B$43, 
IF(C61=4, Config!$B$14*Config!$B$24*Config!$B$44, 
IF(C61=5, Config!$B$14*Config!$B$25*Config!$B$45, 
IF(C61=6, Config!$B$14*Config!$B$26*Config!$B$46, 
IF(C61=7, Config!$B$14*Config!$B$27*Config!$B$47, ""))))))))</f>
        <v>1.89</v>
      </c>
      <c r="C61" s="10">
        <v>4.0</v>
      </c>
      <c r="D61" s="7" t="s">
        <v>970</v>
      </c>
      <c r="E61" s="10">
        <v>0.0</v>
      </c>
      <c r="F61" s="10">
        <v>60.0</v>
      </c>
      <c r="G61" s="9">
        <f>IF(E61 &lt; Config!$B$3, Config!$B$3, E61)</f>
        <v>1000</v>
      </c>
      <c r="H61" s="9">
        <f t="shared" si="1"/>
        <v>5211.616549</v>
      </c>
      <c r="I61" s="9">
        <f>H61 * (1 - Config!$B$9)</f>
        <v>4429.874067</v>
      </c>
      <c r="J61" s="9">
        <f>H61 * (1 + Config!$B$10)</f>
        <v>6514.520686</v>
      </c>
      <c r="K61" s="6" t="str">
        <f t="shared" si="2"/>
        <v>0g 44s 30c</v>
      </c>
      <c r="L61" s="8" t="str">
        <f t="shared" si="3"/>
        <v>0g 52s 12c</v>
      </c>
      <c r="M61" s="6" t="str">
        <f t="shared" si="4"/>
        <v>0g 65s 15c</v>
      </c>
      <c r="N61" s="6" t="str">
        <f t="shared" si="5"/>
        <v>Sublime Mystic Dawnstone</v>
      </c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6">
        <f>IF(C62=0, Config!$B$14*Config!$B$20*Config!$B$40, 
IF(C62=1, Config!$B$14*Config!$B$21*Config!$B$41, 
IF(C62=2, Config!$B$14*Config!$B$22*Config!$B$42, 
IF(C62=3, Config!$B$14*Config!$B$23*Config!$B$43, 
IF(C62=4, Config!$B$14*Config!$B$24*Config!$B$44, 
IF(C62=5, Config!$B$14*Config!$B$25*Config!$B$45, 
IF(C62=6, Config!$B$14*Config!$B$26*Config!$B$46, 
IF(C62=7, Config!$B$14*Config!$B$27*Config!$B$47, ""))))))))</f>
        <v>2.28</v>
      </c>
      <c r="C62" s="10">
        <v>3.0</v>
      </c>
      <c r="D62" s="7" t="s">
        <v>971</v>
      </c>
      <c r="E62" s="10">
        <v>0.0</v>
      </c>
      <c r="F62" s="10">
        <v>60.0</v>
      </c>
      <c r="G62" s="9">
        <f>IF(E62 &lt; Config!$B$3, Config!$B$3, E62)</f>
        <v>1000</v>
      </c>
      <c r="H62" s="9">
        <f t="shared" si="1"/>
        <v>6287.029488</v>
      </c>
      <c r="I62" s="9">
        <f>H62 * (1 - Config!$B$9)</f>
        <v>5343.975065</v>
      </c>
      <c r="J62" s="9">
        <f>H62 * (1 + Config!$B$10)</f>
        <v>7858.78686</v>
      </c>
      <c r="K62" s="6" t="str">
        <f t="shared" si="2"/>
        <v>0g 53s 44c</v>
      </c>
      <c r="L62" s="8" t="str">
        <f t="shared" si="3"/>
        <v>0g 62s 87c</v>
      </c>
      <c r="M62" s="6" t="str">
        <f t="shared" si="4"/>
        <v>0g 78s 59c</v>
      </c>
      <c r="N62" s="6" t="str">
        <f t="shared" si="5"/>
        <v>Stark Blood Garnet</v>
      </c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6">
        <f>IF(C63=0, Config!$B$14*Config!$B$20*Config!$B$40, 
IF(C63=1, Config!$B$14*Config!$B$21*Config!$B$41, 
IF(C63=2, Config!$B$14*Config!$B$22*Config!$B$42, 
IF(C63=3, Config!$B$14*Config!$B$23*Config!$B$43, 
IF(C63=4, Config!$B$14*Config!$B$24*Config!$B$44, 
IF(C63=5, Config!$B$14*Config!$B$25*Config!$B$45, 
IF(C63=6, Config!$B$14*Config!$B$26*Config!$B$46, 
IF(C63=7, Config!$B$14*Config!$B$27*Config!$B$47, ""))))))))</f>
        <v>2.28</v>
      </c>
      <c r="C63" s="10">
        <v>3.0</v>
      </c>
      <c r="D63" s="7" t="s">
        <v>972</v>
      </c>
      <c r="E63" s="10">
        <v>0.0</v>
      </c>
      <c r="F63" s="10">
        <v>60.0</v>
      </c>
      <c r="G63" s="9">
        <f>IF(E63 &lt; Config!$B$3, Config!$B$3, E63)</f>
        <v>1000</v>
      </c>
      <c r="H63" s="9">
        <f t="shared" si="1"/>
        <v>6287.029488</v>
      </c>
      <c r="I63" s="9">
        <f>H63 * (1 - Config!$B$9)</f>
        <v>5343.975065</v>
      </c>
      <c r="J63" s="9">
        <f>H63 * (1 + Config!$B$10)</f>
        <v>7858.78686</v>
      </c>
      <c r="K63" s="6" t="str">
        <f t="shared" si="2"/>
        <v>0g 53s 44c</v>
      </c>
      <c r="L63" s="8" t="str">
        <f t="shared" si="3"/>
        <v>0g 62s 87c</v>
      </c>
      <c r="M63" s="6" t="str">
        <f t="shared" si="4"/>
        <v>0g 78s 59c</v>
      </c>
      <c r="N63" s="6" t="str">
        <f t="shared" si="5"/>
        <v>Notched Deep Peridot</v>
      </c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6">
        <f>IF(C64=0, Config!$B$14*Config!$B$20*Config!$B$40, 
IF(C64=1, Config!$B$14*Config!$B$21*Config!$B$41, 
IF(C64=2, Config!$B$14*Config!$B$22*Config!$B$42, 
IF(C64=3, Config!$B$14*Config!$B$23*Config!$B$43, 
IF(C64=4, Config!$B$14*Config!$B$24*Config!$B$44, 
IF(C64=5, Config!$B$14*Config!$B$25*Config!$B$45, 
IF(C64=6, Config!$B$14*Config!$B$26*Config!$B$46, 
IF(C64=7, Config!$B$14*Config!$B$27*Config!$B$47, ""))))))))</f>
        <v>2.28</v>
      </c>
      <c r="C64" s="10">
        <v>3.0</v>
      </c>
      <c r="D64" s="7" t="s">
        <v>973</v>
      </c>
      <c r="E64" s="10">
        <v>0.0</v>
      </c>
      <c r="F64" s="10">
        <v>60.0</v>
      </c>
      <c r="G64" s="9">
        <f>IF(E64 &lt; Config!$B$3, Config!$B$3, E64)</f>
        <v>1000</v>
      </c>
      <c r="H64" s="9">
        <f t="shared" si="1"/>
        <v>6287.029488</v>
      </c>
      <c r="I64" s="9">
        <f>H64 * (1 - Config!$B$9)</f>
        <v>5343.975065</v>
      </c>
      <c r="J64" s="9">
        <f>H64 * (1 + Config!$B$10)</f>
        <v>7858.78686</v>
      </c>
      <c r="K64" s="6" t="str">
        <f t="shared" si="2"/>
        <v>0g 53s 44c</v>
      </c>
      <c r="L64" s="8" t="str">
        <f t="shared" si="3"/>
        <v>0g 62s 87c</v>
      </c>
      <c r="M64" s="6" t="str">
        <f t="shared" si="4"/>
        <v>0g 78s 59c</v>
      </c>
      <c r="N64" s="6" t="str">
        <f t="shared" si="5"/>
        <v>Barbed Deep Peridot</v>
      </c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6">
        <f>IF(C65=0, Config!$B$14*Config!$B$20*Config!$B$40, 
IF(C65=1, Config!$B$14*Config!$B$21*Config!$B$41, 
IF(C65=2, Config!$B$14*Config!$B$22*Config!$B$42, 
IF(C65=3, Config!$B$14*Config!$B$23*Config!$B$43, 
IF(C65=4, Config!$B$14*Config!$B$24*Config!$B$44, 
IF(C65=5, Config!$B$14*Config!$B$25*Config!$B$45, 
IF(C65=6, Config!$B$14*Config!$B$26*Config!$B$46, 
IF(C65=7, Config!$B$14*Config!$B$27*Config!$B$47, ""))))))))</f>
        <v>2.28</v>
      </c>
      <c r="C65" s="10">
        <v>3.0</v>
      </c>
      <c r="D65" s="7" t="s">
        <v>973</v>
      </c>
      <c r="E65" s="10">
        <v>0.0</v>
      </c>
      <c r="F65" s="10">
        <v>60.0</v>
      </c>
      <c r="G65" s="9">
        <f>IF(E65 &lt; Config!$B$3, Config!$B$3, E65)</f>
        <v>1000</v>
      </c>
      <c r="H65" s="9">
        <f t="shared" si="1"/>
        <v>6287.029488</v>
      </c>
      <c r="I65" s="9">
        <f>H65 * (1 - Config!$B$9)</f>
        <v>5343.975065</v>
      </c>
      <c r="J65" s="9">
        <f>H65 * (1 + Config!$B$10)</f>
        <v>7858.78686</v>
      </c>
      <c r="K65" s="6" t="str">
        <f t="shared" si="2"/>
        <v>0g 53s 44c</v>
      </c>
      <c r="L65" s="8" t="str">
        <f t="shared" si="3"/>
        <v>0g 62s 87c</v>
      </c>
      <c r="M65" s="6" t="str">
        <f t="shared" si="4"/>
        <v>0g 78s 59c</v>
      </c>
      <c r="N65" s="6" t="str">
        <f t="shared" si="5"/>
        <v>Barbed Deep Peridot</v>
      </c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6">
        <f>IF(C66=0, Config!$B$14*Config!$B$20*Config!$B$40, 
IF(C66=1, Config!$B$14*Config!$B$21*Config!$B$41, 
IF(C66=2, Config!$B$14*Config!$B$22*Config!$B$42, 
IF(C66=3, Config!$B$14*Config!$B$23*Config!$B$43, 
IF(C66=4, Config!$B$14*Config!$B$24*Config!$B$44, 
IF(C66=5, Config!$B$14*Config!$B$25*Config!$B$45, 
IF(C66=6, Config!$B$14*Config!$B$26*Config!$B$46, 
IF(C66=7, Config!$B$14*Config!$B$27*Config!$B$47, ""))))))))</f>
        <v>2.28</v>
      </c>
      <c r="C66" s="10">
        <v>3.0</v>
      </c>
      <c r="D66" s="7" t="s">
        <v>971</v>
      </c>
      <c r="E66" s="10">
        <v>0.0</v>
      </c>
      <c r="F66" s="10">
        <v>60.0</v>
      </c>
      <c r="G66" s="9">
        <f>IF(E66 &lt; Config!$B$3, Config!$B$3, E66)</f>
        <v>1000</v>
      </c>
      <c r="H66" s="9">
        <f t="shared" si="1"/>
        <v>6287.029488</v>
      </c>
      <c r="I66" s="9">
        <f>H66 * (1 - Config!$B$9)</f>
        <v>5343.975065</v>
      </c>
      <c r="J66" s="9">
        <f>H66 * (1 + Config!$B$10)</f>
        <v>7858.78686</v>
      </c>
      <c r="K66" s="6" t="str">
        <f t="shared" si="2"/>
        <v>0g 53s 44c</v>
      </c>
      <c r="L66" s="8" t="str">
        <f t="shared" si="3"/>
        <v>0g 62s 87c</v>
      </c>
      <c r="M66" s="6" t="str">
        <f t="shared" si="4"/>
        <v>0g 78s 59c</v>
      </c>
      <c r="N66" s="6" t="str">
        <f t="shared" si="5"/>
        <v>Stark Blood Garnet</v>
      </c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6">
        <f>IF(C67=0, Config!$B$14*Config!$B$20*Config!$B$40, 
IF(C67=1, Config!$B$14*Config!$B$21*Config!$B$41, 
IF(C67=2, Config!$B$14*Config!$B$22*Config!$B$42, 
IF(C67=3, Config!$B$14*Config!$B$23*Config!$B$43, 
IF(C67=4, Config!$B$14*Config!$B$24*Config!$B$44, 
IF(C67=5, Config!$B$14*Config!$B$25*Config!$B$45, 
IF(C67=6, Config!$B$14*Config!$B$26*Config!$B$46, 
IF(C67=7, Config!$B$14*Config!$B$27*Config!$B$47, ""))))))))</f>
        <v>2.28</v>
      </c>
      <c r="C67" s="10">
        <v>3.0</v>
      </c>
      <c r="D67" s="7" t="s">
        <v>972</v>
      </c>
      <c r="E67" s="10">
        <v>0.0</v>
      </c>
      <c r="F67" s="10">
        <v>60.0</v>
      </c>
      <c r="G67" s="9">
        <f>IF(E67 &lt; Config!$B$3, Config!$B$3, E67)</f>
        <v>1000</v>
      </c>
      <c r="H67" s="9">
        <f t="shared" si="1"/>
        <v>6287.029488</v>
      </c>
      <c r="I67" s="9">
        <f>H67 * (1 - Config!$B$9)</f>
        <v>5343.975065</v>
      </c>
      <c r="J67" s="9">
        <f>H67 * (1 + Config!$B$10)</f>
        <v>7858.78686</v>
      </c>
      <c r="K67" s="6" t="str">
        <f t="shared" si="2"/>
        <v>0g 53s 44c</v>
      </c>
      <c r="L67" s="8" t="str">
        <f t="shared" si="3"/>
        <v>0g 62s 87c</v>
      </c>
      <c r="M67" s="6" t="str">
        <f t="shared" si="4"/>
        <v>0g 78s 59c</v>
      </c>
      <c r="N67" s="6" t="str">
        <f t="shared" si="5"/>
        <v>Notched Deep Peridot</v>
      </c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6">
        <f>IF(C68=0, Config!$B$14*Config!$B$20*Config!$B$40, 
IF(C68=1, Config!$B$14*Config!$B$21*Config!$B$41, 
IF(C68=2, Config!$B$14*Config!$B$22*Config!$B$42, 
IF(C68=3, Config!$B$14*Config!$B$23*Config!$B$43, 
IF(C68=4, Config!$B$14*Config!$B$24*Config!$B$44, 
IF(C68=5, Config!$B$14*Config!$B$25*Config!$B$45, 
IF(C68=6, Config!$B$14*Config!$B$26*Config!$B$46, 
IF(C68=7, Config!$B$14*Config!$B$27*Config!$B$47, ""))))))))</f>
        <v>1.89</v>
      </c>
      <c r="C68" s="10">
        <v>4.0</v>
      </c>
      <c r="D68" s="7" t="s">
        <v>974</v>
      </c>
      <c r="E68" s="10">
        <v>0.0</v>
      </c>
      <c r="F68" s="10">
        <v>60.0</v>
      </c>
      <c r="G68" s="9">
        <f>IF(E68 &lt; Config!$B$3, Config!$B$3, E68)</f>
        <v>1000</v>
      </c>
      <c r="H68" s="9">
        <f t="shared" si="1"/>
        <v>5211.616549</v>
      </c>
      <c r="I68" s="9">
        <f>H68 * (1 - Config!$B$9)</f>
        <v>4429.874067</v>
      </c>
      <c r="J68" s="9">
        <f>H68 * (1 + Config!$B$10)</f>
        <v>6514.520686</v>
      </c>
      <c r="K68" s="6" t="str">
        <f t="shared" si="2"/>
        <v>0g 44s 30c</v>
      </c>
      <c r="L68" s="8" t="str">
        <f t="shared" si="3"/>
        <v>0g 52s 12c</v>
      </c>
      <c r="M68" s="6" t="str">
        <f t="shared" si="4"/>
        <v>0g 65s 15c</v>
      </c>
      <c r="N68" s="6" t="str">
        <f t="shared" si="5"/>
        <v>Runed Ornate Ruby</v>
      </c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6">
        <f>IF(C69=0, Config!$B$14*Config!$B$20*Config!$B$40, 
IF(C69=1, Config!$B$14*Config!$B$21*Config!$B$41, 
IF(C69=2, Config!$B$14*Config!$B$22*Config!$B$42, 
IF(C69=3, Config!$B$14*Config!$B$23*Config!$B$43, 
IF(C69=4, Config!$B$14*Config!$B$24*Config!$B$44, 
IF(C69=5, Config!$B$14*Config!$B$25*Config!$B$45, 
IF(C69=6, Config!$B$14*Config!$B$26*Config!$B$46, 
IF(C69=7, Config!$B$14*Config!$B$27*Config!$B$47, ""))))))))</f>
        <v>1.89</v>
      </c>
      <c r="C69" s="10">
        <v>4.0</v>
      </c>
      <c r="D69" s="7" t="s">
        <v>975</v>
      </c>
      <c r="E69" s="10">
        <v>0.0</v>
      </c>
      <c r="F69" s="10">
        <v>60.0</v>
      </c>
      <c r="G69" s="9">
        <f>IF(E69 &lt; Config!$B$3, Config!$B$3, E69)</f>
        <v>1000</v>
      </c>
      <c r="H69" s="9">
        <f t="shared" si="1"/>
        <v>5211.616549</v>
      </c>
      <c r="I69" s="9">
        <f>H69 * (1 - Config!$B$9)</f>
        <v>4429.874067</v>
      </c>
      <c r="J69" s="9">
        <f>H69 * (1 + Config!$B$10)</f>
        <v>6514.520686</v>
      </c>
      <c r="K69" s="6" t="str">
        <f t="shared" si="2"/>
        <v>0g 44s 30c</v>
      </c>
      <c r="L69" s="8" t="str">
        <f t="shared" si="3"/>
        <v>0g 52s 12c</v>
      </c>
      <c r="M69" s="6" t="str">
        <f t="shared" si="4"/>
        <v>0g 65s 15c</v>
      </c>
      <c r="N69" s="6" t="str">
        <f t="shared" si="5"/>
        <v>Smooth Ornate Dawnstone</v>
      </c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6">
        <f>IF(C70=0, Config!$B$14*Config!$B$20*Config!$B$40, 
IF(C70=1, Config!$B$14*Config!$B$21*Config!$B$41, 
IF(C70=2, Config!$B$14*Config!$B$22*Config!$B$42, 
IF(C70=3, Config!$B$14*Config!$B$23*Config!$B$43, 
IF(C70=4, Config!$B$14*Config!$B$24*Config!$B$44, 
IF(C70=5, Config!$B$14*Config!$B$25*Config!$B$45, 
IF(C70=6, Config!$B$14*Config!$B$26*Config!$B$46, 
IF(C70=7, Config!$B$14*Config!$B$27*Config!$B$47, ""))))))))</f>
        <v>1.89</v>
      </c>
      <c r="C70" s="10">
        <v>4.0</v>
      </c>
      <c r="D70" s="7" t="s">
        <v>976</v>
      </c>
      <c r="E70" s="10">
        <v>0.0</v>
      </c>
      <c r="F70" s="10">
        <v>60.0</v>
      </c>
      <c r="G70" s="9">
        <f>IF(E70 &lt; Config!$B$3, Config!$B$3, E70)</f>
        <v>1000</v>
      </c>
      <c r="H70" s="9">
        <f t="shared" si="1"/>
        <v>5211.616549</v>
      </c>
      <c r="I70" s="9">
        <f>H70 * (1 - Config!$B$9)</f>
        <v>4429.874067</v>
      </c>
      <c r="J70" s="9">
        <f>H70 * (1 + Config!$B$10)</f>
        <v>6514.520686</v>
      </c>
      <c r="K70" s="6" t="str">
        <f t="shared" si="2"/>
        <v>0g 44s 30c</v>
      </c>
      <c r="L70" s="8" t="str">
        <f t="shared" si="3"/>
        <v>0g 52s 12c</v>
      </c>
      <c r="M70" s="6" t="str">
        <f t="shared" si="4"/>
        <v>0g 65s 15c</v>
      </c>
      <c r="N70" s="6" t="str">
        <f t="shared" si="5"/>
        <v>Gleaming Ornate Dawnstone</v>
      </c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6">
        <f>IF(C71=0, Config!$B$14*Config!$B$20*Config!$B$40, 
IF(C71=1, Config!$B$14*Config!$B$21*Config!$B$41, 
IF(C71=2, Config!$B$14*Config!$B$22*Config!$B$42, 
IF(C71=3, Config!$B$14*Config!$B$23*Config!$B$43, 
IF(C71=4, Config!$B$14*Config!$B$24*Config!$B$44, 
IF(C71=5, Config!$B$14*Config!$B$25*Config!$B$45, 
IF(C71=6, Config!$B$14*Config!$B$26*Config!$B$46, 
IF(C71=7, Config!$B$14*Config!$B$27*Config!$B$47, ""))))))))</f>
        <v>1.89</v>
      </c>
      <c r="C71" s="10">
        <v>4.0</v>
      </c>
      <c r="D71" s="7" t="s">
        <v>977</v>
      </c>
      <c r="E71" s="10">
        <v>0.0</v>
      </c>
      <c r="F71" s="10">
        <v>60.0</v>
      </c>
      <c r="G71" s="9">
        <f>IF(E71 &lt; Config!$B$3, Config!$B$3, E71)</f>
        <v>1000</v>
      </c>
      <c r="H71" s="9">
        <f t="shared" si="1"/>
        <v>5211.616549</v>
      </c>
      <c r="I71" s="9">
        <f>H71 * (1 - Config!$B$9)</f>
        <v>4429.874067</v>
      </c>
      <c r="J71" s="9">
        <f>H71 * (1 + Config!$B$10)</f>
        <v>6514.520686</v>
      </c>
      <c r="K71" s="6" t="str">
        <f t="shared" si="2"/>
        <v>0g 44s 30c</v>
      </c>
      <c r="L71" s="8" t="str">
        <f t="shared" si="3"/>
        <v>0g 52s 12c</v>
      </c>
      <c r="M71" s="6" t="str">
        <f t="shared" si="4"/>
        <v>0g 65s 15c</v>
      </c>
      <c r="N71" s="6" t="str">
        <f t="shared" si="5"/>
        <v>Potent Ornate Topaz</v>
      </c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6">
        <f>IF(C72=0, Config!$B$14*Config!$B$20*Config!$B$40, 
IF(C72=1, Config!$B$14*Config!$B$21*Config!$B$41, 
IF(C72=2, Config!$B$14*Config!$B$22*Config!$B$42, 
IF(C72=3, Config!$B$14*Config!$B$23*Config!$B$43, 
IF(C72=4, Config!$B$14*Config!$B$24*Config!$B$44, 
IF(C72=5, Config!$B$14*Config!$B$25*Config!$B$45, 
IF(C72=6, Config!$B$14*Config!$B$26*Config!$B$46, 
IF(C72=7, Config!$B$14*Config!$B$27*Config!$B$47, ""))))))))</f>
        <v>2.16</v>
      </c>
      <c r="C72" s="10">
        <v>2.0</v>
      </c>
      <c r="D72" s="7" t="s">
        <v>978</v>
      </c>
      <c r="E72" s="10">
        <v>2500.0</v>
      </c>
      <c r="F72" s="10">
        <v>60.0</v>
      </c>
      <c r="G72" s="9">
        <f>IF(E72 &lt; Config!$B$3, Config!$B$3, E72)</f>
        <v>2500</v>
      </c>
      <c r="H72" s="9">
        <f t="shared" si="1"/>
        <v>14890.333</v>
      </c>
      <c r="I72" s="9">
        <f>H72 * (1 - Config!$B$9)</f>
        <v>12656.78305</v>
      </c>
      <c r="J72" s="9">
        <f>H72 * (1 + Config!$B$10)</f>
        <v>18612.91625</v>
      </c>
      <c r="K72" s="6" t="str">
        <f t="shared" si="2"/>
        <v>1g 26s 57c</v>
      </c>
      <c r="L72" s="8" t="str">
        <f t="shared" si="3"/>
        <v>1g 48s 90c</v>
      </c>
      <c r="M72" s="6" t="str">
        <f t="shared" si="4"/>
        <v>1g 86s 13c</v>
      </c>
      <c r="N72" s="6" t="str">
        <f t="shared" si="5"/>
        <v>Smooth Golden Draenite</v>
      </c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6">
        <f>IF(C73=0, Config!$B$14*Config!$B$20*Config!$B$40, 
IF(C73=1, Config!$B$14*Config!$B$21*Config!$B$41, 
IF(C73=2, Config!$B$14*Config!$B$22*Config!$B$42, 
IF(C73=3, Config!$B$14*Config!$B$23*Config!$B$43, 
IF(C73=4, Config!$B$14*Config!$B$24*Config!$B$44, 
IF(C73=5, Config!$B$14*Config!$B$25*Config!$B$45, 
IF(C73=6, Config!$B$14*Config!$B$26*Config!$B$46, 
IF(C73=7, Config!$B$14*Config!$B$27*Config!$B$47, ""))))))))</f>
        <v>2.28</v>
      </c>
      <c r="C73" s="10">
        <v>3.0</v>
      </c>
      <c r="D73" s="7" t="s">
        <v>979</v>
      </c>
      <c r="E73" s="10">
        <v>0.0</v>
      </c>
      <c r="F73" s="10">
        <v>60.0</v>
      </c>
      <c r="G73" s="9">
        <f>IF(E73 &lt; Config!$B$3, Config!$B$3, E73)</f>
        <v>1000</v>
      </c>
      <c r="H73" s="9">
        <f t="shared" si="1"/>
        <v>6287.029488</v>
      </c>
      <c r="I73" s="9">
        <f>H73 * (1 - Config!$B$9)</f>
        <v>5343.975065</v>
      </c>
      <c r="J73" s="9">
        <f>H73 * (1 + Config!$B$10)</f>
        <v>7858.78686</v>
      </c>
      <c r="K73" s="6" t="str">
        <f t="shared" si="2"/>
        <v>0g 53s 44c</v>
      </c>
      <c r="L73" s="8" t="str">
        <f t="shared" si="3"/>
        <v>0g 62s 87c</v>
      </c>
      <c r="M73" s="6" t="str">
        <f t="shared" si="4"/>
        <v>0g 78s 59c</v>
      </c>
      <c r="N73" s="6" t="str">
        <f t="shared" si="5"/>
        <v>Mighty Blood Garnet</v>
      </c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6">
        <f>IF(C74=0, Config!$B$14*Config!$B$20*Config!$B$40, 
IF(C74=1, Config!$B$14*Config!$B$21*Config!$B$41, 
IF(C74=2, Config!$B$14*Config!$B$22*Config!$B$42, 
IF(C74=3, Config!$B$14*Config!$B$23*Config!$B$43, 
IF(C74=4, Config!$B$14*Config!$B$24*Config!$B$44, 
IF(C74=5, Config!$B$14*Config!$B$25*Config!$B$45, 
IF(C74=6, Config!$B$14*Config!$B$26*Config!$B$46, 
IF(C74=7, Config!$B$14*Config!$B$27*Config!$B$47, ""))))))))</f>
        <v>2.28</v>
      </c>
      <c r="C74" s="10">
        <v>3.0</v>
      </c>
      <c r="D74" s="7" t="s">
        <v>979</v>
      </c>
      <c r="E74" s="10">
        <v>0.0</v>
      </c>
      <c r="F74" s="10">
        <v>60.0</v>
      </c>
      <c r="G74" s="9">
        <f>IF(E74 &lt; Config!$B$3, Config!$B$3, E74)</f>
        <v>1000</v>
      </c>
      <c r="H74" s="9">
        <f t="shared" si="1"/>
        <v>6287.029488</v>
      </c>
      <c r="I74" s="9">
        <f>H74 * (1 - Config!$B$9)</f>
        <v>5343.975065</v>
      </c>
      <c r="J74" s="9">
        <f>H74 * (1 + Config!$B$10)</f>
        <v>7858.78686</v>
      </c>
      <c r="K74" s="6" t="str">
        <f t="shared" si="2"/>
        <v>0g 53s 44c</v>
      </c>
      <c r="L74" s="8" t="str">
        <f t="shared" si="3"/>
        <v>0g 62s 87c</v>
      </c>
      <c r="M74" s="6" t="str">
        <f t="shared" si="4"/>
        <v>0g 78s 59c</v>
      </c>
      <c r="N74" s="6" t="str">
        <f t="shared" si="5"/>
        <v>Mighty Blood Garnet</v>
      </c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6">
        <f>IF(C75=0, Config!$B$14*Config!$B$20*Config!$B$40, 
IF(C75=1, Config!$B$14*Config!$B$21*Config!$B$41, 
IF(C75=2, Config!$B$14*Config!$B$22*Config!$B$42, 
IF(C75=3, Config!$B$14*Config!$B$23*Config!$B$43, 
IF(C75=4, Config!$B$14*Config!$B$24*Config!$B$44, 
IF(C75=5, Config!$B$14*Config!$B$25*Config!$B$45, 
IF(C75=6, Config!$B$14*Config!$B$26*Config!$B$46, 
IF(C75=7, Config!$B$14*Config!$B$27*Config!$B$47, ""))))))))</f>
        <v>1.89</v>
      </c>
      <c r="C75" s="10">
        <v>4.0</v>
      </c>
      <c r="D75" s="7" t="s">
        <v>980</v>
      </c>
      <c r="E75" s="10">
        <v>0.0</v>
      </c>
      <c r="F75" s="10">
        <v>60.0</v>
      </c>
      <c r="G75" s="9">
        <f>IF(E75 &lt; Config!$B$3, Config!$B$3, E75)</f>
        <v>1000</v>
      </c>
      <c r="H75" s="9">
        <f t="shared" si="1"/>
        <v>5211.616549</v>
      </c>
      <c r="I75" s="9">
        <f>H75 * (1 - Config!$B$9)</f>
        <v>4429.874067</v>
      </c>
      <c r="J75" s="9">
        <f>H75 * (1 + Config!$B$10)</f>
        <v>6514.520686</v>
      </c>
      <c r="K75" s="6" t="str">
        <f t="shared" si="2"/>
        <v>0g 44s 30c</v>
      </c>
      <c r="L75" s="8" t="str">
        <f t="shared" si="3"/>
        <v>0g 52s 12c</v>
      </c>
      <c r="M75" s="6" t="str">
        <f t="shared" si="4"/>
        <v>0g 65s 15c</v>
      </c>
      <c r="N75" s="6" t="str">
        <f t="shared" si="5"/>
        <v>Bold Ornate Ruby</v>
      </c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6">
        <f>IF(C76=0, Config!$B$14*Config!$B$20*Config!$B$40, 
IF(C76=1, Config!$B$14*Config!$B$21*Config!$B$41, 
IF(C76=2, Config!$B$14*Config!$B$22*Config!$B$42, 
IF(C76=3, Config!$B$14*Config!$B$23*Config!$B$43, 
IF(C76=4, Config!$B$14*Config!$B$24*Config!$B$44, 
IF(C76=5, Config!$B$14*Config!$B$25*Config!$B$45, 
IF(C76=6, Config!$B$14*Config!$B$26*Config!$B$46, 
IF(C76=7, Config!$B$14*Config!$B$27*Config!$B$47, ""))))))))</f>
        <v>1.89</v>
      </c>
      <c r="C76" s="10">
        <v>4.0</v>
      </c>
      <c r="D76" s="7" t="s">
        <v>981</v>
      </c>
      <c r="E76" s="10">
        <v>0.0</v>
      </c>
      <c r="F76" s="10">
        <v>60.0</v>
      </c>
      <c r="G76" s="9">
        <f>IF(E76 &lt; Config!$B$3, Config!$B$3, E76)</f>
        <v>1000</v>
      </c>
      <c r="H76" s="9">
        <f t="shared" si="1"/>
        <v>5211.616549</v>
      </c>
      <c r="I76" s="9">
        <f>H76 * (1 - Config!$B$9)</f>
        <v>4429.874067</v>
      </c>
      <c r="J76" s="9">
        <f>H76 * (1 + Config!$B$10)</f>
        <v>6514.520686</v>
      </c>
      <c r="K76" s="6" t="str">
        <f t="shared" si="2"/>
        <v>0g 44s 30c</v>
      </c>
      <c r="L76" s="8" t="str">
        <f t="shared" si="3"/>
        <v>0g 52s 12c</v>
      </c>
      <c r="M76" s="6" t="str">
        <f t="shared" si="4"/>
        <v>0g 65s 15c</v>
      </c>
      <c r="N76" s="6" t="str">
        <f t="shared" si="5"/>
        <v>Inscribed Ornate Topaz</v>
      </c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6">
        <f>IF(C77=0, Config!$B$14*Config!$B$20*Config!$B$40, 
IF(C77=1, Config!$B$14*Config!$B$21*Config!$B$41, 
IF(C77=2, Config!$B$14*Config!$B$22*Config!$B$42, 
IF(C77=3, Config!$B$14*Config!$B$23*Config!$B$43, 
IF(C77=4, Config!$B$14*Config!$B$24*Config!$B$44, 
IF(C77=5, Config!$B$14*Config!$B$25*Config!$B$45, 
IF(C77=6, Config!$B$14*Config!$B$26*Config!$B$46, 
IF(C77=7, Config!$B$14*Config!$B$27*Config!$B$47, ""))))))))</f>
        <v>2.16</v>
      </c>
      <c r="C77" s="10">
        <v>2.0</v>
      </c>
      <c r="D77" s="7" t="s">
        <v>982</v>
      </c>
      <c r="E77" s="10">
        <v>2500.0</v>
      </c>
      <c r="F77" s="10">
        <v>60.0</v>
      </c>
      <c r="G77" s="9">
        <f>IF(E77 &lt; Config!$B$3, Config!$B$3, E77)</f>
        <v>2500</v>
      </c>
      <c r="H77" s="9">
        <f t="shared" si="1"/>
        <v>14890.333</v>
      </c>
      <c r="I77" s="9">
        <f>H77 * (1 - Config!$B$9)</f>
        <v>12656.78305</v>
      </c>
      <c r="J77" s="9">
        <f>H77 * (1 + Config!$B$10)</f>
        <v>18612.91625</v>
      </c>
      <c r="K77" s="6" t="str">
        <f t="shared" si="2"/>
        <v>1g 26s 57c</v>
      </c>
      <c r="L77" s="8" t="str">
        <f t="shared" si="3"/>
        <v>1g 48s 90c</v>
      </c>
      <c r="M77" s="6" t="str">
        <f t="shared" si="4"/>
        <v>1g 86s 13c</v>
      </c>
      <c r="N77" s="6" t="str">
        <f t="shared" si="5"/>
        <v>Bright Blood Garnet</v>
      </c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6">
        <f>IF(C78=0, Config!$B$14*Config!$B$20*Config!$B$40, 
IF(C78=1, Config!$B$14*Config!$B$21*Config!$B$41, 
IF(C78=2, Config!$B$14*Config!$B$22*Config!$B$42, 
IF(C78=3, Config!$B$14*Config!$B$23*Config!$B$43, 
IF(C78=4, Config!$B$14*Config!$B$24*Config!$B$44, 
IF(C78=5, Config!$B$14*Config!$B$25*Config!$B$45, 
IF(C78=6, Config!$B$14*Config!$B$26*Config!$B$46, 
IF(C78=7, Config!$B$14*Config!$B$27*Config!$B$47, ""))))))))</f>
        <v>2.28</v>
      </c>
      <c r="C78" s="10">
        <v>3.0</v>
      </c>
      <c r="D78" s="7" t="s">
        <v>983</v>
      </c>
      <c r="E78" s="10">
        <v>35243.0</v>
      </c>
      <c r="F78" s="10">
        <v>60.0</v>
      </c>
      <c r="G78" s="9">
        <f>IF(E78 &lt; Config!$B$3, Config!$B$3, E78)</f>
        <v>35243</v>
      </c>
      <c r="H78" s="9">
        <f t="shared" si="1"/>
        <v>221573.7802</v>
      </c>
      <c r="I78" s="9">
        <f>H78 * (1 - Config!$B$9)</f>
        <v>188337.7132</v>
      </c>
      <c r="J78" s="9">
        <f>H78 * (1 + Config!$B$10)</f>
        <v>276967.2253</v>
      </c>
      <c r="K78" s="6" t="str">
        <f t="shared" si="2"/>
        <v>18g 83s 38c</v>
      </c>
      <c r="L78" s="8" t="str">
        <f t="shared" si="3"/>
        <v>22g 15s 74c</v>
      </c>
      <c r="M78" s="6" t="str">
        <f t="shared" si="4"/>
        <v>27g 69s 67c</v>
      </c>
      <c r="N78" s="6" t="str">
        <f t="shared" si="5"/>
        <v>Don Rodrigo's Heart</v>
      </c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6">
        <f>IF(C79=0, Config!$B$14*Config!$B$20*Config!$B$40, 
IF(C79=1, Config!$B$14*Config!$B$21*Config!$B$41, 
IF(C79=2, Config!$B$14*Config!$B$22*Config!$B$42, 
IF(C79=3, Config!$B$14*Config!$B$23*Config!$B$43, 
IF(C79=4, Config!$B$14*Config!$B$24*Config!$B$44, 
IF(C79=5, Config!$B$14*Config!$B$25*Config!$B$45, 
IF(C79=6, Config!$B$14*Config!$B$26*Config!$B$46, 
IF(C79=7, Config!$B$14*Config!$B$27*Config!$B$47, ""))))))))</f>
        <v>2.28</v>
      </c>
      <c r="C79" s="10">
        <v>3.0</v>
      </c>
      <c r="D79" s="7" t="s">
        <v>984</v>
      </c>
      <c r="E79" s="10">
        <v>35243.0</v>
      </c>
      <c r="F79" s="10">
        <v>60.0</v>
      </c>
      <c r="G79" s="9">
        <f>IF(E79 &lt; Config!$B$3, Config!$B$3, E79)</f>
        <v>35243</v>
      </c>
      <c r="H79" s="9">
        <f t="shared" si="1"/>
        <v>221573.7802</v>
      </c>
      <c r="I79" s="9">
        <f>H79 * (1 - Config!$B$9)</f>
        <v>188337.7132</v>
      </c>
      <c r="J79" s="9">
        <f>H79 * (1 + Config!$B$10)</f>
        <v>276967.2253</v>
      </c>
      <c r="K79" s="6" t="str">
        <f t="shared" si="2"/>
        <v>18g 83s 38c</v>
      </c>
      <c r="L79" s="8" t="str">
        <f t="shared" si="3"/>
        <v>22g 15s 74c</v>
      </c>
      <c r="M79" s="6" t="str">
        <f t="shared" si="4"/>
        <v>27g 69s 67c</v>
      </c>
      <c r="N79" s="6" t="str">
        <f t="shared" si="5"/>
        <v>Don Amancio's Heart</v>
      </c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6">
        <f>IF(C80=0, Config!$B$14*Config!$B$20*Config!$B$40, 
IF(C80=1, Config!$B$14*Config!$B$21*Config!$B$41, 
IF(C80=2, Config!$B$14*Config!$B$22*Config!$B$42, 
IF(C80=3, Config!$B$14*Config!$B$23*Config!$B$43, 
IF(C80=4, Config!$B$14*Config!$B$24*Config!$B$44, 
IF(C80=5, Config!$B$14*Config!$B$25*Config!$B$45, 
IF(C80=6, Config!$B$14*Config!$B$26*Config!$B$46, 
IF(C80=7, Config!$B$14*Config!$B$27*Config!$B$47, ""))))))))</f>
        <v>2.16</v>
      </c>
      <c r="C80" s="10">
        <v>2.0</v>
      </c>
      <c r="D80" s="7" t="s">
        <v>985</v>
      </c>
      <c r="E80" s="10">
        <v>2500.0</v>
      </c>
      <c r="F80" s="10">
        <v>60.0</v>
      </c>
      <c r="G80" s="9">
        <f>IF(E80 &lt; Config!$B$3, Config!$B$3, E80)</f>
        <v>2500</v>
      </c>
      <c r="H80" s="9">
        <f t="shared" si="1"/>
        <v>14890.333</v>
      </c>
      <c r="I80" s="9">
        <f>H80 * (1 - Config!$B$9)</f>
        <v>12656.78305</v>
      </c>
      <c r="J80" s="9">
        <f>H80 * (1 + Config!$B$10)</f>
        <v>18612.91625</v>
      </c>
      <c r="K80" s="6" t="str">
        <f t="shared" si="2"/>
        <v>1g 26s 57c</v>
      </c>
      <c r="L80" s="8" t="str">
        <f t="shared" si="3"/>
        <v>1g 48s 90c</v>
      </c>
      <c r="M80" s="6" t="str">
        <f t="shared" si="4"/>
        <v>1g 86s 13c</v>
      </c>
      <c r="N80" s="6" t="str">
        <f t="shared" si="5"/>
        <v>Great Golden Draenite</v>
      </c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6">
        <f>IF(C81=0, Config!$B$14*Config!$B$20*Config!$B$40, 
IF(C81=1, Config!$B$14*Config!$B$21*Config!$B$41, 
IF(C81=2, Config!$B$14*Config!$B$22*Config!$B$42, 
IF(C81=3, Config!$B$14*Config!$B$23*Config!$B$43, 
IF(C81=4, Config!$B$14*Config!$B$24*Config!$B$44, 
IF(C81=5, Config!$B$14*Config!$B$25*Config!$B$45, 
IF(C81=6, Config!$B$14*Config!$B$26*Config!$B$46, 
IF(C81=7, Config!$B$14*Config!$B$27*Config!$B$47, ""))))))))</f>
        <v>2.16</v>
      </c>
      <c r="C81" s="10">
        <v>2.0</v>
      </c>
      <c r="D81" s="7" t="s">
        <v>986</v>
      </c>
      <c r="E81" s="10">
        <v>2500.0</v>
      </c>
      <c r="F81" s="10">
        <v>60.0</v>
      </c>
      <c r="G81" s="9">
        <f>IF(E81 &lt; Config!$B$3, Config!$B$3, E81)</f>
        <v>2500</v>
      </c>
      <c r="H81" s="9">
        <f t="shared" si="1"/>
        <v>14890.333</v>
      </c>
      <c r="I81" s="9">
        <f>H81 * (1 - Config!$B$9)</f>
        <v>12656.78305</v>
      </c>
      <c r="J81" s="9">
        <f>H81 * (1 + Config!$B$10)</f>
        <v>18612.91625</v>
      </c>
      <c r="K81" s="6" t="str">
        <f t="shared" si="2"/>
        <v>1g 26s 57c</v>
      </c>
      <c r="L81" s="8" t="str">
        <f t="shared" si="3"/>
        <v>1g 48s 90c</v>
      </c>
      <c r="M81" s="6" t="str">
        <f t="shared" si="4"/>
        <v>1g 86s 13c</v>
      </c>
      <c r="N81" s="6" t="str">
        <f t="shared" si="5"/>
        <v>Balanced Shadow Draenite</v>
      </c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6">
        <f>IF(C82=0, Config!$B$14*Config!$B$20*Config!$B$40, 
IF(C82=1, Config!$B$14*Config!$B$21*Config!$B$41, 
IF(C82=2, Config!$B$14*Config!$B$22*Config!$B$42, 
IF(C82=3, Config!$B$14*Config!$B$23*Config!$B$43, 
IF(C82=4, Config!$B$14*Config!$B$24*Config!$B$44, 
IF(C82=5, Config!$B$14*Config!$B$25*Config!$B$45, 
IF(C82=6, Config!$B$14*Config!$B$26*Config!$B$46, 
IF(C82=7, Config!$B$14*Config!$B$27*Config!$B$47, ""))))))))</f>
        <v>2.16</v>
      </c>
      <c r="C82" s="10">
        <v>2.0</v>
      </c>
      <c r="D82" s="7" t="s">
        <v>987</v>
      </c>
      <c r="E82" s="10">
        <v>2500.0</v>
      </c>
      <c r="F82" s="10">
        <v>60.0</v>
      </c>
      <c r="G82" s="9">
        <f>IF(E82 &lt; Config!$B$3, Config!$B$3, E82)</f>
        <v>2500</v>
      </c>
      <c r="H82" s="9">
        <f t="shared" si="1"/>
        <v>14890.333</v>
      </c>
      <c r="I82" s="9">
        <f>H82 * (1 - Config!$B$9)</f>
        <v>12656.78305</v>
      </c>
      <c r="J82" s="9">
        <f>H82 * (1 + Config!$B$10)</f>
        <v>18612.91625</v>
      </c>
      <c r="K82" s="6" t="str">
        <f t="shared" si="2"/>
        <v>1g 26s 57c</v>
      </c>
      <c r="L82" s="8" t="str">
        <f t="shared" si="3"/>
        <v>1g 48s 90c</v>
      </c>
      <c r="M82" s="6" t="str">
        <f t="shared" si="4"/>
        <v>1g 86s 13c</v>
      </c>
      <c r="N82" s="6" t="str">
        <f t="shared" si="5"/>
        <v>Infused Shadow Draenite</v>
      </c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6">
        <f>IF(C83=0, Config!$B$14*Config!$B$20*Config!$B$40, 
IF(C83=1, Config!$B$14*Config!$B$21*Config!$B$41, 
IF(C83=2, Config!$B$14*Config!$B$22*Config!$B$42, 
IF(C83=3, Config!$B$14*Config!$B$23*Config!$B$43, 
IF(C83=4, Config!$B$14*Config!$B$24*Config!$B$44, 
IF(C83=5, Config!$B$14*Config!$B$25*Config!$B$45, 
IF(C83=6, Config!$B$14*Config!$B$26*Config!$B$46, 
IF(C83=7, Config!$B$14*Config!$B$27*Config!$B$47, ""))))))))</f>
        <v>2.16</v>
      </c>
      <c r="C83" s="10">
        <v>2.0</v>
      </c>
      <c r="D83" s="7" t="s">
        <v>988</v>
      </c>
      <c r="E83" s="10">
        <v>2500.0</v>
      </c>
      <c r="F83" s="10">
        <v>60.0</v>
      </c>
      <c r="G83" s="9">
        <f>IF(E83 &lt; Config!$B$3, Config!$B$3, E83)</f>
        <v>2500</v>
      </c>
      <c r="H83" s="9">
        <f t="shared" si="1"/>
        <v>14890.333</v>
      </c>
      <c r="I83" s="9">
        <f>H83 * (1 - Config!$B$9)</f>
        <v>12656.78305</v>
      </c>
      <c r="J83" s="9">
        <f>H83 * (1 + Config!$B$10)</f>
        <v>18612.91625</v>
      </c>
      <c r="K83" s="6" t="str">
        <f t="shared" si="2"/>
        <v>1g 26s 57c</v>
      </c>
      <c r="L83" s="8" t="str">
        <f t="shared" si="3"/>
        <v>1g 48s 90c</v>
      </c>
      <c r="M83" s="6" t="str">
        <f t="shared" si="4"/>
        <v>1g 86s 13c</v>
      </c>
      <c r="N83" s="6" t="str">
        <f t="shared" si="5"/>
        <v>Veiled Flame Spessarite</v>
      </c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6">
        <f>IF(C84=0, Config!$B$14*Config!$B$20*Config!$B$40, 
IF(C84=1, Config!$B$14*Config!$B$21*Config!$B$41, 
IF(C84=2, Config!$B$14*Config!$B$22*Config!$B$42, 
IF(C84=3, Config!$B$14*Config!$B$23*Config!$B$43, 
IF(C84=4, Config!$B$14*Config!$B$24*Config!$B$44, 
IF(C84=5, Config!$B$14*Config!$B$25*Config!$B$45, 
IF(C84=6, Config!$B$14*Config!$B$26*Config!$B$46, 
IF(C84=7, Config!$B$14*Config!$B$27*Config!$B$47, ""))))))))</f>
        <v>2.16</v>
      </c>
      <c r="C84" s="10">
        <v>2.0</v>
      </c>
      <c r="D84" s="7" t="s">
        <v>989</v>
      </c>
      <c r="E84" s="10">
        <v>2500.0</v>
      </c>
      <c r="F84" s="10">
        <v>60.0</v>
      </c>
      <c r="G84" s="9">
        <f>IF(E84 &lt; Config!$B$3, Config!$B$3, E84)</f>
        <v>2500</v>
      </c>
      <c r="H84" s="9">
        <f t="shared" si="1"/>
        <v>14890.333</v>
      </c>
      <c r="I84" s="9">
        <f>H84 * (1 - Config!$B$9)</f>
        <v>12656.78305</v>
      </c>
      <c r="J84" s="9">
        <f>H84 * (1 + Config!$B$10)</f>
        <v>18612.91625</v>
      </c>
      <c r="K84" s="6" t="str">
        <f t="shared" si="2"/>
        <v>1g 26s 57c</v>
      </c>
      <c r="L84" s="8" t="str">
        <f t="shared" si="3"/>
        <v>1g 48s 90c</v>
      </c>
      <c r="M84" s="6" t="str">
        <f t="shared" si="4"/>
        <v>1g 86s 13c</v>
      </c>
      <c r="N84" s="6" t="str">
        <f t="shared" si="5"/>
        <v>Wicked Flame Spessarite</v>
      </c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6">
        <f>IF(C85=0, Config!$B$14*Config!$B$20*Config!$B$40, 
IF(C85=1, Config!$B$14*Config!$B$21*Config!$B$41, 
IF(C85=2, Config!$B$14*Config!$B$22*Config!$B$42, 
IF(C85=3, Config!$B$14*Config!$B$23*Config!$B$43, 
IF(C85=4, Config!$B$14*Config!$B$24*Config!$B$44, 
IF(C85=5, Config!$B$14*Config!$B$25*Config!$B$45, 
IF(C85=6, Config!$B$14*Config!$B$26*Config!$B$46, 
IF(C85=7, Config!$B$14*Config!$B$27*Config!$B$47, ""))))))))</f>
        <v>2.16</v>
      </c>
      <c r="C85" s="10">
        <v>2.0</v>
      </c>
      <c r="D85" s="7" t="s">
        <v>990</v>
      </c>
      <c r="E85" s="10">
        <v>10000.0</v>
      </c>
      <c r="F85" s="10">
        <v>60.0</v>
      </c>
      <c r="G85" s="9">
        <f>IF(E85 &lt; Config!$B$3, Config!$B$3, E85)</f>
        <v>10000</v>
      </c>
      <c r="H85" s="9">
        <f t="shared" si="1"/>
        <v>59561.33199</v>
      </c>
      <c r="I85" s="9">
        <f>H85 * (1 - Config!$B$9)</f>
        <v>50627.13219</v>
      </c>
      <c r="J85" s="9">
        <f>H85 * (1 + Config!$B$10)</f>
        <v>74451.66499</v>
      </c>
      <c r="K85" s="6" t="str">
        <f t="shared" si="2"/>
        <v>5g 6s 27c</v>
      </c>
      <c r="L85" s="8" t="str">
        <f t="shared" si="3"/>
        <v>5g 95s 61c</v>
      </c>
      <c r="M85" s="6" t="str">
        <f t="shared" si="4"/>
        <v>7g 44s 52c</v>
      </c>
      <c r="N85" s="6" t="str">
        <f t="shared" si="5"/>
        <v>Purified Jaggal Pearl</v>
      </c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6">
        <f>IF(C86=0, Config!$B$14*Config!$B$20*Config!$B$40, 
IF(C86=1, Config!$B$14*Config!$B$21*Config!$B$41, 
IF(C86=2, Config!$B$14*Config!$B$22*Config!$B$42, 
IF(C86=3, Config!$B$14*Config!$B$23*Config!$B$43, 
IF(C86=4, Config!$B$14*Config!$B$24*Config!$B$44, 
IF(C86=5, Config!$B$14*Config!$B$25*Config!$B$45, 
IF(C86=6, Config!$B$14*Config!$B$26*Config!$B$46, 
IF(C86=7, Config!$B$14*Config!$B$27*Config!$B$47, ""))))))))</f>
        <v>2.28</v>
      </c>
      <c r="C86" s="10">
        <v>3.0</v>
      </c>
      <c r="D86" s="7" t="s">
        <v>991</v>
      </c>
      <c r="E86" s="10">
        <v>10000.0</v>
      </c>
      <c r="F86" s="10">
        <v>60.0</v>
      </c>
      <c r="G86" s="9">
        <f>IF(E86 &lt; Config!$B$3, Config!$B$3, E86)</f>
        <v>10000</v>
      </c>
      <c r="H86" s="9">
        <f t="shared" si="1"/>
        <v>62870.29488</v>
      </c>
      <c r="I86" s="9">
        <f>H86 * (1 - Config!$B$9)</f>
        <v>53439.75065</v>
      </c>
      <c r="J86" s="9">
        <f>H86 * (1 + Config!$B$10)</f>
        <v>78587.8686</v>
      </c>
      <c r="K86" s="6" t="str">
        <f t="shared" si="2"/>
        <v>5g 34s 40c</v>
      </c>
      <c r="L86" s="8" t="str">
        <f t="shared" si="3"/>
        <v>6g 28s 70c</v>
      </c>
      <c r="M86" s="6" t="str">
        <f t="shared" si="4"/>
        <v>7g 85s 88c</v>
      </c>
      <c r="N86" s="6" t="str">
        <f t="shared" si="5"/>
        <v>Purified Shadow Pearl</v>
      </c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6">
        <f>IF(C87=0, Config!$B$14*Config!$B$20*Config!$B$40, 
IF(C87=1, Config!$B$14*Config!$B$21*Config!$B$41, 
IF(C87=2, Config!$B$14*Config!$B$22*Config!$B$42, 
IF(C87=3, Config!$B$14*Config!$B$23*Config!$B$43, 
IF(C87=4, Config!$B$14*Config!$B$24*Config!$B$44, 
IF(C87=5, Config!$B$14*Config!$B$25*Config!$B$45, 
IF(C87=6, Config!$B$14*Config!$B$26*Config!$B$46, 
IF(C87=7, Config!$B$14*Config!$B$27*Config!$B$47, ""))))))))</f>
        <v>1.89</v>
      </c>
      <c r="C87" s="10">
        <v>4.0</v>
      </c>
      <c r="D87" s="7" t="s">
        <v>980</v>
      </c>
      <c r="E87" s="10">
        <v>0.0</v>
      </c>
      <c r="F87" s="10">
        <v>60.0</v>
      </c>
      <c r="G87" s="9">
        <f>IF(E87 &lt; Config!$B$3, Config!$B$3, E87)</f>
        <v>1000</v>
      </c>
      <c r="H87" s="9">
        <f t="shared" si="1"/>
        <v>5211.616549</v>
      </c>
      <c r="I87" s="9">
        <f>H87 * (1 - Config!$B$9)</f>
        <v>4429.874067</v>
      </c>
      <c r="J87" s="9">
        <f>H87 * (1 + Config!$B$10)</f>
        <v>6514.520686</v>
      </c>
      <c r="K87" s="6" t="str">
        <f t="shared" si="2"/>
        <v>0g 44s 30c</v>
      </c>
      <c r="L87" s="8" t="str">
        <f t="shared" si="3"/>
        <v>0g 52s 12c</v>
      </c>
      <c r="M87" s="6" t="str">
        <f t="shared" si="4"/>
        <v>0g 65s 15c</v>
      </c>
      <c r="N87" s="6" t="str">
        <f t="shared" si="5"/>
        <v>Bold Ornate Ruby</v>
      </c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6">
        <f>IF(C88=0, Config!$B$14*Config!$B$20*Config!$B$40, 
IF(C88=1, Config!$B$14*Config!$B$21*Config!$B$41, 
IF(C88=2, Config!$B$14*Config!$B$22*Config!$B$42, 
IF(C88=3, Config!$B$14*Config!$B$23*Config!$B$43, 
IF(C88=4, Config!$B$14*Config!$B$24*Config!$B$44, 
IF(C88=5, Config!$B$14*Config!$B$25*Config!$B$45, 
IF(C88=6, Config!$B$14*Config!$B$26*Config!$B$46, 
IF(C88=7, Config!$B$14*Config!$B$27*Config!$B$47, ""))))))))</f>
        <v>1.89</v>
      </c>
      <c r="C88" s="10">
        <v>4.0</v>
      </c>
      <c r="D88" s="7" t="s">
        <v>976</v>
      </c>
      <c r="E88" s="10">
        <v>0.0</v>
      </c>
      <c r="F88" s="10">
        <v>60.0</v>
      </c>
      <c r="G88" s="9">
        <f>IF(E88 &lt; Config!$B$3, Config!$B$3, E88)</f>
        <v>1000</v>
      </c>
      <c r="H88" s="9">
        <f t="shared" si="1"/>
        <v>5211.616549</v>
      </c>
      <c r="I88" s="9">
        <f>H88 * (1 - Config!$B$9)</f>
        <v>4429.874067</v>
      </c>
      <c r="J88" s="9">
        <f>H88 * (1 + Config!$B$10)</f>
        <v>6514.520686</v>
      </c>
      <c r="K88" s="6" t="str">
        <f t="shared" si="2"/>
        <v>0g 44s 30c</v>
      </c>
      <c r="L88" s="8" t="str">
        <f t="shared" si="3"/>
        <v>0g 52s 12c</v>
      </c>
      <c r="M88" s="6" t="str">
        <f t="shared" si="4"/>
        <v>0g 65s 15c</v>
      </c>
      <c r="N88" s="6" t="str">
        <f t="shared" si="5"/>
        <v>Gleaming Ornate Dawnstone</v>
      </c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6">
        <f>IF(C89=0, Config!$B$14*Config!$B$20*Config!$B$40, 
IF(C89=1, Config!$B$14*Config!$B$21*Config!$B$41, 
IF(C89=2, Config!$B$14*Config!$B$22*Config!$B$42, 
IF(C89=3, Config!$B$14*Config!$B$23*Config!$B$43, 
IF(C89=4, Config!$B$14*Config!$B$24*Config!$B$44, 
IF(C89=5, Config!$B$14*Config!$B$25*Config!$B$45, 
IF(C89=6, Config!$B$14*Config!$B$26*Config!$B$46, 
IF(C89=7, Config!$B$14*Config!$B$27*Config!$B$47, ""))))))))</f>
        <v>1.89</v>
      </c>
      <c r="C89" s="10">
        <v>4.0</v>
      </c>
      <c r="D89" s="7" t="s">
        <v>981</v>
      </c>
      <c r="E89" s="10">
        <v>0.0</v>
      </c>
      <c r="F89" s="10">
        <v>60.0</v>
      </c>
      <c r="G89" s="9">
        <f>IF(E89 &lt; Config!$B$3, Config!$B$3, E89)</f>
        <v>1000</v>
      </c>
      <c r="H89" s="9">
        <f t="shared" si="1"/>
        <v>5211.616549</v>
      </c>
      <c r="I89" s="9">
        <f>H89 * (1 - Config!$B$9)</f>
        <v>4429.874067</v>
      </c>
      <c r="J89" s="9">
        <f>H89 * (1 + Config!$B$10)</f>
        <v>6514.520686</v>
      </c>
      <c r="K89" s="6" t="str">
        <f t="shared" si="2"/>
        <v>0g 44s 30c</v>
      </c>
      <c r="L89" s="8" t="str">
        <f t="shared" si="3"/>
        <v>0g 52s 12c</v>
      </c>
      <c r="M89" s="6" t="str">
        <f t="shared" si="4"/>
        <v>0g 65s 15c</v>
      </c>
      <c r="N89" s="6" t="str">
        <f t="shared" si="5"/>
        <v>Inscribed Ornate Topaz</v>
      </c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6">
        <f>IF(C90=0, Config!$B$14*Config!$B$20*Config!$B$40, 
IF(C90=1, Config!$B$14*Config!$B$21*Config!$B$41, 
IF(C90=2, Config!$B$14*Config!$B$22*Config!$B$42, 
IF(C90=3, Config!$B$14*Config!$B$23*Config!$B$43, 
IF(C90=4, Config!$B$14*Config!$B$24*Config!$B$44, 
IF(C90=5, Config!$B$14*Config!$B$25*Config!$B$45, 
IF(C90=6, Config!$B$14*Config!$B$26*Config!$B$46, 
IF(C90=7, Config!$B$14*Config!$B$27*Config!$B$47, ""))))))))</f>
        <v>1.89</v>
      </c>
      <c r="C90" s="10">
        <v>4.0</v>
      </c>
      <c r="D90" s="7" t="s">
        <v>977</v>
      </c>
      <c r="E90" s="10">
        <v>0.0</v>
      </c>
      <c r="F90" s="10">
        <v>60.0</v>
      </c>
      <c r="G90" s="9">
        <f>IF(E90 &lt; Config!$B$3, Config!$B$3, E90)</f>
        <v>1000</v>
      </c>
      <c r="H90" s="9">
        <f t="shared" si="1"/>
        <v>5211.616549</v>
      </c>
      <c r="I90" s="9">
        <f>H90 * (1 - Config!$B$9)</f>
        <v>4429.874067</v>
      </c>
      <c r="J90" s="9">
        <f>H90 * (1 + Config!$B$10)</f>
        <v>6514.520686</v>
      </c>
      <c r="K90" s="6" t="str">
        <f t="shared" si="2"/>
        <v>0g 44s 30c</v>
      </c>
      <c r="L90" s="8" t="str">
        <f t="shared" si="3"/>
        <v>0g 52s 12c</v>
      </c>
      <c r="M90" s="6" t="str">
        <f t="shared" si="4"/>
        <v>0g 65s 15c</v>
      </c>
      <c r="N90" s="6" t="str">
        <f t="shared" si="5"/>
        <v>Potent Ornate Topaz</v>
      </c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6">
        <f>IF(C91=0, Config!$B$14*Config!$B$20*Config!$B$40, 
IF(C91=1, Config!$B$14*Config!$B$21*Config!$B$41, 
IF(C91=2, Config!$B$14*Config!$B$22*Config!$B$42, 
IF(C91=3, Config!$B$14*Config!$B$23*Config!$B$43, 
IF(C91=4, Config!$B$14*Config!$B$24*Config!$B$44, 
IF(C91=5, Config!$B$14*Config!$B$25*Config!$B$45, 
IF(C91=6, Config!$B$14*Config!$B$26*Config!$B$46, 
IF(C91=7, Config!$B$14*Config!$B$27*Config!$B$47, ""))))))))</f>
        <v>1.89</v>
      </c>
      <c r="C91" s="10">
        <v>4.0</v>
      </c>
      <c r="D91" s="7" t="s">
        <v>974</v>
      </c>
      <c r="E91" s="10">
        <v>0.0</v>
      </c>
      <c r="F91" s="10">
        <v>60.0</v>
      </c>
      <c r="G91" s="9">
        <f>IF(E91 &lt; Config!$B$3, Config!$B$3, E91)</f>
        <v>1000</v>
      </c>
      <c r="H91" s="9">
        <f t="shared" si="1"/>
        <v>5211.616549</v>
      </c>
      <c r="I91" s="9">
        <f>H91 * (1 - Config!$B$9)</f>
        <v>4429.874067</v>
      </c>
      <c r="J91" s="9">
        <f>H91 * (1 + Config!$B$10)</f>
        <v>6514.520686</v>
      </c>
      <c r="K91" s="6" t="str">
        <f t="shared" si="2"/>
        <v>0g 44s 30c</v>
      </c>
      <c r="L91" s="8" t="str">
        <f t="shared" si="3"/>
        <v>0g 52s 12c</v>
      </c>
      <c r="M91" s="6" t="str">
        <f t="shared" si="4"/>
        <v>0g 65s 15c</v>
      </c>
      <c r="N91" s="6" t="str">
        <f t="shared" si="5"/>
        <v>Runed Ornate Ruby</v>
      </c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6">
        <f>IF(C92=0, Config!$B$14*Config!$B$20*Config!$B$40, 
IF(C92=1, Config!$B$14*Config!$B$21*Config!$B$41, 
IF(C92=2, Config!$B$14*Config!$B$22*Config!$B$42, 
IF(C92=3, Config!$B$14*Config!$B$23*Config!$B$43, 
IF(C92=4, Config!$B$14*Config!$B$24*Config!$B$44, 
IF(C92=5, Config!$B$14*Config!$B$25*Config!$B$45, 
IF(C92=6, Config!$B$14*Config!$B$26*Config!$B$46, 
IF(C92=7, Config!$B$14*Config!$B$27*Config!$B$47, ""))))))))</f>
        <v>1.89</v>
      </c>
      <c r="C92" s="10">
        <v>4.0</v>
      </c>
      <c r="D92" s="7" t="s">
        <v>975</v>
      </c>
      <c r="E92" s="10">
        <v>0.0</v>
      </c>
      <c r="F92" s="10">
        <v>60.0</v>
      </c>
      <c r="G92" s="9">
        <f>IF(E92 &lt; Config!$B$3, Config!$B$3, E92)</f>
        <v>1000</v>
      </c>
      <c r="H92" s="9">
        <f t="shared" si="1"/>
        <v>5211.616549</v>
      </c>
      <c r="I92" s="9">
        <f>H92 * (1 - Config!$B$9)</f>
        <v>4429.874067</v>
      </c>
      <c r="J92" s="9">
        <f>H92 * (1 + Config!$B$10)</f>
        <v>6514.520686</v>
      </c>
      <c r="K92" s="6" t="str">
        <f t="shared" si="2"/>
        <v>0g 44s 30c</v>
      </c>
      <c r="L92" s="8" t="str">
        <f t="shared" si="3"/>
        <v>0g 52s 12c</v>
      </c>
      <c r="M92" s="6" t="str">
        <f t="shared" si="4"/>
        <v>0g 65s 15c</v>
      </c>
      <c r="N92" s="6" t="str">
        <f t="shared" si="5"/>
        <v>Smooth Ornate Dawnstone</v>
      </c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6">
        <f>IF(C93=0, Config!$B$14*Config!$B$20*Config!$B$40, 
IF(C93=1, Config!$B$14*Config!$B$21*Config!$B$41, 
IF(C93=2, Config!$B$14*Config!$B$22*Config!$B$42, 
IF(C93=3, Config!$B$14*Config!$B$23*Config!$B$43, 
IF(C93=4, Config!$B$14*Config!$B$24*Config!$B$44, 
IF(C93=5, Config!$B$14*Config!$B$25*Config!$B$45, 
IF(C93=6, Config!$B$14*Config!$B$26*Config!$B$46, 
IF(C93=7, Config!$B$14*Config!$B$27*Config!$B$47, ""))))))))</f>
        <v>2.16</v>
      </c>
      <c r="C93" s="10">
        <v>2.0</v>
      </c>
      <c r="D93" s="7" t="s">
        <v>992</v>
      </c>
      <c r="E93" s="10">
        <v>0.0</v>
      </c>
      <c r="F93" s="10">
        <v>60.0</v>
      </c>
      <c r="G93" s="9">
        <f>IF(E93 &lt; Config!$B$3, Config!$B$3, E93)</f>
        <v>1000</v>
      </c>
      <c r="H93" s="9">
        <f t="shared" si="1"/>
        <v>5956.133199</v>
      </c>
      <c r="I93" s="9">
        <f>H93 * (1 - Config!$B$9)</f>
        <v>5062.713219</v>
      </c>
      <c r="J93" s="9">
        <f>H93 * (1 + Config!$B$10)</f>
        <v>7445.166499</v>
      </c>
      <c r="K93" s="6" t="str">
        <f t="shared" si="2"/>
        <v>0g 50s 63c</v>
      </c>
      <c r="L93" s="8" t="str">
        <f t="shared" si="3"/>
        <v>0g 59s 56c</v>
      </c>
      <c r="M93" s="6" t="str">
        <f t="shared" si="4"/>
        <v>0g 74s 45c</v>
      </c>
      <c r="N93" s="6" t="str">
        <f t="shared" si="5"/>
        <v>Prismatic Black Diamond</v>
      </c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6">
        <f>IF(C94=0, Config!$B$14*Config!$B$20*Config!$B$40, 
IF(C94=1, Config!$B$14*Config!$B$21*Config!$B$41, 
IF(C94=2, Config!$B$14*Config!$B$22*Config!$B$42, 
IF(C94=3, Config!$B$14*Config!$B$23*Config!$B$43, 
IF(C94=4, Config!$B$14*Config!$B$24*Config!$B$44, 
IF(C94=5, Config!$B$14*Config!$B$25*Config!$B$45, 
IF(C94=6, Config!$B$14*Config!$B$26*Config!$B$46, 
IF(C94=7, Config!$B$14*Config!$B$27*Config!$B$47, ""))))))))</f>
        <v>2.16</v>
      </c>
      <c r="C94" s="10">
        <v>2.0</v>
      </c>
      <c r="D94" s="7" t="s">
        <v>993</v>
      </c>
      <c r="E94" s="10">
        <v>2500.0</v>
      </c>
      <c r="F94" s="10">
        <v>65.0</v>
      </c>
      <c r="G94" s="9">
        <f>IF(E94 &lt; Config!$B$3, Config!$B$3, E94)</f>
        <v>2500</v>
      </c>
      <c r="H94" s="9">
        <f t="shared" si="1"/>
        <v>16862.94874</v>
      </c>
      <c r="I94" s="9">
        <f>H94 * (1 - Config!$B$9)</f>
        <v>14333.50643</v>
      </c>
      <c r="J94" s="9">
        <f>H94 * (1 + Config!$B$10)</f>
        <v>21078.68593</v>
      </c>
      <c r="K94" s="6" t="str">
        <f t="shared" si="2"/>
        <v>1g 43s 34c</v>
      </c>
      <c r="L94" s="8" t="str">
        <f t="shared" si="3"/>
        <v>1g 68s 63c</v>
      </c>
      <c r="M94" s="6" t="str">
        <f t="shared" si="4"/>
        <v>2g 10s 79c</v>
      </c>
      <c r="N94" s="6" t="str">
        <f t="shared" si="5"/>
        <v>Flame Spessarite</v>
      </c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6">
        <f>IF(C95=0, Config!$B$14*Config!$B$20*Config!$B$40, 
IF(C95=1, Config!$B$14*Config!$B$21*Config!$B$41, 
IF(C95=2, Config!$B$14*Config!$B$22*Config!$B$42, 
IF(C95=3, Config!$B$14*Config!$B$23*Config!$B$43, 
IF(C95=4, Config!$B$14*Config!$B$24*Config!$B$44, 
IF(C95=5, Config!$B$14*Config!$B$25*Config!$B$45, 
IF(C95=6, Config!$B$14*Config!$B$26*Config!$B$46, 
IF(C95=7, Config!$B$14*Config!$B$27*Config!$B$47, ""))))))))</f>
        <v>2.16</v>
      </c>
      <c r="C95" s="10">
        <v>2.0</v>
      </c>
      <c r="D95" s="7" t="s">
        <v>131</v>
      </c>
      <c r="E95" s="10">
        <v>2500.0</v>
      </c>
      <c r="F95" s="10">
        <v>65.0</v>
      </c>
      <c r="G95" s="9">
        <f>IF(E95 &lt; Config!$B$3, Config!$B$3, E95)</f>
        <v>2500</v>
      </c>
      <c r="H95" s="9">
        <f t="shared" si="1"/>
        <v>16862.94874</v>
      </c>
      <c r="I95" s="9">
        <f>H95 * (1 - Config!$B$9)</f>
        <v>14333.50643</v>
      </c>
      <c r="J95" s="9">
        <f>H95 * (1 + Config!$B$10)</f>
        <v>21078.68593</v>
      </c>
      <c r="K95" s="6" t="str">
        <f t="shared" si="2"/>
        <v>1g 43s 34c</v>
      </c>
      <c r="L95" s="8" t="str">
        <f t="shared" si="3"/>
        <v>1g 68s 63c</v>
      </c>
      <c r="M95" s="6" t="str">
        <f t="shared" si="4"/>
        <v>2g 10s 79c</v>
      </c>
      <c r="N95" s="6" t="str">
        <f t="shared" si="5"/>
        <v>Blood Garnet</v>
      </c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6">
        <f>IF(C96=0, Config!$B$14*Config!$B$20*Config!$B$40, 
IF(C96=1, Config!$B$14*Config!$B$21*Config!$B$41, 
IF(C96=2, Config!$B$14*Config!$B$22*Config!$B$42, 
IF(C96=3, Config!$B$14*Config!$B$23*Config!$B$43, 
IF(C96=4, Config!$B$14*Config!$B$24*Config!$B$44, 
IF(C96=5, Config!$B$14*Config!$B$25*Config!$B$45, 
IF(C96=6, Config!$B$14*Config!$B$26*Config!$B$46, 
IF(C96=7, Config!$B$14*Config!$B$27*Config!$B$47, ""))))))))</f>
        <v>2.16</v>
      </c>
      <c r="C96" s="10">
        <v>2.0</v>
      </c>
      <c r="D96" s="7" t="s">
        <v>132</v>
      </c>
      <c r="E96" s="10">
        <v>2500.0</v>
      </c>
      <c r="F96" s="10">
        <v>65.0</v>
      </c>
      <c r="G96" s="9">
        <f>IF(E96 &lt; Config!$B$3, Config!$B$3, E96)</f>
        <v>2500</v>
      </c>
      <c r="H96" s="9">
        <f t="shared" si="1"/>
        <v>16862.94874</v>
      </c>
      <c r="I96" s="9">
        <f>H96 * (1 - Config!$B$9)</f>
        <v>14333.50643</v>
      </c>
      <c r="J96" s="9">
        <f>H96 * (1 + Config!$B$10)</f>
        <v>21078.68593</v>
      </c>
      <c r="K96" s="6" t="str">
        <f t="shared" si="2"/>
        <v>1g 43s 34c</v>
      </c>
      <c r="L96" s="8" t="str">
        <f t="shared" si="3"/>
        <v>1g 68s 63c</v>
      </c>
      <c r="M96" s="6" t="str">
        <f t="shared" si="4"/>
        <v>2g 10s 79c</v>
      </c>
      <c r="N96" s="6" t="str">
        <f t="shared" si="5"/>
        <v>Deep Peridot</v>
      </c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6">
        <f>IF(C97=0, Config!$B$14*Config!$B$20*Config!$B$40, 
IF(C97=1, Config!$B$14*Config!$B$21*Config!$B$41, 
IF(C97=2, Config!$B$14*Config!$B$22*Config!$B$42, 
IF(C97=3, Config!$B$14*Config!$B$23*Config!$B$43, 
IF(C97=4, Config!$B$14*Config!$B$24*Config!$B$44, 
IF(C97=5, Config!$B$14*Config!$B$25*Config!$B$45, 
IF(C97=6, Config!$B$14*Config!$B$26*Config!$B$46, 
IF(C97=7, Config!$B$14*Config!$B$27*Config!$B$47, ""))))))))</f>
        <v>2.16</v>
      </c>
      <c r="C97" s="10">
        <v>2.0</v>
      </c>
      <c r="D97" s="7" t="s">
        <v>133</v>
      </c>
      <c r="E97" s="10">
        <v>2500.0</v>
      </c>
      <c r="F97" s="10">
        <v>65.0</v>
      </c>
      <c r="G97" s="9">
        <f>IF(E97 &lt; Config!$B$3, Config!$B$3, E97)</f>
        <v>2500</v>
      </c>
      <c r="H97" s="9">
        <f t="shared" si="1"/>
        <v>16862.94874</v>
      </c>
      <c r="I97" s="9">
        <f>H97 * (1 - Config!$B$9)</f>
        <v>14333.50643</v>
      </c>
      <c r="J97" s="9">
        <f>H97 * (1 + Config!$B$10)</f>
        <v>21078.68593</v>
      </c>
      <c r="K97" s="6" t="str">
        <f t="shared" si="2"/>
        <v>1g 43s 34c</v>
      </c>
      <c r="L97" s="8" t="str">
        <f t="shared" si="3"/>
        <v>1g 68s 63c</v>
      </c>
      <c r="M97" s="6" t="str">
        <f t="shared" si="4"/>
        <v>2g 10s 79c</v>
      </c>
      <c r="N97" s="6" t="str">
        <f t="shared" si="5"/>
        <v>Shadow Draenite</v>
      </c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6">
        <f>IF(C98=0, Config!$B$14*Config!$B$20*Config!$B$40, 
IF(C98=1, Config!$B$14*Config!$B$21*Config!$B$41, 
IF(C98=2, Config!$B$14*Config!$B$22*Config!$B$42, 
IF(C98=3, Config!$B$14*Config!$B$23*Config!$B$43, 
IF(C98=4, Config!$B$14*Config!$B$24*Config!$B$44, 
IF(C98=5, Config!$B$14*Config!$B$25*Config!$B$45, 
IF(C98=6, Config!$B$14*Config!$B$26*Config!$B$46, 
IF(C98=7, Config!$B$14*Config!$B$27*Config!$B$47, ""))))))))</f>
        <v>2.16</v>
      </c>
      <c r="C98" s="10">
        <v>2.0</v>
      </c>
      <c r="D98" s="7" t="s">
        <v>134</v>
      </c>
      <c r="E98" s="10">
        <v>2500.0</v>
      </c>
      <c r="F98" s="10">
        <v>65.0</v>
      </c>
      <c r="G98" s="9">
        <f>IF(E98 &lt; Config!$B$3, Config!$B$3, E98)</f>
        <v>2500</v>
      </c>
      <c r="H98" s="9">
        <f t="shared" si="1"/>
        <v>16862.94874</v>
      </c>
      <c r="I98" s="9">
        <f>H98 * (1 - Config!$B$9)</f>
        <v>14333.50643</v>
      </c>
      <c r="J98" s="9">
        <f>H98 * (1 + Config!$B$10)</f>
        <v>21078.68593</v>
      </c>
      <c r="K98" s="6" t="str">
        <f t="shared" si="2"/>
        <v>1g 43s 34c</v>
      </c>
      <c r="L98" s="8" t="str">
        <f t="shared" si="3"/>
        <v>1g 68s 63c</v>
      </c>
      <c r="M98" s="6" t="str">
        <f t="shared" si="4"/>
        <v>2g 10s 79c</v>
      </c>
      <c r="N98" s="6" t="str">
        <f t="shared" si="5"/>
        <v>Golden Draenite</v>
      </c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6">
        <f>IF(C99=0, Config!$B$14*Config!$B$20*Config!$B$40, 
IF(C99=1, Config!$B$14*Config!$B$21*Config!$B$41, 
IF(C99=2, Config!$B$14*Config!$B$22*Config!$B$42, 
IF(C99=3, Config!$B$14*Config!$B$23*Config!$B$43, 
IF(C99=4, Config!$B$14*Config!$B$24*Config!$B$44, 
IF(C99=5, Config!$B$14*Config!$B$25*Config!$B$45, 
IF(C99=6, Config!$B$14*Config!$B$26*Config!$B$46, 
IF(C99=7, Config!$B$14*Config!$B$27*Config!$B$47, ""))))))))</f>
        <v>2.16</v>
      </c>
      <c r="C99" s="10">
        <v>2.0</v>
      </c>
      <c r="D99" s="7" t="s">
        <v>135</v>
      </c>
      <c r="E99" s="10">
        <v>2500.0</v>
      </c>
      <c r="F99" s="10">
        <v>65.0</v>
      </c>
      <c r="G99" s="9">
        <f>IF(E99 &lt; Config!$B$3, Config!$B$3, E99)</f>
        <v>2500</v>
      </c>
      <c r="H99" s="9">
        <f t="shared" si="1"/>
        <v>16862.94874</v>
      </c>
      <c r="I99" s="9">
        <f>H99 * (1 - Config!$B$9)</f>
        <v>14333.50643</v>
      </c>
      <c r="J99" s="9">
        <f>H99 * (1 + Config!$B$10)</f>
        <v>21078.68593</v>
      </c>
      <c r="K99" s="6" t="str">
        <f t="shared" si="2"/>
        <v>1g 43s 34c</v>
      </c>
      <c r="L99" s="8" t="str">
        <f t="shared" si="3"/>
        <v>1g 68s 63c</v>
      </c>
      <c r="M99" s="6" t="str">
        <f t="shared" si="4"/>
        <v>2g 10s 79c</v>
      </c>
      <c r="N99" s="6" t="str">
        <f t="shared" si="5"/>
        <v>Azure Moonstone</v>
      </c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6">
        <f>IF(C100=0, Config!$B$14*Config!$B$20*Config!$B$40, 
IF(C100=1, Config!$B$14*Config!$B$21*Config!$B$41, 
IF(C100=2, Config!$B$14*Config!$B$22*Config!$B$42, 
IF(C100=3, Config!$B$14*Config!$B$23*Config!$B$43, 
IF(C100=4, Config!$B$14*Config!$B$24*Config!$B$44, 
IF(C100=5, Config!$B$14*Config!$B$25*Config!$B$45, 
IF(C100=6, Config!$B$14*Config!$B$26*Config!$B$46, 
IF(C100=7, Config!$B$14*Config!$B$27*Config!$B$47, ""))))))))</f>
        <v>1.89</v>
      </c>
      <c r="C100" s="10">
        <v>4.0</v>
      </c>
      <c r="D100" s="7" t="s">
        <v>136</v>
      </c>
      <c r="E100" s="10">
        <v>0.0</v>
      </c>
      <c r="F100" s="10">
        <v>70.0</v>
      </c>
      <c r="G100" s="9">
        <f>IF(E100 &lt; Config!$B$3, Config!$B$3, E100)</f>
        <v>1000</v>
      </c>
      <c r="H100" s="9">
        <f t="shared" si="1"/>
        <v>6608.126441</v>
      </c>
      <c r="I100" s="9">
        <f>H100 * (1 - Config!$B$9)</f>
        <v>5616.907475</v>
      </c>
      <c r="J100" s="9">
        <f>H100 * (1 + Config!$B$10)</f>
        <v>8260.158051</v>
      </c>
      <c r="K100" s="6" t="str">
        <f t="shared" si="2"/>
        <v>0g 56s 17c</v>
      </c>
      <c r="L100" s="8" t="str">
        <f t="shared" si="3"/>
        <v>0g 66s 8c</v>
      </c>
      <c r="M100" s="6" t="str">
        <f t="shared" si="4"/>
        <v>0g 82s 60c</v>
      </c>
      <c r="N100" s="6" t="str">
        <f t="shared" si="5"/>
        <v>Void Sphere</v>
      </c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6">
        <f>IF(C101=0, Config!$B$14*Config!$B$20*Config!$B$40, 
IF(C101=1, Config!$B$14*Config!$B$21*Config!$B$41, 
IF(C101=2, Config!$B$14*Config!$B$22*Config!$B$42, 
IF(C101=3, Config!$B$14*Config!$B$23*Config!$B$43, 
IF(C101=4, Config!$B$14*Config!$B$24*Config!$B$44, 
IF(C101=5, Config!$B$14*Config!$B$25*Config!$B$45, 
IF(C101=6, Config!$B$14*Config!$B$26*Config!$B$46, 
IF(C101=7, Config!$B$14*Config!$B$27*Config!$B$47, ""))))))))</f>
        <v>2.28</v>
      </c>
      <c r="C101" s="10">
        <v>3.0</v>
      </c>
      <c r="D101" s="7" t="s">
        <v>137</v>
      </c>
      <c r="E101" s="10">
        <v>0.0</v>
      </c>
      <c r="F101" s="10">
        <v>70.0</v>
      </c>
      <c r="G101" s="9">
        <f>IF(E101 &lt; Config!$B$3, Config!$B$3, E101)</f>
        <v>1000</v>
      </c>
      <c r="H101" s="9">
        <f t="shared" si="1"/>
        <v>7971.708087</v>
      </c>
      <c r="I101" s="9">
        <f>H101 * (1 - Config!$B$9)</f>
        <v>6775.951874</v>
      </c>
      <c r="J101" s="9">
        <f>H101 * (1 + Config!$B$10)</f>
        <v>9964.635109</v>
      </c>
      <c r="K101" s="6" t="str">
        <f t="shared" si="2"/>
        <v>0g 67s 76c</v>
      </c>
      <c r="L101" s="8" t="str">
        <f t="shared" si="3"/>
        <v>0g 79s 72c</v>
      </c>
      <c r="M101" s="6" t="str">
        <f t="shared" si="4"/>
        <v>0g 99s 65c</v>
      </c>
      <c r="N101" s="6" t="str">
        <f t="shared" si="5"/>
        <v>Prismatic Sphere</v>
      </c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6">
        <f>IF(C102=0, Config!$B$14*Config!$B$20*Config!$B$40, 
IF(C102=1, Config!$B$14*Config!$B$21*Config!$B$41, 
IF(C102=2, Config!$B$14*Config!$B$22*Config!$B$42, 
IF(C102=3, Config!$B$14*Config!$B$23*Config!$B$43, 
IF(C102=4, Config!$B$14*Config!$B$24*Config!$B$44, 
IF(C102=5, Config!$B$14*Config!$B$25*Config!$B$45, 
IF(C102=6, Config!$B$14*Config!$B$26*Config!$B$46, 
IF(C102=7, Config!$B$14*Config!$B$27*Config!$B$47, ""))))))))</f>
        <v>2.28</v>
      </c>
      <c r="C102" s="10">
        <v>3.0</v>
      </c>
      <c r="D102" s="7" t="s">
        <v>138</v>
      </c>
      <c r="E102" s="10">
        <v>30000.0</v>
      </c>
      <c r="F102" s="10">
        <v>70.0</v>
      </c>
      <c r="G102" s="9">
        <f>IF(E102 &lt; Config!$B$3, Config!$B$3, E102)</f>
        <v>30000</v>
      </c>
      <c r="H102" s="9">
        <f t="shared" si="1"/>
        <v>239151.2426</v>
      </c>
      <c r="I102" s="9">
        <f>H102 * (1 - Config!$B$9)</f>
        <v>203278.5562</v>
      </c>
      <c r="J102" s="9">
        <f>H102 * (1 + Config!$B$10)</f>
        <v>298939.0533</v>
      </c>
      <c r="K102" s="6" t="str">
        <f t="shared" si="2"/>
        <v>20g 32s 79c</v>
      </c>
      <c r="L102" s="8" t="str">
        <f t="shared" si="3"/>
        <v>23g 91s 51c</v>
      </c>
      <c r="M102" s="6" t="str">
        <f t="shared" si="4"/>
        <v>29g 89s 39c</v>
      </c>
      <c r="N102" s="6" t="str">
        <f t="shared" si="5"/>
        <v>Living Ruby</v>
      </c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6">
        <f>IF(C103=0, Config!$B$14*Config!$B$20*Config!$B$40, 
IF(C103=1, Config!$B$14*Config!$B$21*Config!$B$41, 
IF(C103=2, Config!$B$14*Config!$B$22*Config!$B$42, 
IF(C103=3, Config!$B$14*Config!$B$23*Config!$B$43, 
IF(C103=4, Config!$B$14*Config!$B$24*Config!$B$44, 
IF(C103=5, Config!$B$14*Config!$B$25*Config!$B$45, 
IF(C103=6, Config!$B$14*Config!$B$26*Config!$B$46, 
IF(C103=7, Config!$B$14*Config!$B$27*Config!$B$47, ""))))))))</f>
        <v>2.28</v>
      </c>
      <c r="C103" s="10">
        <v>3.0</v>
      </c>
      <c r="D103" s="7" t="s">
        <v>139</v>
      </c>
      <c r="E103" s="10">
        <v>30000.0</v>
      </c>
      <c r="F103" s="10">
        <v>70.0</v>
      </c>
      <c r="G103" s="9">
        <f>IF(E103 &lt; Config!$B$3, Config!$B$3, E103)</f>
        <v>30000</v>
      </c>
      <c r="H103" s="9">
        <f t="shared" si="1"/>
        <v>239151.2426</v>
      </c>
      <c r="I103" s="9">
        <f>H103 * (1 - Config!$B$9)</f>
        <v>203278.5562</v>
      </c>
      <c r="J103" s="9">
        <f>H103 * (1 + Config!$B$10)</f>
        <v>298939.0533</v>
      </c>
      <c r="K103" s="6" t="str">
        <f t="shared" si="2"/>
        <v>20g 32s 79c</v>
      </c>
      <c r="L103" s="8" t="str">
        <f t="shared" si="3"/>
        <v>23g 91s 51c</v>
      </c>
      <c r="M103" s="6" t="str">
        <f t="shared" si="4"/>
        <v>29g 89s 39c</v>
      </c>
      <c r="N103" s="6" t="str">
        <f t="shared" si="5"/>
        <v>Talasite</v>
      </c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6">
        <f>IF(C104=0, Config!$B$14*Config!$B$20*Config!$B$40, 
IF(C104=1, Config!$B$14*Config!$B$21*Config!$B$41, 
IF(C104=2, Config!$B$14*Config!$B$22*Config!$B$42, 
IF(C104=3, Config!$B$14*Config!$B$23*Config!$B$43, 
IF(C104=4, Config!$B$14*Config!$B$24*Config!$B$44, 
IF(C104=5, Config!$B$14*Config!$B$25*Config!$B$45, 
IF(C104=6, Config!$B$14*Config!$B$26*Config!$B$46, 
IF(C104=7, Config!$B$14*Config!$B$27*Config!$B$47, ""))))))))</f>
        <v>2.28</v>
      </c>
      <c r="C104" s="10">
        <v>3.0</v>
      </c>
      <c r="D104" s="7" t="s">
        <v>140</v>
      </c>
      <c r="E104" s="10">
        <v>30000.0</v>
      </c>
      <c r="F104" s="10">
        <v>70.0</v>
      </c>
      <c r="G104" s="9">
        <f>IF(E104 &lt; Config!$B$3, Config!$B$3, E104)</f>
        <v>30000</v>
      </c>
      <c r="H104" s="9">
        <f t="shared" si="1"/>
        <v>239151.2426</v>
      </c>
      <c r="I104" s="9">
        <f>H104 * (1 - Config!$B$9)</f>
        <v>203278.5562</v>
      </c>
      <c r="J104" s="9">
        <f>H104 * (1 + Config!$B$10)</f>
        <v>298939.0533</v>
      </c>
      <c r="K104" s="6" t="str">
        <f t="shared" si="2"/>
        <v>20g 32s 79c</v>
      </c>
      <c r="L104" s="8" t="str">
        <f t="shared" si="3"/>
        <v>23g 91s 51c</v>
      </c>
      <c r="M104" s="6" t="str">
        <f t="shared" si="4"/>
        <v>29g 89s 39c</v>
      </c>
      <c r="N104" s="6" t="str">
        <f t="shared" si="5"/>
        <v>Star of Elune</v>
      </c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6">
        <f>IF(C105=0, Config!$B$14*Config!$B$20*Config!$B$40, 
IF(C105=1, Config!$B$14*Config!$B$21*Config!$B$41, 
IF(C105=2, Config!$B$14*Config!$B$22*Config!$B$42, 
IF(C105=3, Config!$B$14*Config!$B$23*Config!$B$43, 
IF(C105=4, Config!$B$14*Config!$B$24*Config!$B$44, 
IF(C105=5, Config!$B$14*Config!$B$25*Config!$B$45, 
IF(C105=6, Config!$B$14*Config!$B$26*Config!$B$46, 
IF(C105=7, Config!$B$14*Config!$B$27*Config!$B$47, ""))))))))</f>
        <v>2.28</v>
      </c>
      <c r="C105" s="10">
        <v>3.0</v>
      </c>
      <c r="D105" s="7" t="s">
        <v>141</v>
      </c>
      <c r="E105" s="10">
        <v>30000.0</v>
      </c>
      <c r="F105" s="10">
        <v>70.0</v>
      </c>
      <c r="G105" s="9">
        <f>IF(E105 &lt; Config!$B$3, Config!$B$3, E105)</f>
        <v>30000</v>
      </c>
      <c r="H105" s="9">
        <f t="shared" si="1"/>
        <v>239151.2426</v>
      </c>
      <c r="I105" s="9">
        <f>H105 * (1 - Config!$B$9)</f>
        <v>203278.5562</v>
      </c>
      <c r="J105" s="9">
        <f>H105 * (1 + Config!$B$10)</f>
        <v>298939.0533</v>
      </c>
      <c r="K105" s="6" t="str">
        <f t="shared" si="2"/>
        <v>20g 32s 79c</v>
      </c>
      <c r="L105" s="8" t="str">
        <f t="shared" si="3"/>
        <v>23g 91s 51c</v>
      </c>
      <c r="M105" s="6" t="str">
        <f t="shared" si="4"/>
        <v>29g 89s 39c</v>
      </c>
      <c r="N105" s="6" t="str">
        <f t="shared" si="5"/>
        <v>Noble Topaz</v>
      </c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6">
        <f>IF(C106=0, Config!$B$14*Config!$B$20*Config!$B$40, 
IF(C106=1, Config!$B$14*Config!$B$21*Config!$B$41, 
IF(C106=2, Config!$B$14*Config!$B$22*Config!$B$42, 
IF(C106=3, Config!$B$14*Config!$B$23*Config!$B$43, 
IF(C106=4, Config!$B$14*Config!$B$24*Config!$B$44, 
IF(C106=5, Config!$B$14*Config!$B$25*Config!$B$45, 
IF(C106=6, Config!$B$14*Config!$B$26*Config!$B$46, 
IF(C106=7, Config!$B$14*Config!$B$27*Config!$B$47, ""))))))))</f>
        <v>2.28</v>
      </c>
      <c r="C106" s="10">
        <v>3.0</v>
      </c>
      <c r="D106" s="7" t="s">
        <v>142</v>
      </c>
      <c r="E106" s="10">
        <v>30000.0</v>
      </c>
      <c r="F106" s="10">
        <v>70.0</v>
      </c>
      <c r="G106" s="9">
        <f>IF(E106 &lt; Config!$B$3, Config!$B$3, E106)</f>
        <v>30000</v>
      </c>
      <c r="H106" s="9">
        <f t="shared" si="1"/>
        <v>239151.2426</v>
      </c>
      <c r="I106" s="9">
        <f>H106 * (1 - Config!$B$9)</f>
        <v>203278.5562</v>
      </c>
      <c r="J106" s="9">
        <f>H106 * (1 + Config!$B$10)</f>
        <v>298939.0533</v>
      </c>
      <c r="K106" s="6" t="str">
        <f t="shared" si="2"/>
        <v>20g 32s 79c</v>
      </c>
      <c r="L106" s="8" t="str">
        <f t="shared" si="3"/>
        <v>23g 91s 51c</v>
      </c>
      <c r="M106" s="6" t="str">
        <f t="shared" si="4"/>
        <v>29g 89s 39c</v>
      </c>
      <c r="N106" s="6" t="str">
        <f t="shared" si="5"/>
        <v>Dawnstone</v>
      </c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6">
        <f>IF(C107=0, Config!$B$14*Config!$B$20*Config!$B$40, 
IF(C107=1, Config!$B$14*Config!$B$21*Config!$B$41, 
IF(C107=2, Config!$B$14*Config!$B$22*Config!$B$42, 
IF(C107=3, Config!$B$14*Config!$B$23*Config!$B$43, 
IF(C107=4, Config!$B$14*Config!$B$24*Config!$B$44, 
IF(C107=5, Config!$B$14*Config!$B$25*Config!$B$45, 
IF(C107=6, Config!$B$14*Config!$B$26*Config!$B$46, 
IF(C107=7, Config!$B$14*Config!$B$27*Config!$B$47, ""))))))))</f>
        <v>2.28</v>
      </c>
      <c r="C107" s="10">
        <v>3.0</v>
      </c>
      <c r="D107" s="7" t="s">
        <v>143</v>
      </c>
      <c r="E107" s="10">
        <v>30000.0</v>
      </c>
      <c r="F107" s="10">
        <v>70.0</v>
      </c>
      <c r="G107" s="9">
        <f>IF(E107 &lt; Config!$B$3, Config!$B$3, E107)</f>
        <v>30000</v>
      </c>
      <c r="H107" s="9">
        <f t="shared" si="1"/>
        <v>239151.2426</v>
      </c>
      <c r="I107" s="9">
        <f>H107 * (1 - Config!$B$9)</f>
        <v>203278.5562</v>
      </c>
      <c r="J107" s="9">
        <f>H107 * (1 + Config!$B$10)</f>
        <v>298939.0533</v>
      </c>
      <c r="K107" s="6" t="str">
        <f t="shared" si="2"/>
        <v>20g 32s 79c</v>
      </c>
      <c r="L107" s="8" t="str">
        <f t="shared" si="3"/>
        <v>23g 91s 51c</v>
      </c>
      <c r="M107" s="6" t="str">
        <f t="shared" si="4"/>
        <v>29g 89s 39c</v>
      </c>
      <c r="N107" s="6" t="str">
        <f t="shared" si="5"/>
        <v>Nightseye</v>
      </c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6">
        <f>IF(C108=0, Config!$B$14*Config!$B$20*Config!$B$40, 
IF(C108=1, Config!$B$14*Config!$B$21*Config!$B$41, 
IF(C108=2, Config!$B$14*Config!$B$22*Config!$B$42, 
IF(C108=3, Config!$B$14*Config!$B$23*Config!$B$43, 
IF(C108=4, Config!$B$14*Config!$B$24*Config!$B$44, 
IF(C108=5, Config!$B$14*Config!$B$25*Config!$B$45, 
IF(C108=6, Config!$B$14*Config!$B$26*Config!$B$46, 
IF(C108=7, Config!$B$14*Config!$B$27*Config!$B$47, ""))))))))</f>
        <v>2.28</v>
      </c>
      <c r="C108" s="10">
        <v>3.0</v>
      </c>
      <c r="D108" s="7" t="s">
        <v>144</v>
      </c>
      <c r="E108" s="10">
        <v>30000.0</v>
      </c>
      <c r="F108" s="10">
        <v>70.0</v>
      </c>
      <c r="G108" s="9">
        <f>IF(E108 &lt; Config!$B$3, Config!$B$3, E108)</f>
        <v>30000</v>
      </c>
      <c r="H108" s="9">
        <f t="shared" si="1"/>
        <v>239151.2426</v>
      </c>
      <c r="I108" s="9">
        <f>H108 * (1 - Config!$B$9)</f>
        <v>203278.5562</v>
      </c>
      <c r="J108" s="9">
        <f>H108 * (1 + Config!$B$10)</f>
        <v>298939.0533</v>
      </c>
      <c r="K108" s="6" t="str">
        <f t="shared" si="2"/>
        <v>20g 32s 79c</v>
      </c>
      <c r="L108" s="8" t="str">
        <f t="shared" si="3"/>
        <v>23g 91s 51c</v>
      </c>
      <c r="M108" s="6" t="str">
        <f t="shared" si="4"/>
        <v>29g 89s 39c</v>
      </c>
      <c r="N108" s="6" t="str">
        <f t="shared" si="5"/>
        <v>Bold Living Ruby</v>
      </c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6">
        <f>IF(C109=0, Config!$B$14*Config!$B$20*Config!$B$40, 
IF(C109=1, Config!$B$14*Config!$B$21*Config!$B$41, 
IF(C109=2, Config!$B$14*Config!$B$22*Config!$B$42, 
IF(C109=3, Config!$B$14*Config!$B$23*Config!$B$43, 
IF(C109=4, Config!$B$14*Config!$B$24*Config!$B$44, 
IF(C109=5, Config!$B$14*Config!$B$25*Config!$B$45, 
IF(C109=6, Config!$B$14*Config!$B$26*Config!$B$46, 
IF(C109=7, Config!$B$14*Config!$B$27*Config!$B$47, ""))))))))</f>
        <v>2.28</v>
      </c>
      <c r="C109" s="10">
        <v>3.0</v>
      </c>
      <c r="D109" s="7" t="s">
        <v>145</v>
      </c>
      <c r="E109" s="10">
        <v>30000.0</v>
      </c>
      <c r="F109" s="10">
        <v>70.0</v>
      </c>
      <c r="G109" s="9">
        <f>IF(E109 &lt; Config!$B$3, Config!$B$3, E109)</f>
        <v>30000</v>
      </c>
      <c r="H109" s="9">
        <f t="shared" si="1"/>
        <v>239151.2426</v>
      </c>
      <c r="I109" s="9">
        <f>H109 * (1 - Config!$B$9)</f>
        <v>203278.5562</v>
      </c>
      <c r="J109" s="9">
        <f>H109 * (1 + Config!$B$10)</f>
        <v>298939.0533</v>
      </c>
      <c r="K109" s="6" t="str">
        <f t="shared" si="2"/>
        <v>20g 32s 79c</v>
      </c>
      <c r="L109" s="8" t="str">
        <f t="shared" si="3"/>
        <v>23g 91s 51c</v>
      </c>
      <c r="M109" s="6" t="str">
        <f t="shared" si="4"/>
        <v>29g 89s 39c</v>
      </c>
      <c r="N109" s="6" t="str">
        <f t="shared" si="5"/>
        <v>Delicate Living Ruby</v>
      </c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6">
        <f>IF(C110=0, Config!$B$14*Config!$B$20*Config!$B$40, 
IF(C110=1, Config!$B$14*Config!$B$21*Config!$B$41, 
IF(C110=2, Config!$B$14*Config!$B$22*Config!$B$42, 
IF(C110=3, Config!$B$14*Config!$B$23*Config!$B$43, 
IF(C110=4, Config!$B$14*Config!$B$24*Config!$B$44, 
IF(C110=5, Config!$B$14*Config!$B$25*Config!$B$45, 
IF(C110=6, Config!$B$14*Config!$B$26*Config!$B$46, 
IF(C110=7, Config!$B$14*Config!$B$27*Config!$B$47, ""))))))))</f>
        <v>2.28</v>
      </c>
      <c r="C110" s="10">
        <v>3.0</v>
      </c>
      <c r="D110" s="7" t="s">
        <v>146</v>
      </c>
      <c r="E110" s="10">
        <v>30000.0</v>
      </c>
      <c r="F110" s="10">
        <v>70.0</v>
      </c>
      <c r="G110" s="9">
        <f>IF(E110 &lt; Config!$B$3, Config!$B$3, E110)</f>
        <v>30000</v>
      </c>
      <c r="H110" s="9">
        <f t="shared" si="1"/>
        <v>239151.2426</v>
      </c>
      <c r="I110" s="9">
        <f>H110 * (1 - Config!$B$9)</f>
        <v>203278.5562</v>
      </c>
      <c r="J110" s="9">
        <f>H110 * (1 + Config!$B$10)</f>
        <v>298939.0533</v>
      </c>
      <c r="K110" s="6" t="str">
        <f t="shared" si="2"/>
        <v>20g 32s 79c</v>
      </c>
      <c r="L110" s="8" t="str">
        <f t="shared" si="3"/>
        <v>23g 91s 51c</v>
      </c>
      <c r="M110" s="6" t="str">
        <f t="shared" si="4"/>
        <v>29g 89s 39c</v>
      </c>
      <c r="N110" s="6" t="str">
        <f t="shared" si="5"/>
        <v>Teardrop Living Ruby</v>
      </c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6">
        <f>IF(C111=0, Config!$B$14*Config!$B$20*Config!$B$40, 
IF(C111=1, Config!$B$14*Config!$B$21*Config!$B$41, 
IF(C111=2, Config!$B$14*Config!$B$22*Config!$B$42, 
IF(C111=3, Config!$B$14*Config!$B$23*Config!$B$43, 
IF(C111=4, Config!$B$14*Config!$B$24*Config!$B$44, 
IF(C111=5, Config!$B$14*Config!$B$25*Config!$B$45, 
IF(C111=6, Config!$B$14*Config!$B$26*Config!$B$46, 
IF(C111=7, Config!$B$14*Config!$B$27*Config!$B$47, ""))))))))</f>
        <v>2.28</v>
      </c>
      <c r="C111" s="10">
        <v>3.0</v>
      </c>
      <c r="D111" s="7" t="s">
        <v>147</v>
      </c>
      <c r="E111" s="10">
        <v>30000.0</v>
      </c>
      <c r="F111" s="10">
        <v>70.0</v>
      </c>
      <c r="G111" s="9">
        <f>IF(E111 &lt; Config!$B$3, Config!$B$3, E111)</f>
        <v>30000</v>
      </c>
      <c r="H111" s="9">
        <f t="shared" si="1"/>
        <v>239151.2426</v>
      </c>
      <c r="I111" s="9">
        <f>H111 * (1 - Config!$B$9)</f>
        <v>203278.5562</v>
      </c>
      <c r="J111" s="9">
        <f>H111 * (1 + Config!$B$10)</f>
        <v>298939.0533</v>
      </c>
      <c r="K111" s="6" t="str">
        <f t="shared" si="2"/>
        <v>20g 32s 79c</v>
      </c>
      <c r="L111" s="8" t="str">
        <f t="shared" si="3"/>
        <v>23g 91s 51c</v>
      </c>
      <c r="M111" s="6" t="str">
        <f t="shared" si="4"/>
        <v>29g 89s 39c</v>
      </c>
      <c r="N111" s="6" t="str">
        <f t="shared" si="5"/>
        <v>Runed Living Ruby</v>
      </c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6">
        <f>IF(C112=0, Config!$B$14*Config!$B$20*Config!$B$40, 
IF(C112=1, Config!$B$14*Config!$B$21*Config!$B$41, 
IF(C112=2, Config!$B$14*Config!$B$22*Config!$B$42, 
IF(C112=3, Config!$B$14*Config!$B$23*Config!$B$43, 
IF(C112=4, Config!$B$14*Config!$B$24*Config!$B$44, 
IF(C112=5, Config!$B$14*Config!$B$25*Config!$B$45, 
IF(C112=6, Config!$B$14*Config!$B$26*Config!$B$46, 
IF(C112=7, Config!$B$14*Config!$B$27*Config!$B$47, ""))))))))</f>
        <v>2.28</v>
      </c>
      <c r="C112" s="10">
        <v>3.0</v>
      </c>
      <c r="D112" s="7" t="s">
        <v>148</v>
      </c>
      <c r="E112" s="10">
        <v>30000.0</v>
      </c>
      <c r="F112" s="10">
        <v>70.0</v>
      </c>
      <c r="G112" s="9">
        <f>IF(E112 &lt; Config!$B$3, Config!$B$3, E112)</f>
        <v>30000</v>
      </c>
      <c r="H112" s="9">
        <f t="shared" si="1"/>
        <v>239151.2426</v>
      </c>
      <c r="I112" s="9">
        <f>H112 * (1 - Config!$B$9)</f>
        <v>203278.5562</v>
      </c>
      <c r="J112" s="9">
        <f>H112 * (1 + Config!$B$10)</f>
        <v>298939.0533</v>
      </c>
      <c r="K112" s="6" t="str">
        <f t="shared" si="2"/>
        <v>20g 32s 79c</v>
      </c>
      <c r="L112" s="8" t="str">
        <f t="shared" si="3"/>
        <v>23g 91s 51c</v>
      </c>
      <c r="M112" s="6" t="str">
        <f t="shared" si="4"/>
        <v>29g 89s 39c</v>
      </c>
      <c r="N112" s="6" t="str">
        <f t="shared" si="5"/>
        <v>Bright Living Ruby</v>
      </c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6">
        <f>IF(C113=0, Config!$B$14*Config!$B$20*Config!$B$40, 
IF(C113=1, Config!$B$14*Config!$B$21*Config!$B$41, 
IF(C113=2, Config!$B$14*Config!$B$22*Config!$B$42, 
IF(C113=3, Config!$B$14*Config!$B$23*Config!$B$43, 
IF(C113=4, Config!$B$14*Config!$B$24*Config!$B$44, 
IF(C113=5, Config!$B$14*Config!$B$25*Config!$B$45, 
IF(C113=6, Config!$B$14*Config!$B$26*Config!$B$46, 
IF(C113=7, Config!$B$14*Config!$B$27*Config!$B$47, ""))))))))</f>
        <v>2.28</v>
      </c>
      <c r="C113" s="10">
        <v>3.0</v>
      </c>
      <c r="D113" s="7" t="s">
        <v>149</v>
      </c>
      <c r="E113" s="10">
        <v>30000.0</v>
      </c>
      <c r="F113" s="10">
        <v>70.0</v>
      </c>
      <c r="G113" s="9">
        <f>IF(E113 &lt; Config!$B$3, Config!$B$3, E113)</f>
        <v>30000</v>
      </c>
      <c r="H113" s="9">
        <f t="shared" si="1"/>
        <v>239151.2426</v>
      </c>
      <c r="I113" s="9">
        <f>H113 * (1 - Config!$B$9)</f>
        <v>203278.5562</v>
      </c>
      <c r="J113" s="9">
        <f>H113 * (1 + Config!$B$10)</f>
        <v>298939.0533</v>
      </c>
      <c r="K113" s="6" t="str">
        <f t="shared" si="2"/>
        <v>20g 32s 79c</v>
      </c>
      <c r="L113" s="8" t="str">
        <f t="shared" si="3"/>
        <v>23g 91s 51c</v>
      </c>
      <c r="M113" s="6" t="str">
        <f t="shared" si="4"/>
        <v>29g 89s 39c</v>
      </c>
      <c r="N113" s="6" t="str">
        <f t="shared" si="5"/>
        <v>Subtle Living Ruby</v>
      </c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6">
        <f>IF(C114=0, Config!$B$14*Config!$B$20*Config!$B$40, 
IF(C114=1, Config!$B$14*Config!$B$21*Config!$B$41, 
IF(C114=2, Config!$B$14*Config!$B$22*Config!$B$42, 
IF(C114=3, Config!$B$14*Config!$B$23*Config!$B$43, 
IF(C114=4, Config!$B$14*Config!$B$24*Config!$B$44, 
IF(C114=5, Config!$B$14*Config!$B$25*Config!$B$45, 
IF(C114=6, Config!$B$14*Config!$B$26*Config!$B$46, 
IF(C114=7, Config!$B$14*Config!$B$27*Config!$B$47, ""))))))))</f>
        <v>2.28</v>
      </c>
      <c r="C114" s="10">
        <v>3.0</v>
      </c>
      <c r="D114" s="7" t="s">
        <v>150</v>
      </c>
      <c r="E114" s="10">
        <v>30000.0</v>
      </c>
      <c r="F114" s="10">
        <v>70.0</v>
      </c>
      <c r="G114" s="9">
        <f>IF(E114 &lt; Config!$B$3, Config!$B$3, E114)</f>
        <v>30000</v>
      </c>
      <c r="H114" s="9">
        <f t="shared" si="1"/>
        <v>239151.2426</v>
      </c>
      <c r="I114" s="9">
        <f>H114 * (1 - Config!$B$9)</f>
        <v>203278.5562</v>
      </c>
      <c r="J114" s="9">
        <f>H114 * (1 + Config!$B$10)</f>
        <v>298939.0533</v>
      </c>
      <c r="K114" s="6" t="str">
        <f t="shared" si="2"/>
        <v>20g 32s 79c</v>
      </c>
      <c r="L114" s="8" t="str">
        <f t="shared" si="3"/>
        <v>23g 91s 51c</v>
      </c>
      <c r="M114" s="6" t="str">
        <f t="shared" si="4"/>
        <v>29g 89s 39c</v>
      </c>
      <c r="N114" s="6" t="str">
        <f t="shared" si="5"/>
        <v>Solid Star of Elune</v>
      </c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6">
        <f>IF(C115=0, Config!$B$14*Config!$B$20*Config!$B$40, 
IF(C115=1, Config!$B$14*Config!$B$21*Config!$B$41, 
IF(C115=2, Config!$B$14*Config!$B$22*Config!$B$42, 
IF(C115=3, Config!$B$14*Config!$B$23*Config!$B$43, 
IF(C115=4, Config!$B$14*Config!$B$24*Config!$B$44, 
IF(C115=5, Config!$B$14*Config!$B$25*Config!$B$45, 
IF(C115=6, Config!$B$14*Config!$B$26*Config!$B$46, 
IF(C115=7, Config!$B$14*Config!$B$27*Config!$B$47, ""))))))))</f>
        <v>2.28</v>
      </c>
      <c r="C115" s="10">
        <v>3.0</v>
      </c>
      <c r="D115" s="7" t="s">
        <v>151</v>
      </c>
      <c r="E115" s="10">
        <v>30000.0</v>
      </c>
      <c r="F115" s="10">
        <v>70.0</v>
      </c>
      <c r="G115" s="9">
        <f>IF(E115 &lt; Config!$B$3, Config!$B$3, E115)</f>
        <v>30000</v>
      </c>
      <c r="H115" s="9">
        <f t="shared" si="1"/>
        <v>239151.2426</v>
      </c>
      <c r="I115" s="9">
        <f>H115 * (1 - Config!$B$9)</f>
        <v>203278.5562</v>
      </c>
      <c r="J115" s="9">
        <f>H115 * (1 + Config!$B$10)</f>
        <v>298939.0533</v>
      </c>
      <c r="K115" s="6" t="str">
        <f t="shared" si="2"/>
        <v>20g 32s 79c</v>
      </c>
      <c r="L115" s="8" t="str">
        <f t="shared" si="3"/>
        <v>23g 91s 51c</v>
      </c>
      <c r="M115" s="6" t="str">
        <f t="shared" si="4"/>
        <v>29g 89s 39c</v>
      </c>
      <c r="N115" s="6" t="str">
        <f t="shared" si="5"/>
        <v>Sparkling Star of Elune</v>
      </c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6">
        <f>IF(C116=0, Config!$B$14*Config!$B$20*Config!$B$40, 
IF(C116=1, Config!$B$14*Config!$B$21*Config!$B$41, 
IF(C116=2, Config!$B$14*Config!$B$22*Config!$B$42, 
IF(C116=3, Config!$B$14*Config!$B$23*Config!$B$43, 
IF(C116=4, Config!$B$14*Config!$B$24*Config!$B$44, 
IF(C116=5, Config!$B$14*Config!$B$25*Config!$B$45, 
IF(C116=6, Config!$B$14*Config!$B$26*Config!$B$46, 
IF(C116=7, Config!$B$14*Config!$B$27*Config!$B$47, ""))))))))</f>
        <v>2.28</v>
      </c>
      <c r="C116" s="10">
        <v>3.0</v>
      </c>
      <c r="D116" s="7" t="s">
        <v>152</v>
      </c>
      <c r="E116" s="10">
        <v>30000.0</v>
      </c>
      <c r="F116" s="10">
        <v>70.0</v>
      </c>
      <c r="G116" s="9">
        <f>IF(E116 &lt; Config!$B$3, Config!$B$3, E116)</f>
        <v>30000</v>
      </c>
      <c r="H116" s="9">
        <f t="shared" si="1"/>
        <v>239151.2426</v>
      </c>
      <c r="I116" s="9">
        <f>H116 * (1 - Config!$B$9)</f>
        <v>203278.5562</v>
      </c>
      <c r="J116" s="9">
        <f>H116 * (1 + Config!$B$10)</f>
        <v>298939.0533</v>
      </c>
      <c r="K116" s="6" t="str">
        <f t="shared" si="2"/>
        <v>20g 32s 79c</v>
      </c>
      <c r="L116" s="8" t="str">
        <f t="shared" si="3"/>
        <v>23g 91s 51c</v>
      </c>
      <c r="M116" s="6" t="str">
        <f t="shared" si="4"/>
        <v>29g 89s 39c</v>
      </c>
      <c r="N116" s="6" t="str">
        <f t="shared" si="5"/>
        <v>Flashing Living Ruby</v>
      </c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6">
        <f>IF(C117=0, Config!$B$14*Config!$B$20*Config!$B$40, 
IF(C117=1, Config!$B$14*Config!$B$21*Config!$B$41, 
IF(C117=2, Config!$B$14*Config!$B$22*Config!$B$42, 
IF(C117=3, Config!$B$14*Config!$B$23*Config!$B$43, 
IF(C117=4, Config!$B$14*Config!$B$24*Config!$B$44, 
IF(C117=5, Config!$B$14*Config!$B$25*Config!$B$45, 
IF(C117=6, Config!$B$14*Config!$B$26*Config!$B$46, 
IF(C117=7, Config!$B$14*Config!$B$27*Config!$B$47, ""))))))))</f>
        <v>2.28</v>
      </c>
      <c r="C117" s="10">
        <v>3.0</v>
      </c>
      <c r="D117" s="7" t="s">
        <v>153</v>
      </c>
      <c r="E117" s="10">
        <v>30000.0</v>
      </c>
      <c r="F117" s="10">
        <v>70.0</v>
      </c>
      <c r="G117" s="9">
        <f>IF(E117 &lt; Config!$B$3, Config!$B$3, E117)</f>
        <v>30000</v>
      </c>
      <c r="H117" s="9">
        <f t="shared" si="1"/>
        <v>239151.2426</v>
      </c>
      <c r="I117" s="9">
        <f>H117 * (1 - Config!$B$9)</f>
        <v>203278.5562</v>
      </c>
      <c r="J117" s="9">
        <f>H117 * (1 + Config!$B$10)</f>
        <v>298939.0533</v>
      </c>
      <c r="K117" s="6" t="str">
        <f t="shared" si="2"/>
        <v>20g 32s 79c</v>
      </c>
      <c r="L117" s="8" t="str">
        <f t="shared" si="3"/>
        <v>23g 91s 51c</v>
      </c>
      <c r="M117" s="6" t="str">
        <f t="shared" si="4"/>
        <v>29g 89s 39c</v>
      </c>
      <c r="N117" s="6" t="str">
        <f t="shared" si="5"/>
        <v>Lustrous Star of Elune</v>
      </c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6">
        <f>IF(C118=0, Config!$B$14*Config!$B$20*Config!$B$40, 
IF(C118=1, Config!$B$14*Config!$B$21*Config!$B$41, 
IF(C118=2, Config!$B$14*Config!$B$22*Config!$B$42, 
IF(C118=3, Config!$B$14*Config!$B$23*Config!$B$43, 
IF(C118=4, Config!$B$14*Config!$B$24*Config!$B$44, 
IF(C118=5, Config!$B$14*Config!$B$25*Config!$B$45, 
IF(C118=6, Config!$B$14*Config!$B$26*Config!$B$46, 
IF(C118=7, Config!$B$14*Config!$B$27*Config!$B$47, ""))))))))</f>
        <v>2.28</v>
      </c>
      <c r="C118" s="10">
        <v>3.0</v>
      </c>
      <c r="D118" s="7" t="s">
        <v>154</v>
      </c>
      <c r="E118" s="10">
        <v>30000.0</v>
      </c>
      <c r="F118" s="10">
        <v>70.0</v>
      </c>
      <c r="G118" s="9">
        <f>IF(E118 &lt; Config!$B$3, Config!$B$3, E118)</f>
        <v>30000</v>
      </c>
      <c r="H118" s="9">
        <f t="shared" si="1"/>
        <v>239151.2426</v>
      </c>
      <c r="I118" s="9">
        <f>H118 * (1 - Config!$B$9)</f>
        <v>203278.5562</v>
      </c>
      <c r="J118" s="9">
        <f>H118 * (1 + Config!$B$10)</f>
        <v>298939.0533</v>
      </c>
      <c r="K118" s="6" t="str">
        <f t="shared" si="2"/>
        <v>20g 32s 79c</v>
      </c>
      <c r="L118" s="8" t="str">
        <f t="shared" si="3"/>
        <v>23g 91s 51c</v>
      </c>
      <c r="M118" s="6" t="str">
        <f t="shared" si="4"/>
        <v>29g 89s 39c</v>
      </c>
      <c r="N118" s="6" t="str">
        <f t="shared" si="5"/>
        <v>Stormy Star of Elune</v>
      </c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6">
        <f>IF(C119=0, Config!$B$14*Config!$B$20*Config!$B$40, 
IF(C119=1, Config!$B$14*Config!$B$21*Config!$B$41, 
IF(C119=2, Config!$B$14*Config!$B$22*Config!$B$42, 
IF(C119=3, Config!$B$14*Config!$B$23*Config!$B$43, 
IF(C119=4, Config!$B$14*Config!$B$24*Config!$B$44, 
IF(C119=5, Config!$B$14*Config!$B$25*Config!$B$45, 
IF(C119=6, Config!$B$14*Config!$B$26*Config!$B$46, 
IF(C119=7, Config!$B$14*Config!$B$27*Config!$B$47, ""))))))))</f>
        <v>2.28</v>
      </c>
      <c r="C119" s="10">
        <v>3.0</v>
      </c>
      <c r="D119" s="7" t="s">
        <v>155</v>
      </c>
      <c r="E119" s="10">
        <v>30000.0</v>
      </c>
      <c r="F119" s="10">
        <v>70.0</v>
      </c>
      <c r="G119" s="9">
        <f>IF(E119 &lt; Config!$B$3, Config!$B$3, E119)</f>
        <v>30000</v>
      </c>
      <c r="H119" s="9">
        <f t="shared" si="1"/>
        <v>239151.2426</v>
      </c>
      <c r="I119" s="9">
        <f>H119 * (1 - Config!$B$9)</f>
        <v>203278.5562</v>
      </c>
      <c r="J119" s="9">
        <f>H119 * (1 + Config!$B$10)</f>
        <v>298939.0533</v>
      </c>
      <c r="K119" s="6" t="str">
        <f t="shared" si="2"/>
        <v>20g 32s 79c</v>
      </c>
      <c r="L119" s="8" t="str">
        <f t="shared" si="3"/>
        <v>23g 91s 51c</v>
      </c>
      <c r="M119" s="6" t="str">
        <f t="shared" si="4"/>
        <v>29g 89s 39c</v>
      </c>
      <c r="N119" s="6" t="str">
        <f t="shared" si="5"/>
        <v>Brilliant Dawnstone</v>
      </c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6">
        <f>IF(C120=0, Config!$B$14*Config!$B$20*Config!$B$40, 
IF(C120=1, Config!$B$14*Config!$B$21*Config!$B$41, 
IF(C120=2, Config!$B$14*Config!$B$22*Config!$B$42, 
IF(C120=3, Config!$B$14*Config!$B$23*Config!$B$43, 
IF(C120=4, Config!$B$14*Config!$B$24*Config!$B$44, 
IF(C120=5, Config!$B$14*Config!$B$25*Config!$B$45, 
IF(C120=6, Config!$B$14*Config!$B$26*Config!$B$46, 
IF(C120=7, Config!$B$14*Config!$B$27*Config!$B$47, ""))))))))</f>
        <v>2.28</v>
      </c>
      <c r="C120" s="10">
        <v>3.0</v>
      </c>
      <c r="D120" s="7" t="s">
        <v>156</v>
      </c>
      <c r="E120" s="10">
        <v>30000.0</v>
      </c>
      <c r="F120" s="10">
        <v>70.0</v>
      </c>
      <c r="G120" s="9">
        <f>IF(E120 &lt; Config!$B$3, Config!$B$3, E120)</f>
        <v>30000</v>
      </c>
      <c r="H120" s="9">
        <f t="shared" si="1"/>
        <v>239151.2426</v>
      </c>
      <c r="I120" s="9">
        <f>H120 * (1 - Config!$B$9)</f>
        <v>203278.5562</v>
      </c>
      <c r="J120" s="9">
        <f>H120 * (1 + Config!$B$10)</f>
        <v>298939.0533</v>
      </c>
      <c r="K120" s="6" t="str">
        <f t="shared" si="2"/>
        <v>20g 32s 79c</v>
      </c>
      <c r="L120" s="8" t="str">
        <f t="shared" si="3"/>
        <v>23g 91s 51c</v>
      </c>
      <c r="M120" s="6" t="str">
        <f t="shared" si="4"/>
        <v>29g 89s 39c</v>
      </c>
      <c r="N120" s="6" t="str">
        <f t="shared" si="5"/>
        <v>Smooth Dawnstone</v>
      </c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6">
        <f>IF(C121=0, Config!$B$14*Config!$B$20*Config!$B$40, 
IF(C121=1, Config!$B$14*Config!$B$21*Config!$B$41, 
IF(C121=2, Config!$B$14*Config!$B$22*Config!$B$42, 
IF(C121=3, Config!$B$14*Config!$B$23*Config!$B$43, 
IF(C121=4, Config!$B$14*Config!$B$24*Config!$B$44, 
IF(C121=5, Config!$B$14*Config!$B$25*Config!$B$45, 
IF(C121=6, Config!$B$14*Config!$B$26*Config!$B$46, 
IF(C121=7, Config!$B$14*Config!$B$27*Config!$B$47, ""))))))))</f>
        <v>2.28</v>
      </c>
      <c r="C121" s="10">
        <v>3.0</v>
      </c>
      <c r="D121" s="7" t="s">
        <v>157</v>
      </c>
      <c r="E121" s="10">
        <v>30000.0</v>
      </c>
      <c r="F121" s="10">
        <v>70.0</v>
      </c>
      <c r="G121" s="9">
        <f>IF(E121 &lt; Config!$B$3, Config!$B$3, E121)</f>
        <v>30000</v>
      </c>
      <c r="H121" s="9">
        <f t="shared" si="1"/>
        <v>239151.2426</v>
      </c>
      <c r="I121" s="9">
        <f>H121 * (1 - Config!$B$9)</f>
        <v>203278.5562</v>
      </c>
      <c r="J121" s="9">
        <f>H121 * (1 + Config!$B$10)</f>
        <v>298939.0533</v>
      </c>
      <c r="K121" s="6" t="str">
        <f t="shared" si="2"/>
        <v>20g 32s 79c</v>
      </c>
      <c r="L121" s="8" t="str">
        <f t="shared" si="3"/>
        <v>23g 91s 51c</v>
      </c>
      <c r="M121" s="6" t="str">
        <f t="shared" si="4"/>
        <v>29g 89s 39c</v>
      </c>
      <c r="N121" s="6" t="str">
        <f t="shared" si="5"/>
        <v>Gleaming Dawnstone</v>
      </c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6">
        <f>IF(C122=0, Config!$B$14*Config!$B$20*Config!$B$40, 
IF(C122=1, Config!$B$14*Config!$B$21*Config!$B$41, 
IF(C122=2, Config!$B$14*Config!$B$22*Config!$B$42, 
IF(C122=3, Config!$B$14*Config!$B$23*Config!$B$43, 
IF(C122=4, Config!$B$14*Config!$B$24*Config!$B$44, 
IF(C122=5, Config!$B$14*Config!$B$25*Config!$B$45, 
IF(C122=6, Config!$B$14*Config!$B$26*Config!$B$46, 
IF(C122=7, Config!$B$14*Config!$B$27*Config!$B$47, ""))))))))</f>
        <v>2.28</v>
      </c>
      <c r="C122" s="10">
        <v>3.0</v>
      </c>
      <c r="D122" s="7" t="s">
        <v>158</v>
      </c>
      <c r="E122" s="10">
        <v>30000.0</v>
      </c>
      <c r="F122" s="10">
        <v>70.0</v>
      </c>
      <c r="G122" s="9">
        <f>IF(E122 &lt; Config!$B$3, Config!$B$3, E122)</f>
        <v>30000</v>
      </c>
      <c r="H122" s="9">
        <f t="shared" si="1"/>
        <v>239151.2426</v>
      </c>
      <c r="I122" s="9">
        <f>H122 * (1 - Config!$B$9)</f>
        <v>203278.5562</v>
      </c>
      <c r="J122" s="9">
        <f>H122 * (1 + Config!$B$10)</f>
        <v>298939.0533</v>
      </c>
      <c r="K122" s="6" t="str">
        <f t="shared" si="2"/>
        <v>20g 32s 79c</v>
      </c>
      <c r="L122" s="8" t="str">
        <f t="shared" si="3"/>
        <v>23g 91s 51c</v>
      </c>
      <c r="M122" s="6" t="str">
        <f t="shared" si="4"/>
        <v>29g 89s 39c</v>
      </c>
      <c r="N122" s="6" t="str">
        <f t="shared" si="5"/>
        <v>Rigid Dawnstone</v>
      </c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6">
        <f>IF(C123=0, Config!$B$14*Config!$B$20*Config!$B$40, 
IF(C123=1, Config!$B$14*Config!$B$21*Config!$B$41, 
IF(C123=2, Config!$B$14*Config!$B$22*Config!$B$42, 
IF(C123=3, Config!$B$14*Config!$B$23*Config!$B$43, 
IF(C123=4, Config!$B$14*Config!$B$24*Config!$B$44, 
IF(C123=5, Config!$B$14*Config!$B$25*Config!$B$45, 
IF(C123=6, Config!$B$14*Config!$B$26*Config!$B$46, 
IF(C123=7, Config!$B$14*Config!$B$27*Config!$B$47, ""))))))))</f>
        <v>2.28</v>
      </c>
      <c r="C123" s="10">
        <v>3.0</v>
      </c>
      <c r="D123" s="7" t="s">
        <v>159</v>
      </c>
      <c r="E123" s="10">
        <v>30000.0</v>
      </c>
      <c r="F123" s="10">
        <v>70.0</v>
      </c>
      <c r="G123" s="9">
        <f>IF(E123 &lt; Config!$B$3, Config!$B$3, E123)</f>
        <v>30000</v>
      </c>
      <c r="H123" s="9">
        <f t="shared" si="1"/>
        <v>239151.2426</v>
      </c>
      <c r="I123" s="9">
        <f>H123 * (1 - Config!$B$9)</f>
        <v>203278.5562</v>
      </c>
      <c r="J123" s="9">
        <f>H123 * (1 + Config!$B$10)</f>
        <v>298939.0533</v>
      </c>
      <c r="K123" s="6" t="str">
        <f t="shared" si="2"/>
        <v>20g 32s 79c</v>
      </c>
      <c r="L123" s="8" t="str">
        <f t="shared" si="3"/>
        <v>23g 91s 51c</v>
      </c>
      <c r="M123" s="6" t="str">
        <f t="shared" si="4"/>
        <v>29g 89s 39c</v>
      </c>
      <c r="N123" s="6" t="str">
        <f t="shared" si="5"/>
        <v>Thick Dawnstone</v>
      </c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6">
        <f>IF(C124=0, Config!$B$14*Config!$B$20*Config!$B$40, 
IF(C124=1, Config!$B$14*Config!$B$21*Config!$B$41, 
IF(C124=2, Config!$B$14*Config!$B$22*Config!$B$42, 
IF(C124=3, Config!$B$14*Config!$B$23*Config!$B$43, 
IF(C124=4, Config!$B$14*Config!$B$24*Config!$B$44, 
IF(C124=5, Config!$B$14*Config!$B$25*Config!$B$45, 
IF(C124=6, Config!$B$14*Config!$B$26*Config!$B$46, 
IF(C124=7, Config!$B$14*Config!$B$27*Config!$B$47, ""))))))))</f>
        <v>2.28</v>
      </c>
      <c r="C124" s="10">
        <v>3.0</v>
      </c>
      <c r="D124" s="7" t="s">
        <v>160</v>
      </c>
      <c r="E124" s="10">
        <v>30000.0</v>
      </c>
      <c r="F124" s="10">
        <v>70.0</v>
      </c>
      <c r="G124" s="9">
        <f>IF(E124 &lt; Config!$B$3, Config!$B$3, E124)</f>
        <v>30000</v>
      </c>
      <c r="H124" s="9">
        <f t="shared" si="1"/>
        <v>239151.2426</v>
      </c>
      <c r="I124" s="9">
        <f>H124 * (1 - Config!$B$9)</f>
        <v>203278.5562</v>
      </c>
      <c r="J124" s="9">
        <f>H124 * (1 + Config!$B$10)</f>
        <v>298939.0533</v>
      </c>
      <c r="K124" s="6" t="str">
        <f t="shared" si="2"/>
        <v>20g 32s 79c</v>
      </c>
      <c r="L124" s="8" t="str">
        <f t="shared" si="3"/>
        <v>23g 91s 51c</v>
      </c>
      <c r="M124" s="6" t="str">
        <f t="shared" si="4"/>
        <v>29g 89s 39c</v>
      </c>
      <c r="N124" s="6" t="str">
        <f t="shared" si="5"/>
        <v>Mystic Dawnstone</v>
      </c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6">
        <f>IF(C125=0, Config!$B$14*Config!$B$20*Config!$B$40, 
IF(C125=1, Config!$B$14*Config!$B$21*Config!$B$41, 
IF(C125=2, Config!$B$14*Config!$B$22*Config!$B$42, 
IF(C125=3, Config!$B$14*Config!$B$23*Config!$B$43, 
IF(C125=4, Config!$B$14*Config!$B$24*Config!$B$44, 
IF(C125=5, Config!$B$14*Config!$B$25*Config!$B$45, 
IF(C125=6, Config!$B$14*Config!$B$26*Config!$B$46, 
IF(C125=7, Config!$B$14*Config!$B$27*Config!$B$47, ""))))))))</f>
        <v>2.28</v>
      </c>
      <c r="C125" s="10">
        <v>3.0</v>
      </c>
      <c r="D125" s="7" t="s">
        <v>161</v>
      </c>
      <c r="E125" s="10">
        <v>30000.0</v>
      </c>
      <c r="F125" s="10">
        <v>70.0</v>
      </c>
      <c r="G125" s="9">
        <f>IF(E125 &lt; Config!$B$3, Config!$B$3, E125)</f>
        <v>30000</v>
      </c>
      <c r="H125" s="9">
        <f t="shared" si="1"/>
        <v>239151.2426</v>
      </c>
      <c r="I125" s="9">
        <f>H125 * (1 - Config!$B$9)</f>
        <v>203278.5562</v>
      </c>
      <c r="J125" s="9">
        <f>H125 * (1 + Config!$B$10)</f>
        <v>298939.0533</v>
      </c>
      <c r="K125" s="6" t="str">
        <f t="shared" si="2"/>
        <v>20g 32s 79c</v>
      </c>
      <c r="L125" s="8" t="str">
        <f t="shared" si="3"/>
        <v>23g 91s 51c</v>
      </c>
      <c r="M125" s="6" t="str">
        <f t="shared" si="4"/>
        <v>29g 89s 39c</v>
      </c>
      <c r="N125" s="6" t="str">
        <f t="shared" si="5"/>
        <v>Sovereign Nightseye</v>
      </c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6">
        <f>IF(C126=0, Config!$B$14*Config!$B$20*Config!$B$40, 
IF(C126=1, Config!$B$14*Config!$B$21*Config!$B$41, 
IF(C126=2, Config!$B$14*Config!$B$22*Config!$B$42, 
IF(C126=3, Config!$B$14*Config!$B$23*Config!$B$43, 
IF(C126=4, Config!$B$14*Config!$B$24*Config!$B$44, 
IF(C126=5, Config!$B$14*Config!$B$25*Config!$B$45, 
IF(C126=6, Config!$B$14*Config!$B$26*Config!$B$46, 
IF(C126=7, Config!$B$14*Config!$B$27*Config!$B$47, ""))))))))</f>
        <v>2.28</v>
      </c>
      <c r="C126" s="10">
        <v>3.0</v>
      </c>
      <c r="D126" s="7" t="s">
        <v>162</v>
      </c>
      <c r="E126" s="10">
        <v>30000.0</v>
      </c>
      <c r="F126" s="10">
        <v>70.0</v>
      </c>
      <c r="G126" s="9">
        <f>IF(E126 &lt; Config!$B$3, Config!$B$3, E126)</f>
        <v>30000</v>
      </c>
      <c r="H126" s="9">
        <f t="shared" si="1"/>
        <v>239151.2426</v>
      </c>
      <c r="I126" s="9">
        <f>H126 * (1 - Config!$B$9)</f>
        <v>203278.5562</v>
      </c>
      <c r="J126" s="9">
        <f>H126 * (1 + Config!$B$10)</f>
        <v>298939.0533</v>
      </c>
      <c r="K126" s="6" t="str">
        <f t="shared" si="2"/>
        <v>20g 32s 79c</v>
      </c>
      <c r="L126" s="8" t="str">
        <f t="shared" si="3"/>
        <v>23g 91s 51c</v>
      </c>
      <c r="M126" s="6" t="str">
        <f t="shared" si="4"/>
        <v>29g 89s 39c</v>
      </c>
      <c r="N126" s="6" t="str">
        <f t="shared" si="5"/>
        <v>Shifting Nightseye</v>
      </c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6">
        <f>IF(C127=0, Config!$B$14*Config!$B$20*Config!$B$40, 
IF(C127=1, Config!$B$14*Config!$B$21*Config!$B$41, 
IF(C127=2, Config!$B$14*Config!$B$22*Config!$B$42, 
IF(C127=3, Config!$B$14*Config!$B$23*Config!$B$43, 
IF(C127=4, Config!$B$14*Config!$B$24*Config!$B$44, 
IF(C127=5, Config!$B$14*Config!$B$25*Config!$B$45, 
IF(C127=6, Config!$B$14*Config!$B$26*Config!$B$46, 
IF(C127=7, Config!$B$14*Config!$B$27*Config!$B$47, ""))))))))</f>
        <v>2.28</v>
      </c>
      <c r="C127" s="10">
        <v>3.0</v>
      </c>
      <c r="D127" s="7" t="s">
        <v>163</v>
      </c>
      <c r="E127" s="10">
        <v>30000.0</v>
      </c>
      <c r="F127" s="10">
        <v>70.0</v>
      </c>
      <c r="G127" s="9">
        <f>IF(E127 &lt; Config!$B$3, Config!$B$3, E127)</f>
        <v>30000</v>
      </c>
      <c r="H127" s="9">
        <f t="shared" si="1"/>
        <v>239151.2426</v>
      </c>
      <c r="I127" s="9">
        <f>H127 * (1 - Config!$B$9)</f>
        <v>203278.5562</v>
      </c>
      <c r="J127" s="9">
        <f>H127 * (1 + Config!$B$10)</f>
        <v>298939.0533</v>
      </c>
      <c r="K127" s="6" t="str">
        <f t="shared" si="2"/>
        <v>20g 32s 79c</v>
      </c>
      <c r="L127" s="8" t="str">
        <f t="shared" si="3"/>
        <v>23g 91s 51c</v>
      </c>
      <c r="M127" s="6" t="str">
        <f t="shared" si="4"/>
        <v>29g 89s 39c</v>
      </c>
      <c r="N127" s="6" t="str">
        <f t="shared" si="5"/>
        <v>Glowing Nightseye</v>
      </c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6">
        <f>IF(C128=0, Config!$B$14*Config!$B$20*Config!$B$40, 
IF(C128=1, Config!$B$14*Config!$B$21*Config!$B$41, 
IF(C128=2, Config!$B$14*Config!$B$22*Config!$B$42, 
IF(C128=3, Config!$B$14*Config!$B$23*Config!$B$43, 
IF(C128=4, Config!$B$14*Config!$B$24*Config!$B$44, 
IF(C128=5, Config!$B$14*Config!$B$25*Config!$B$45, 
IF(C128=6, Config!$B$14*Config!$B$26*Config!$B$46, 
IF(C128=7, Config!$B$14*Config!$B$27*Config!$B$47, ""))))))))</f>
        <v>2.28</v>
      </c>
      <c r="C128" s="10">
        <v>3.0</v>
      </c>
      <c r="D128" s="7" t="s">
        <v>164</v>
      </c>
      <c r="E128" s="10">
        <v>30000.0</v>
      </c>
      <c r="F128" s="10">
        <v>70.0</v>
      </c>
      <c r="G128" s="9">
        <f>IF(E128 &lt; Config!$B$3, Config!$B$3, E128)</f>
        <v>30000</v>
      </c>
      <c r="H128" s="9">
        <f t="shared" si="1"/>
        <v>239151.2426</v>
      </c>
      <c r="I128" s="9">
        <f>H128 * (1 - Config!$B$9)</f>
        <v>203278.5562</v>
      </c>
      <c r="J128" s="9">
        <f>H128 * (1 + Config!$B$10)</f>
        <v>298939.0533</v>
      </c>
      <c r="K128" s="6" t="str">
        <f t="shared" si="2"/>
        <v>20g 32s 79c</v>
      </c>
      <c r="L128" s="8" t="str">
        <f t="shared" si="3"/>
        <v>23g 91s 51c</v>
      </c>
      <c r="M128" s="6" t="str">
        <f t="shared" si="4"/>
        <v>29g 89s 39c</v>
      </c>
      <c r="N128" s="6" t="str">
        <f t="shared" si="5"/>
        <v>Royal Nightseye</v>
      </c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6">
        <f>IF(C129=0, Config!$B$14*Config!$B$20*Config!$B$40, 
IF(C129=1, Config!$B$14*Config!$B$21*Config!$B$41, 
IF(C129=2, Config!$B$14*Config!$B$22*Config!$B$42, 
IF(C129=3, Config!$B$14*Config!$B$23*Config!$B$43, 
IF(C129=4, Config!$B$14*Config!$B$24*Config!$B$44, 
IF(C129=5, Config!$B$14*Config!$B$25*Config!$B$45, 
IF(C129=6, Config!$B$14*Config!$B$26*Config!$B$46, 
IF(C129=7, Config!$B$14*Config!$B$27*Config!$B$47, ""))))))))</f>
        <v>2.28</v>
      </c>
      <c r="C129" s="10">
        <v>3.0</v>
      </c>
      <c r="D129" s="7" t="s">
        <v>165</v>
      </c>
      <c r="E129" s="10">
        <v>30000.0</v>
      </c>
      <c r="F129" s="10">
        <v>70.0</v>
      </c>
      <c r="G129" s="9">
        <f>IF(E129 &lt; Config!$B$3, Config!$B$3, E129)</f>
        <v>30000</v>
      </c>
      <c r="H129" s="9">
        <f t="shared" si="1"/>
        <v>239151.2426</v>
      </c>
      <c r="I129" s="9">
        <f>H129 * (1 - Config!$B$9)</f>
        <v>203278.5562</v>
      </c>
      <c r="J129" s="9">
        <f>H129 * (1 + Config!$B$10)</f>
        <v>298939.0533</v>
      </c>
      <c r="K129" s="6" t="str">
        <f t="shared" si="2"/>
        <v>20g 32s 79c</v>
      </c>
      <c r="L129" s="8" t="str">
        <f t="shared" si="3"/>
        <v>23g 91s 51c</v>
      </c>
      <c r="M129" s="6" t="str">
        <f t="shared" si="4"/>
        <v>29g 89s 39c</v>
      </c>
      <c r="N129" s="6" t="str">
        <f t="shared" si="5"/>
        <v>Inscribed Noble Topaz</v>
      </c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6">
        <f>IF(C130=0, Config!$B$14*Config!$B$20*Config!$B$40, 
IF(C130=1, Config!$B$14*Config!$B$21*Config!$B$41, 
IF(C130=2, Config!$B$14*Config!$B$22*Config!$B$42, 
IF(C130=3, Config!$B$14*Config!$B$23*Config!$B$43, 
IF(C130=4, Config!$B$14*Config!$B$24*Config!$B$44, 
IF(C130=5, Config!$B$14*Config!$B$25*Config!$B$45, 
IF(C130=6, Config!$B$14*Config!$B$26*Config!$B$46, 
IF(C130=7, Config!$B$14*Config!$B$27*Config!$B$47, ""))))))))</f>
        <v>2.28</v>
      </c>
      <c r="C130" s="10">
        <v>3.0</v>
      </c>
      <c r="D130" s="7" t="s">
        <v>166</v>
      </c>
      <c r="E130" s="10">
        <v>30000.0</v>
      </c>
      <c r="F130" s="10">
        <v>70.0</v>
      </c>
      <c r="G130" s="9">
        <f>IF(E130 &lt; Config!$B$3, Config!$B$3, E130)</f>
        <v>30000</v>
      </c>
      <c r="H130" s="9">
        <f t="shared" si="1"/>
        <v>239151.2426</v>
      </c>
      <c r="I130" s="9">
        <f>H130 * (1 - Config!$B$9)</f>
        <v>203278.5562</v>
      </c>
      <c r="J130" s="9">
        <f>H130 * (1 + Config!$B$10)</f>
        <v>298939.0533</v>
      </c>
      <c r="K130" s="6" t="str">
        <f t="shared" si="2"/>
        <v>20g 32s 79c</v>
      </c>
      <c r="L130" s="8" t="str">
        <f t="shared" si="3"/>
        <v>23g 91s 51c</v>
      </c>
      <c r="M130" s="6" t="str">
        <f t="shared" si="4"/>
        <v>29g 89s 39c</v>
      </c>
      <c r="N130" s="6" t="str">
        <f t="shared" si="5"/>
        <v>Potent Noble Topaz</v>
      </c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6">
        <f>IF(C131=0, Config!$B$14*Config!$B$20*Config!$B$40, 
IF(C131=1, Config!$B$14*Config!$B$21*Config!$B$41, 
IF(C131=2, Config!$B$14*Config!$B$22*Config!$B$42, 
IF(C131=3, Config!$B$14*Config!$B$23*Config!$B$43, 
IF(C131=4, Config!$B$14*Config!$B$24*Config!$B$44, 
IF(C131=5, Config!$B$14*Config!$B$25*Config!$B$45, 
IF(C131=6, Config!$B$14*Config!$B$26*Config!$B$46, 
IF(C131=7, Config!$B$14*Config!$B$27*Config!$B$47, ""))))))))</f>
        <v>2.28</v>
      </c>
      <c r="C131" s="10">
        <v>3.0</v>
      </c>
      <c r="D131" s="7" t="s">
        <v>167</v>
      </c>
      <c r="E131" s="10">
        <v>30000.0</v>
      </c>
      <c r="F131" s="10">
        <v>70.0</v>
      </c>
      <c r="G131" s="9">
        <f>IF(E131 &lt; Config!$B$3, Config!$B$3, E131)</f>
        <v>30000</v>
      </c>
      <c r="H131" s="9">
        <f t="shared" si="1"/>
        <v>239151.2426</v>
      </c>
      <c r="I131" s="9">
        <f>H131 * (1 - Config!$B$9)</f>
        <v>203278.5562</v>
      </c>
      <c r="J131" s="9">
        <f>H131 * (1 + Config!$B$10)</f>
        <v>298939.0533</v>
      </c>
      <c r="K131" s="6" t="str">
        <f t="shared" si="2"/>
        <v>20g 32s 79c</v>
      </c>
      <c r="L131" s="8" t="str">
        <f t="shared" si="3"/>
        <v>23g 91s 51c</v>
      </c>
      <c r="M131" s="6" t="str">
        <f t="shared" si="4"/>
        <v>29g 89s 39c</v>
      </c>
      <c r="N131" s="6" t="str">
        <f t="shared" si="5"/>
        <v>Luminous Noble Topaz</v>
      </c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6">
        <f>IF(C132=0, Config!$B$14*Config!$B$20*Config!$B$40, 
IF(C132=1, Config!$B$14*Config!$B$21*Config!$B$41, 
IF(C132=2, Config!$B$14*Config!$B$22*Config!$B$42, 
IF(C132=3, Config!$B$14*Config!$B$23*Config!$B$43, 
IF(C132=4, Config!$B$14*Config!$B$24*Config!$B$44, 
IF(C132=5, Config!$B$14*Config!$B$25*Config!$B$45, 
IF(C132=6, Config!$B$14*Config!$B$26*Config!$B$46, 
IF(C132=7, Config!$B$14*Config!$B$27*Config!$B$47, ""))))))))</f>
        <v>2.28</v>
      </c>
      <c r="C132" s="10">
        <v>3.0</v>
      </c>
      <c r="D132" s="7" t="s">
        <v>168</v>
      </c>
      <c r="E132" s="10">
        <v>30000.0</v>
      </c>
      <c r="F132" s="10">
        <v>70.0</v>
      </c>
      <c r="G132" s="9">
        <f>IF(E132 &lt; Config!$B$3, Config!$B$3, E132)</f>
        <v>30000</v>
      </c>
      <c r="H132" s="9">
        <f t="shared" si="1"/>
        <v>239151.2426</v>
      </c>
      <c r="I132" s="9">
        <f>H132 * (1 - Config!$B$9)</f>
        <v>203278.5562</v>
      </c>
      <c r="J132" s="9">
        <f>H132 * (1 + Config!$B$10)</f>
        <v>298939.0533</v>
      </c>
      <c r="K132" s="6" t="str">
        <f t="shared" si="2"/>
        <v>20g 32s 79c</v>
      </c>
      <c r="L132" s="8" t="str">
        <f t="shared" si="3"/>
        <v>23g 91s 51c</v>
      </c>
      <c r="M132" s="6" t="str">
        <f t="shared" si="4"/>
        <v>29g 89s 39c</v>
      </c>
      <c r="N132" s="6" t="str">
        <f t="shared" si="5"/>
        <v>Glinting Noble Topaz</v>
      </c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6">
        <f>IF(C133=0, Config!$B$14*Config!$B$20*Config!$B$40, 
IF(C133=1, Config!$B$14*Config!$B$21*Config!$B$41, 
IF(C133=2, Config!$B$14*Config!$B$22*Config!$B$42, 
IF(C133=3, Config!$B$14*Config!$B$23*Config!$B$43, 
IF(C133=4, Config!$B$14*Config!$B$24*Config!$B$44, 
IF(C133=5, Config!$B$14*Config!$B$25*Config!$B$45, 
IF(C133=6, Config!$B$14*Config!$B$26*Config!$B$46, 
IF(C133=7, Config!$B$14*Config!$B$27*Config!$B$47, ""))))))))</f>
        <v>2.28</v>
      </c>
      <c r="C133" s="10">
        <v>3.0</v>
      </c>
      <c r="D133" s="7" t="s">
        <v>169</v>
      </c>
      <c r="E133" s="10">
        <v>30000.0</v>
      </c>
      <c r="F133" s="10">
        <v>70.0</v>
      </c>
      <c r="G133" s="9">
        <f>IF(E133 &lt; Config!$B$3, Config!$B$3, E133)</f>
        <v>30000</v>
      </c>
      <c r="H133" s="9">
        <f t="shared" si="1"/>
        <v>239151.2426</v>
      </c>
      <c r="I133" s="9">
        <f>H133 * (1 - Config!$B$9)</f>
        <v>203278.5562</v>
      </c>
      <c r="J133" s="9">
        <f>H133 * (1 + Config!$B$10)</f>
        <v>298939.0533</v>
      </c>
      <c r="K133" s="6" t="str">
        <f t="shared" si="2"/>
        <v>20g 32s 79c</v>
      </c>
      <c r="L133" s="8" t="str">
        <f t="shared" si="3"/>
        <v>23g 91s 51c</v>
      </c>
      <c r="M133" s="6" t="str">
        <f t="shared" si="4"/>
        <v>29g 89s 39c</v>
      </c>
      <c r="N133" s="6" t="str">
        <f t="shared" si="5"/>
        <v>Enduring Talasite</v>
      </c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6">
        <f>IF(C134=0, Config!$B$14*Config!$B$20*Config!$B$40, 
IF(C134=1, Config!$B$14*Config!$B$21*Config!$B$41, 
IF(C134=2, Config!$B$14*Config!$B$22*Config!$B$42, 
IF(C134=3, Config!$B$14*Config!$B$23*Config!$B$43, 
IF(C134=4, Config!$B$14*Config!$B$24*Config!$B$44, 
IF(C134=5, Config!$B$14*Config!$B$25*Config!$B$45, 
IF(C134=6, Config!$B$14*Config!$B$26*Config!$B$46, 
IF(C134=7, Config!$B$14*Config!$B$27*Config!$B$47, ""))))))))</f>
        <v>2.28</v>
      </c>
      <c r="C134" s="10">
        <v>3.0</v>
      </c>
      <c r="D134" s="7" t="s">
        <v>170</v>
      </c>
      <c r="E134" s="10">
        <v>30000.0</v>
      </c>
      <c r="F134" s="10">
        <v>70.0</v>
      </c>
      <c r="G134" s="9">
        <f>IF(E134 &lt; Config!$B$3, Config!$B$3, E134)</f>
        <v>30000</v>
      </c>
      <c r="H134" s="9">
        <f t="shared" si="1"/>
        <v>239151.2426</v>
      </c>
      <c r="I134" s="9">
        <f>H134 * (1 - Config!$B$9)</f>
        <v>203278.5562</v>
      </c>
      <c r="J134" s="9">
        <f>H134 * (1 + Config!$B$10)</f>
        <v>298939.0533</v>
      </c>
      <c r="K134" s="6" t="str">
        <f t="shared" si="2"/>
        <v>20g 32s 79c</v>
      </c>
      <c r="L134" s="8" t="str">
        <f t="shared" si="3"/>
        <v>23g 91s 51c</v>
      </c>
      <c r="M134" s="6" t="str">
        <f t="shared" si="4"/>
        <v>29g 89s 39c</v>
      </c>
      <c r="N134" s="6" t="str">
        <f t="shared" si="5"/>
        <v>Dazzling Talasite</v>
      </c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6">
        <f>IF(C135=0, Config!$B$14*Config!$B$20*Config!$B$40, 
IF(C135=1, Config!$B$14*Config!$B$21*Config!$B$41, 
IF(C135=2, Config!$B$14*Config!$B$22*Config!$B$42, 
IF(C135=3, Config!$B$14*Config!$B$23*Config!$B$43, 
IF(C135=4, Config!$B$14*Config!$B$24*Config!$B$44, 
IF(C135=5, Config!$B$14*Config!$B$25*Config!$B$45, 
IF(C135=6, Config!$B$14*Config!$B$26*Config!$B$46, 
IF(C135=7, Config!$B$14*Config!$B$27*Config!$B$47, ""))))))))</f>
        <v>2.28</v>
      </c>
      <c r="C135" s="10">
        <v>3.0</v>
      </c>
      <c r="D135" s="7" t="s">
        <v>171</v>
      </c>
      <c r="E135" s="10">
        <v>30000.0</v>
      </c>
      <c r="F135" s="10">
        <v>70.0</v>
      </c>
      <c r="G135" s="9">
        <f>IF(E135 &lt; Config!$B$3, Config!$B$3, E135)</f>
        <v>30000</v>
      </c>
      <c r="H135" s="9">
        <f t="shared" si="1"/>
        <v>239151.2426</v>
      </c>
      <c r="I135" s="9">
        <f>H135 * (1 - Config!$B$9)</f>
        <v>203278.5562</v>
      </c>
      <c r="J135" s="9">
        <f>H135 * (1 + Config!$B$10)</f>
        <v>298939.0533</v>
      </c>
      <c r="K135" s="6" t="str">
        <f t="shared" si="2"/>
        <v>20g 32s 79c</v>
      </c>
      <c r="L135" s="8" t="str">
        <f t="shared" si="3"/>
        <v>23g 91s 51c</v>
      </c>
      <c r="M135" s="6" t="str">
        <f t="shared" si="4"/>
        <v>29g 89s 39c</v>
      </c>
      <c r="N135" s="6" t="str">
        <f t="shared" si="5"/>
        <v>Radiant Talasite</v>
      </c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6">
        <f>IF(C136=0, Config!$B$14*Config!$B$20*Config!$B$40, 
IF(C136=1, Config!$B$14*Config!$B$21*Config!$B$41, 
IF(C136=2, Config!$B$14*Config!$B$22*Config!$B$42, 
IF(C136=3, Config!$B$14*Config!$B$23*Config!$B$43, 
IF(C136=4, Config!$B$14*Config!$B$24*Config!$B$44, 
IF(C136=5, Config!$B$14*Config!$B$25*Config!$B$45, 
IF(C136=6, Config!$B$14*Config!$B$26*Config!$B$46, 
IF(C136=7, Config!$B$14*Config!$B$27*Config!$B$47, ""))))))))</f>
        <v>2.28</v>
      </c>
      <c r="C136" s="10">
        <v>3.0</v>
      </c>
      <c r="D136" s="7" t="s">
        <v>172</v>
      </c>
      <c r="E136" s="10">
        <v>30000.0</v>
      </c>
      <c r="F136" s="10">
        <v>70.0</v>
      </c>
      <c r="G136" s="9">
        <f>IF(E136 &lt; Config!$B$3, Config!$B$3, E136)</f>
        <v>30000</v>
      </c>
      <c r="H136" s="9">
        <f t="shared" si="1"/>
        <v>239151.2426</v>
      </c>
      <c r="I136" s="9">
        <f>H136 * (1 - Config!$B$9)</f>
        <v>203278.5562</v>
      </c>
      <c r="J136" s="9">
        <f>H136 * (1 + Config!$B$10)</f>
        <v>298939.0533</v>
      </c>
      <c r="K136" s="6" t="str">
        <f t="shared" si="2"/>
        <v>20g 32s 79c</v>
      </c>
      <c r="L136" s="8" t="str">
        <f t="shared" si="3"/>
        <v>23g 91s 51c</v>
      </c>
      <c r="M136" s="6" t="str">
        <f t="shared" si="4"/>
        <v>29g 89s 39c</v>
      </c>
      <c r="N136" s="6" t="str">
        <f t="shared" si="5"/>
        <v>Jagged Talasite</v>
      </c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6">
        <f>IF(C137=0, Config!$B$14*Config!$B$20*Config!$B$40, 
IF(C137=1, Config!$B$14*Config!$B$21*Config!$B$41, 
IF(C137=2, Config!$B$14*Config!$B$22*Config!$B$42, 
IF(C137=3, Config!$B$14*Config!$B$23*Config!$B$43, 
IF(C137=4, Config!$B$14*Config!$B$24*Config!$B$44, 
IF(C137=5, Config!$B$14*Config!$B$25*Config!$B$45, 
IF(C137=6, Config!$B$14*Config!$B$26*Config!$B$46, 
IF(C137=7, Config!$B$14*Config!$B$27*Config!$B$47, ""))))))))</f>
        <v>2.28</v>
      </c>
      <c r="C137" s="10">
        <v>3.0</v>
      </c>
      <c r="D137" s="7" t="s">
        <v>173</v>
      </c>
      <c r="E137" s="10">
        <v>30000.0</v>
      </c>
      <c r="F137" s="10">
        <v>70.0</v>
      </c>
      <c r="G137" s="9">
        <f>IF(E137 &lt; Config!$B$3, Config!$B$3, E137)</f>
        <v>30000</v>
      </c>
      <c r="H137" s="9">
        <f t="shared" si="1"/>
        <v>239151.2426</v>
      </c>
      <c r="I137" s="9">
        <f>H137 * (1 - Config!$B$9)</f>
        <v>203278.5562</v>
      </c>
      <c r="J137" s="9">
        <f>H137 * (1 + Config!$B$10)</f>
        <v>298939.0533</v>
      </c>
      <c r="K137" s="6" t="str">
        <f t="shared" si="2"/>
        <v>20g 32s 79c</v>
      </c>
      <c r="L137" s="8" t="str">
        <f t="shared" si="3"/>
        <v>23g 91s 51c</v>
      </c>
      <c r="M137" s="6" t="str">
        <f t="shared" si="4"/>
        <v>29g 89s 39c</v>
      </c>
      <c r="N137" s="6" t="str">
        <f t="shared" si="5"/>
        <v>Earthstorm Diamond</v>
      </c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6">
        <f>IF(C138=0, Config!$B$14*Config!$B$20*Config!$B$40, 
IF(C138=1, Config!$B$14*Config!$B$21*Config!$B$41, 
IF(C138=2, Config!$B$14*Config!$B$22*Config!$B$42, 
IF(C138=3, Config!$B$14*Config!$B$23*Config!$B$43, 
IF(C138=4, Config!$B$14*Config!$B$24*Config!$B$44, 
IF(C138=5, Config!$B$14*Config!$B$25*Config!$B$45, 
IF(C138=6, Config!$B$14*Config!$B$26*Config!$B$46, 
IF(C138=7, Config!$B$14*Config!$B$27*Config!$B$47, ""))))))))</f>
        <v>2.28</v>
      </c>
      <c r="C138" s="10">
        <v>3.0</v>
      </c>
      <c r="D138" s="7" t="s">
        <v>174</v>
      </c>
      <c r="E138" s="10">
        <v>30000.0</v>
      </c>
      <c r="F138" s="10">
        <v>70.0</v>
      </c>
      <c r="G138" s="9">
        <f>IF(E138 &lt; Config!$B$3, Config!$B$3, E138)</f>
        <v>30000</v>
      </c>
      <c r="H138" s="9">
        <f t="shared" si="1"/>
        <v>239151.2426</v>
      </c>
      <c r="I138" s="9">
        <f>H138 * (1 - Config!$B$9)</f>
        <v>203278.5562</v>
      </c>
      <c r="J138" s="9">
        <f>H138 * (1 + Config!$B$10)</f>
        <v>298939.0533</v>
      </c>
      <c r="K138" s="6" t="str">
        <f t="shared" si="2"/>
        <v>20g 32s 79c</v>
      </c>
      <c r="L138" s="8" t="str">
        <f t="shared" si="3"/>
        <v>23g 91s 51c</v>
      </c>
      <c r="M138" s="6" t="str">
        <f t="shared" si="4"/>
        <v>29g 89s 39c</v>
      </c>
      <c r="N138" s="6" t="str">
        <f t="shared" si="5"/>
        <v>Skyfire Diamond</v>
      </c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6">
        <f>IF(C139=0, Config!$B$14*Config!$B$20*Config!$B$40, 
IF(C139=1, Config!$B$14*Config!$B$21*Config!$B$41, 
IF(C139=2, Config!$B$14*Config!$B$22*Config!$B$42, 
IF(C139=3, Config!$B$14*Config!$B$23*Config!$B$43, 
IF(C139=4, Config!$B$14*Config!$B$24*Config!$B$44, 
IF(C139=5, Config!$B$14*Config!$B$25*Config!$B$45, 
IF(C139=6, Config!$B$14*Config!$B$26*Config!$B$46, 
IF(C139=7, Config!$B$14*Config!$B$27*Config!$B$47, ""))))))))</f>
        <v>2.28</v>
      </c>
      <c r="C139" s="10">
        <v>3.0</v>
      </c>
      <c r="D139" s="7" t="s">
        <v>175</v>
      </c>
      <c r="E139" s="10">
        <v>30000.0</v>
      </c>
      <c r="F139" s="10">
        <v>70.0</v>
      </c>
      <c r="G139" s="9">
        <f>IF(E139 &lt; Config!$B$3, Config!$B$3, E139)</f>
        <v>30000</v>
      </c>
      <c r="H139" s="9">
        <f t="shared" si="1"/>
        <v>239151.2426</v>
      </c>
      <c r="I139" s="9">
        <f>H139 * (1 - Config!$B$9)</f>
        <v>203278.5562</v>
      </c>
      <c r="J139" s="9">
        <f>H139 * (1 + Config!$B$10)</f>
        <v>298939.0533</v>
      </c>
      <c r="K139" s="6" t="str">
        <f t="shared" si="2"/>
        <v>20g 32s 79c</v>
      </c>
      <c r="L139" s="8" t="str">
        <f t="shared" si="3"/>
        <v>23g 91s 51c</v>
      </c>
      <c r="M139" s="6" t="str">
        <f t="shared" si="4"/>
        <v>29g 89s 39c</v>
      </c>
      <c r="N139" s="6" t="str">
        <f t="shared" si="5"/>
        <v>Destructive Skyfire Diamond</v>
      </c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6">
        <f>IF(C140=0, Config!$B$14*Config!$B$20*Config!$B$40, 
IF(C140=1, Config!$B$14*Config!$B$21*Config!$B$41, 
IF(C140=2, Config!$B$14*Config!$B$22*Config!$B$42, 
IF(C140=3, Config!$B$14*Config!$B$23*Config!$B$43, 
IF(C140=4, Config!$B$14*Config!$B$24*Config!$B$44, 
IF(C140=5, Config!$B$14*Config!$B$25*Config!$B$45, 
IF(C140=6, Config!$B$14*Config!$B$26*Config!$B$46, 
IF(C140=7, Config!$B$14*Config!$B$27*Config!$B$47, ""))))))))</f>
        <v>2.28</v>
      </c>
      <c r="C140" s="10">
        <v>3.0</v>
      </c>
      <c r="D140" s="7" t="s">
        <v>176</v>
      </c>
      <c r="E140" s="10">
        <v>30000.0</v>
      </c>
      <c r="F140" s="10">
        <v>70.0</v>
      </c>
      <c r="G140" s="9">
        <f>IF(E140 &lt; Config!$B$3, Config!$B$3, E140)</f>
        <v>30000</v>
      </c>
      <c r="H140" s="9">
        <f t="shared" si="1"/>
        <v>239151.2426</v>
      </c>
      <c r="I140" s="9">
        <f>H140 * (1 - Config!$B$9)</f>
        <v>203278.5562</v>
      </c>
      <c r="J140" s="9">
        <f>H140 * (1 + Config!$B$10)</f>
        <v>298939.0533</v>
      </c>
      <c r="K140" s="6" t="str">
        <f t="shared" si="2"/>
        <v>20g 32s 79c</v>
      </c>
      <c r="L140" s="8" t="str">
        <f t="shared" si="3"/>
        <v>23g 91s 51c</v>
      </c>
      <c r="M140" s="6" t="str">
        <f t="shared" si="4"/>
        <v>29g 89s 39c</v>
      </c>
      <c r="N140" s="6" t="str">
        <f t="shared" si="5"/>
        <v>Mystical Skyfire Diamond</v>
      </c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6">
        <f>IF(C141=0, Config!$B$14*Config!$B$20*Config!$B$40, 
IF(C141=1, Config!$B$14*Config!$B$21*Config!$B$41, 
IF(C141=2, Config!$B$14*Config!$B$22*Config!$B$42, 
IF(C141=3, Config!$B$14*Config!$B$23*Config!$B$43, 
IF(C141=4, Config!$B$14*Config!$B$24*Config!$B$44, 
IF(C141=5, Config!$B$14*Config!$B$25*Config!$B$45, 
IF(C141=6, Config!$B$14*Config!$B$26*Config!$B$46, 
IF(C141=7, Config!$B$14*Config!$B$27*Config!$B$47, ""))))))))</f>
        <v>2.28</v>
      </c>
      <c r="C141" s="10">
        <v>3.0</v>
      </c>
      <c r="D141" s="7" t="s">
        <v>177</v>
      </c>
      <c r="E141" s="10">
        <v>30000.0</v>
      </c>
      <c r="F141" s="10">
        <v>70.0</v>
      </c>
      <c r="G141" s="9">
        <f>IF(E141 &lt; Config!$B$3, Config!$B$3, E141)</f>
        <v>30000</v>
      </c>
      <c r="H141" s="9">
        <f t="shared" si="1"/>
        <v>239151.2426</v>
      </c>
      <c r="I141" s="9">
        <f>H141 * (1 - Config!$B$9)</f>
        <v>203278.5562</v>
      </c>
      <c r="J141" s="9">
        <f>H141 * (1 + Config!$B$10)</f>
        <v>298939.0533</v>
      </c>
      <c r="K141" s="6" t="str">
        <f t="shared" si="2"/>
        <v>20g 32s 79c</v>
      </c>
      <c r="L141" s="8" t="str">
        <f t="shared" si="3"/>
        <v>23g 91s 51c</v>
      </c>
      <c r="M141" s="6" t="str">
        <f t="shared" si="4"/>
        <v>29g 89s 39c</v>
      </c>
      <c r="N141" s="6" t="str">
        <f t="shared" si="5"/>
        <v>Swift Skyfire Diamond</v>
      </c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6">
        <f>IF(C142=0, Config!$B$14*Config!$B$20*Config!$B$40, 
IF(C142=1, Config!$B$14*Config!$B$21*Config!$B$41, 
IF(C142=2, Config!$B$14*Config!$B$22*Config!$B$42, 
IF(C142=3, Config!$B$14*Config!$B$23*Config!$B$43, 
IF(C142=4, Config!$B$14*Config!$B$24*Config!$B$44, 
IF(C142=5, Config!$B$14*Config!$B$25*Config!$B$45, 
IF(C142=6, Config!$B$14*Config!$B$26*Config!$B$46, 
IF(C142=7, Config!$B$14*Config!$B$27*Config!$B$47, ""))))))))</f>
        <v>2.28</v>
      </c>
      <c r="C142" s="10">
        <v>3.0</v>
      </c>
      <c r="D142" s="7" t="s">
        <v>178</v>
      </c>
      <c r="E142" s="10">
        <v>30000.0</v>
      </c>
      <c r="F142" s="10">
        <v>70.0</v>
      </c>
      <c r="G142" s="9">
        <f>IF(E142 &lt; Config!$B$3, Config!$B$3, E142)</f>
        <v>30000</v>
      </c>
      <c r="H142" s="9">
        <f t="shared" si="1"/>
        <v>239151.2426</v>
      </c>
      <c r="I142" s="9">
        <f>H142 * (1 - Config!$B$9)</f>
        <v>203278.5562</v>
      </c>
      <c r="J142" s="9">
        <f>H142 * (1 + Config!$B$10)</f>
        <v>298939.0533</v>
      </c>
      <c r="K142" s="6" t="str">
        <f t="shared" si="2"/>
        <v>20g 32s 79c</v>
      </c>
      <c r="L142" s="8" t="str">
        <f t="shared" si="3"/>
        <v>23g 91s 51c</v>
      </c>
      <c r="M142" s="6" t="str">
        <f t="shared" si="4"/>
        <v>29g 89s 39c</v>
      </c>
      <c r="N142" s="6" t="str">
        <f t="shared" si="5"/>
        <v>Enigmatic Skyfire Diamond</v>
      </c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6">
        <f>IF(C143=0, Config!$B$14*Config!$B$20*Config!$B$40, 
IF(C143=1, Config!$B$14*Config!$B$21*Config!$B$41, 
IF(C143=2, Config!$B$14*Config!$B$22*Config!$B$42, 
IF(C143=3, Config!$B$14*Config!$B$23*Config!$B$43, 
IF(C143=4, Config!$B$14*Config!$B$24*Config!$B$44, 
IF(C143=5, Config!$B$14*Config!$B$25*Config!$B$45, 
IF(C143=6, Config!$B$14*Config!$B$26*Config!$B$46, 
IF(C143=7, Config!$B$14*Config!$B$27*Config!$B$47, ""))))))))</f>
        <v>2.28</v>
      </c>
      <c r="C143" s="10">
        <v>3.0</v>
      </c>
      <c r="D143" s="7" t="s">
        <v>179</v>
      </c>
      <c r="E143" s="10">
        <v>30000.0</v>
      </c>
      <c r="F143" s="10">
        <v>70.0</v>
      </c>
      <c r="G143" s="9">
        <f>IF(E143 &lt; Config!$B$3, Config!$B$3, E143)</f>
        <v>30000</v>
      </c>
      <c r="H143" s="9">
        <f t="shared" si="1"/>
        <v>239151.2426</v>
      </c>
      <c r="I143" s="9">
        <f>H143 * (1 - Config!$B$9)</f>
        <v>203278.5562</v>
      </c>
      <c r="J143" s="9">
        <f>H143 * (1 + Config!$B$10)</f>
        <v>298939.0533</v>
      </c>
      <c r="K143" s="6" t="str">
        <f t="shared" si="2"/>
        <v>20g 32s 79c</v>
      </c>
      <c r="L143" s="8" t="str">
        <f t="shared" si="3"/>
        <v>23g 91s 51c</v>
      </c>
      <c r="M143" s="6" t="str">
        <f t="shared" si="4"/>
        <v>29g 89s 39c</v>
      </c>
      <c r="N143" s="6" t="str">
        <f t="shared" si="5"/>
        <v>Powerful Earthstorm Diamond</v>
      </c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6">
        <f>IF(C144=0, Config!$B$14*Config!$B$20*Config!$B$40, 
IF(C144=1, Config!$B$14*Config!$B$21*Config!$B$41, 
IF(C144=2, Config!$B$14*Config!$B$22*Config!$B$42, 
IF(C144=3, Config!$B$14*Config!$B$23*Config!$B$43, 
IF(C144=4, Config!$B$14*Config!$B$24*Config!$B$44, 
IF(C144=5, Config!$B$14*Config!$B$25*Config!$B$45, 
IF(C144=6, Config!$B$14*Config!$B$26*Config!$B$46, 
IF(C144=7, Config!$B$14*Config!$B$27*Config!$B$47, ""))))))))</f>
        <v>2.28</v>
      </c>
      <c r="C144" s="10">
        <v>3.0</v>
      </c>
      <c r="D144" s="7" t="s">
        <v>180</v>
      </c>
      <c r="E144" s="10">
        <v>30000.0</v>
      </c>
      <c r="F144" s="10">
        <v>70.0</v>
      </c>
      <c r="G144" s="9">
        <f>IF(E144 &lt; Config!$B$3, Config!$B$3, E144)</f>
        <v>30000</v>
      </c>
      <c r="H144" s="9">
        <f t="shared" si="1"/>
        <v>239151.2426</v>
      </c>
      <c r="I144" s="9">
        <f>H144 * (1 - Config!$B$9)</f>
        <v>203278.5562</v>
      </c>
      <c r="J144" s="9">
        <f>H144 * (1 + Config!$B$10)</f>
        <v>298939.0533</v>
      </c>
      <c r="K144" s="6" t="str">
        <f t="shared" si="2"/>
        <v>20g 32s 79c</v>
      </c>
      <c r="L144" s="8" t="str">
        <f t="shared" si="3"/>
        <v>23g 91s 51c</v>
      </c>
      <c r="M144" s="6" t="str">
        <f t="shared" si="4"/>
        <v>29g 89s 39c</v>
      </c>
      <c r="N144" s="6" t="str">
        <f t="shared" si="5"/>
        <v>Bracing Earthstorm Diamond</v>
      </c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6">
        <f>IF(C145=0, Config!$B$14*Config!$B$20*Config!$B$40, 
IF(C145=1, Config!$B$14*Config!$B$21*Config!$B$41, 
IF(C145=2, Config!$B$14*Config!$B$22*Config!$B$42, 
IF(C145=3, Config!$B$14*Config!$B$23*Config!$B$43, 
IF(C145=4, Config!$B$14*Config!$B$24*Config!$B$44, 
IF(C145=5, Config!$B$14*Config!$B$25*Config!$B$45, 
IF(C145=6, Config!$B$14*Config!$B$26*Config!$B$46, 
IF(C145=7, Config!$B$14*Config!$B$27*Config!$B$47, ""))))))))</f>
        <v>2.28</v>
      </c>
      <c r="C145" s="10">
        <v>3.0</v>
      </c>
      <c r="D145" s="7" t="s">
        <v>181</v>
      </c>
      <c r="E145" s="10">
        <v>30000.0</v>
      </c>
      <c r="F145" s="10">
        <v>70.0</v>
      </c>
      <c r="G145" s="9">
        <f>IF(E145 &lt; Config!$B$3, Config!$B$3, E145)</f>
        <v>30000</v>
      </c>
      <c r="H145" s="9">
        <f t="shared" si="1"/>
        <v>239151.2426</v>
      </c>
      <c r="I145" s="9">
        <f>H145 * (1 - Config!$B$9)</f>
        <v>203278.5562</v>
      </c>
      <c r="J145" s="9">
        <f>H145 * (1 + Config!$B$10)</f>
        <v>298939.0533</v>
      </c>
      <c r="K145" s="6" t="str">
        <f t="shared" si="2"/>
        <v>20g 32s 79c</v>
      </c>
      <c r="L145" s="8" t="str">
        <f t="shared" si="3"/>
        <v>23g 91s 51c</v>
      </c>
      <c r="M145" s="6" t="str">
        <f t="shared" si="4"/>
        <v>29g 89s 39c</v>
      </c>
      <c r="N145" s="6" t="str">
        <f t="shared" si="5"/>
        <v>Tenacious Earthstorm Diamond</v>
      </c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6">
        <f>IF(C146=0, Config!$B$14*Config!$B$20*Config!$B$40, 
IF(C146=1, Config!$B$14*Config!$B$21*Config!$B$41, 
IF(C146=2, Config!$B$14*Config!$B$22*Config!$B$42, 
IF(C146=3, Config!$B$14*Config!$B$23*Config!$B$43, 
IF(C146=4, Config!$B$14*Config!$B$24*Config!$B$44, 
IF(C146=5, Config!$B$14*Config!$B$25*Config!$B$45, 
IF(C146=6, Config!$B$14*Config!$B$26*Config!$B$46, 
IF(C146=7, Config!$B$14*Config!$B$27*Config!$B$47, ""))))))))</f>
        <v>2.28</v>
      </c>
      <c r="C146" s="10">
        <v>3.0</v>
      </c>
      <c r="D146" s="7" t="s">
        <v>182</v>
      </c>
      <c r="E146" s="10">
        <v>30000.0</v>
      </c>
      <c r="F146" s="10">
        <v>70.0</v>
      </c>
      <c r="G146" s="9">
        <f>IF(E146 &lt; Config!$B$3, Config!$B$3, E146)</f>
        <v>30000</v>
      </c>
      <c r="H146" s="9">
        <f t="shared" si="1"/>
        <v>239151.2426</v>
      </c>
      <c r="I146" s="9">
        <f>H146 * (1 - Config!$B$9)</f>
        <v>203278.5562</v>
      </c>
      <c r="J146" s="9">
        <f>H146 * (1 + Config!$B$10)</f>
        <v>298939.0533</v>
      </c>
      <c r="K146" s="6" t="str">
        <f t="shared" si="2"/>
        <v>20g 32s 79c</v>
      </c>
      <c r="L146" s="8" t="str">
        <f t="shared" si="3"/>
        <v>23g 91s 51c</v>
      </c>
      <c r="M146" s="6" t="str">
        <f t="shared" si="4"/>
        <v>29g 89s 39c</v>
      </c>
      <c r="N146" s="6" t="str">
        <f t="shared" si="5"/>
        <v>Brutal Earthstorm Diamond</v>
      </c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6">
        <f>IF(C147=0, Config!$B$14*Config!$B$20*Config!$B$40, 
IF(C147=1, Config!$B$14*Config!$B$21*Config!$B$41, 
IF(C147=2, Config!$B$14*Config!$B$22*Config!$B$42, 
IF(C147=3, Config!$B$14*Config!$B$23*Config!$B$43, 
IF(C147=4, Config!$B$14*Config!$B$24*Config!$B$44, 
IF(C147=5, Config!$B$14*Config!$B$25*Config!$B$45, 
IF(C147=6, Config!$B$14*Config!$B$26*Config!$B$46, 
IF(C147=7, Config!$B$14*Config!$B$27*Config!$B$47, ""))))))))</f>
        <v>2.28</v>
      </c>
      <c r="C147" s="10">
        <v>3.0</v>
      </c>
      <c r="D147" s="7" t="s">
        <v>183</v>
      </c>
      <c r="E147" s="10">
        <v>30000.0</v>
      </c>
      <c r="F147" s="10">
        <v>70.0</v>
      </c>
      <c r="G147" s="9">
        <f>IF(E147 &lt; Config!$B$3, Config!$B$3, E147)</f>
        <v>30000</v>
      </c>
      <c r="H147" s="9">
        <f t="shared" si="1"/>
        <v>239151.2426</v>
      </c>
      <c r="I147" s="9">
        <f>H147 * (1 - Config!$B$9)</f>
        <v>203278.5562</v>
      </c>
      <c r="J147" s="9">
        <f>H147 * (1 + Config!$B$10)</f>
        <v>298939.0533</v>
      </c>
      <c r="K147" s="6" t="str">
        <f t="shared" si="2"/>
        <v>20g 32s 79c</v>
      </c>
      <c r="L147" s="8" t="str">
        <f t="shared" si="3"/>
        <v>23g 91s 51c</v>
      </c>
      <c r="M147" s="6" t="str">
        <f t="shared" si="4"/>
        <v>29g 89s 39c</v>
      </c>
      <c r="N147" s="6" t="str">
        <f t="shared" si="5"/>
        <v>Insightful Earthstorm Diamond</v>
      </c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6">
        <f>IF(C148=0, Config!$B$14*Config!$B$20*Config!$B$40, 
IF(C148=1, Config!$B$14*Config!$B$21*Config!$B$41, 
IF(C148=2, Config!$B$14*Config!$B$22*Config!$B$42, 
IF(C148=3, Config!$B$14*Config!$B$23*Config!$B$43, 
IF(C148=4, Config!$B$14*Config!$B$24*Config!$B$44, 
IF(C148=5, Config!$B$14*Config!$B$25*Config!$B$45, 
IF(C148=6, Config!$B$14*Config!$B$26*Config!$B$46, 
IF(C148=7, Config!$B$14*Config!$B$27*Config!$B$47, ""))))))))</f>
        <v>2.28</v>
      </c>
      <c r="C148" s="10">
        <v>3.0</v>
      </c>
      <c r="D148" s="7" t="s">
        <v>184</v>
      </c>
      <c r="E148" s="10">
        <v>0.0</v>
      </c>
      <c r="F148" s="10">
        <v>70.0</v>
      </c>
      <c r="G148" s="9">
        <f>IF(E148 &lt; Config!$B$3, Config!$B$3, E148)</f>
        <v>1000</v>
      </c>
      <c r="H148" s="9">
        <f t="shared" si="1"/>
        <v>7971.708087</v>
      </c>
      <c r="I148" s="9">
        <f>H148 * (1 - Config!$B$9)</f>
        <v>6775.951874</v>
      </c>
      <c r="J148" s="9">
        <f>H148 * (1 + Config!$B$10)</f>
        <v>9964.635109</v>
      </c>
      <c r="K148" s="6" t="str">
        <f t="shared" si="2"/>
        <v>0g 67s 76c</v>
      </c>
      <c r="L148" s="8" t="str">
        <f t="shared" si="3"/>
        <v>0g 79s 72c</v>
      </c>
      <c r="M148" s="6" t="str">
        <f t="shared" si="4"/>
        <v>0g 99s 65c</v>
      </c>
      <c r="N148" s="6" t="str">
        <f t="shared" si="5"/>
        <v>Swift Windfire Diamond</v>
      </c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6">
        <f>IF(C149=0, Config!$B$14*Config!$B$20*Config!$B$40, 
IF(C149=1, Config!$B$14*Config!$B$21*Config!$B$41, 
IF(C149=2, Config!$B$14*Config!$B$22*Config!$B$42, 
IF(C149=3, Config!$B$14*Config!$B$23*Config!$B$43, 
IF(C149=4, Config!$B$14*Config!$B$24*Config!$B$44, 
IF(C149=5, Config!$B$14*Config!$B$25*Config!$B$45, 
IF(C149=6, Config!$B$14*Config!$B$26*Config!$B$46, 
IF(C149=7, Config!$B$14*Config!$B$27*Config!$B$47, ""))))))))</f>
        <v>2.28</v>
      </c>
      <c r="C149" s="10">
        <v>3.0</v>
      </c>
      <c r="D149" s="7" t="s">
        <v>185</v>
      </c>
      <c r="E149" s="10">
        <v>0.0</v>
      </c>
      <c r="F149" s="10">
        <v>70.0</v>
      </c>
      <c r="G149" s="9">
        <f>IF(E149 &lt; Config!$B$3, Config!$B$3, E149)</f>
        <v>1000</v>
      </c>
      <c r="H149" s="9">
        <f t="shared" si="1"/>
        <v>7971.708087</v>
      </c>
      <c r="I149" s="9">
        <f>H149 * (1 - Config!$B$9)</f>
        <v>6775.951874</v>
      </c>
      <c r="J149" s="9">
        <f>H149 * (1 + Config!$B$10)</f>
        <v>9964.635109</v>
      </c>
      <c r="K149" s="6" t="str">
        <f t="shared" si="2"/>
        <v>0g 67s 76c</v>
      </c>
      <c r="L149" s="8" t="str">
        <f t="shared" si="3"/>
        <v>0g 79s 72c</v>
      </c>
      <c r="M149" s="6" t="str">
        <f t="shared" si="4"/>
        <v>0g 99s 65c</v>
      </c>
      <c r="N149" s="6" t="str">
        <f t="shared" si="5"/>
        <v>Swift Starfire Diamond</v>
      </c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6">
        <f>IF(C150=0, Config!$B$14*Config!$B$20*Config!$B$40, 
IF(C150=1, Config!$B$14*Config!$B$21*Config!$B$41, 
IF(C150=2, Config!$B$14*Config!$B$22*Config!$B$42, 
IF(C150=3, Config!$B$14*Config!$B$23*Config!$B$43, 
IF(C150=4, Config!$B$14*Config!$B$24*Config!$B$44, 
IF(C150=5, Config!$B$14*Config!$B$25*Config!$B$45, 
IF(C150=6, Config!$B$14*Config!$B$26*Config!$B$46, 
IF(C150=7, Config!$B$14*Config!$B$27*Config!$B$47, ""))))))))</f>
        <v>1.89</v>
      </c>
      <c r="C150" s="10">
        <v>4.0</v>
      </c>
      <c r="D150" s="7" t="s">
        <v>186</v>
      </c>
      <c r="E150" s="10">
        <v>30000.0</v>
      </c>
      <c r="F150" s="10">
        <v>70.0</v>
      </c>
      <c r="G150" s="9">
        <f>IF(E150 &lt; Config!$B$3, Config!$B$3, E150)</f>
        <v>30000</v>
      </c>
      <c r="H150" s="9">
        <f t="shared" si="1"/>
        <v>198243.7932</v>
      </c>
      <c r="I150" s="9">
        <f>H150 * (1 - Config!$B$9)</f>
        <v>168507.2242</v>
      </c>
      <c r="J150" s="9">
        <f>H150 * (1 + Config!$B$10)</f>
        <v>247804.7415</v>
      </c>
      <c r="K150" s="6" t="str">
        <f t="shared" si="2"/>
        <v>16g 85s 7c</v>
      </c>
      <c r="L150" s="8" t="str">
        <f t="shared" si="3"/>
        <v>19g 82s 44c</v>
      </c>
      <c r="M150" s="6" t="str">
        <f t="shared" si="4"/>
        <v>24g 78s 5c</v>
      </c>
      <c r="N150" s="6" t="str">
        <f t="shared" si="5"/>
        <v>Sovereign Tanzanite</v>
      </c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6">
        <f>IF(C151=0, Config!$B$14*Config!$B$20*Config!$B$40, 
IF(C151=1, Config!$B$14*Config!$B$21*Config!$B$41, 
IF(C151=2, Config!$B$14*Config!$B$22*Config!$B$42, 
IF(C151=3, Config!$B$14*Config!$B$23*Config!$B$43, 
IF(C151=4, Config!$B$14*Config!$B$24*Config!$B$44, 
IF(C151=5, Config!$B$14*Config!$B$25*Config!$B$45, 
IF(C151=6, Config!$B$14*Config!$B$26*Config!$B$46, 
IF(C151=7, Config!$B$14*Config!$B$27*Config!$B$47, ""))))))))</f>
        <v>1.89</v>
      </c>
      <c r="C151" s="10">
        <v>4.0</v>
      </c>
      <c r="D151" s="7" t="s">
        <v>187</v>
      </c>
      <c r="E151" s="10">
        <v>30000.0</v>
      </c>
      <c r="F151" s="10">
        <v>70.0</v>
      </c>
      <c r="G151" s="9">
        <f>IF(E151 &lt; Config!$B$3, Config!$B$3, E151)</f>
        <v>30000</v>
      </c>
      <c r="H151" s="9">
        <f t="shared" si="1"/>
        <v>198243.7932</v>
      </c>
      <c r="I151" s="9">
        <f>H151 * (1 - Config!$B$9)</f>
        <v>168507.2242</v>
      </c>
      <c r="J151" s="9">
        <f>H151 * (1 + Config!$B$10)</f>
        <v>247804.7415</v>
      </c>
      <c r="K151" s="6" t="str">
        <f t="shared" si="2"/>
        <v>16g 85s 7c</v>
      </c>
      <c r="L151" s="8" t="str">
        <f t="shared" si="3"/>
        <v>19g 82s 44c</v>
      </c>
      <c r="M151" s="6" t="str">
        <f t="shared" si="4"/>
        <v>24g 78s 5c</v>
      </c>
      <c r="N151" s="6" t="str">
        <f t="shared" si="5"/>
        <v>Luminous Fire Opal</v>
      </c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6">
        <f>IF(C152=0, Config!$B$14*Config!$B$20*Config!$B$40, 
IF(C152=1, Config!$B$14*Config!$B$21*Config!$B$41, 
IF(C152=2, Config!$B$14*Config!$B$22*Config!$B$42, 
IF(C152=3, Config!$B$14*Config!$B$23*Config!$B$43, 
IF(C152=4, Config!$B$14*Config!$B$24*Config!$B$44, 
IF(C152=5, Config!$B$14*Config!$B$25*Config!$B$45, 
IF(C152=6, Config!$B$14*Config!$B$26*Config!$B$46, 
IF(C152=7, Config!$B$14*Config!$B$27*Config!$B$47, ""))))))))</f>
        <v>1.89</v>
      </c>
      <c r="C152" s="10">
        <v>4.0</v>
      </c>
      <c r="D152" s="7" t="s">
        <v>188</v>
      </c>
      <c r="E152" s="10">
        <v>30000.0</v>
      </c>
      <c r="F152" s="10">
        <v>70.0</v>
      </c>
      <c r="G152" s="9">
        <f>IF(E152 &lt; Config!$B$3, Config!$B$3, E152)</f>
        <v>30000</v>
      </c>
      <c r="H152" s="9">
        <f t="shared" si="1"/>
        <v>198243.7932</v>
      </c>
      <c r="I152" s="9">
        <f>H152 * (1 - Config!$B$9)</f>
        <v>168507.2242</v>
      </c>
      <c r="J152" s="9">
        <f>H152 * (1 + Config!$B$10)</f>
        <v>247804.7415</v>
      </c>
      <c r="K152" s="6" t="str">
        <f t="shared" si="2"/>
        <v>16g 85s 7c</v>
      </c>
      <c r="L152" s="8" t="str">
        <f t="shared" si="3"/>
        <v>19g 82s 44c</v>
      </c>
      <c r="M152" s="6" t="str">
        <f t="shared" si="4"/>
        <v>24g 78s 5c</v>
      </c>
      <c r="N152" s="6" t="str">
        <f t="shared" si="5"/>
        <v>Polished Chrysoprase</v>
      </c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6">
        <f>IF(C153=0, Config!$B$14*Config!$B$20*Config!$B$40, 
IF(C153=1, Config!$B$14*Config!$B$21*Config!$B$41, 
IF(C153=2, Config!$B$14*Config!$B$22*Config!$B$42, 
IF(C153=3, Config!$B$14*Config!$B$23*Config!$B$43, 
IF(C153=4, Config!$B$14*Config!$B$24*Config!$B$44, 
IF(C153=5, Config!$B$14*Config!$B$25*Config!$B$45, 
IF(C153=6, Config!$B$14*Config!$B$26*Config!$B$46, 
IF(C153=7, Config!$B$14*Config!$B$27*Config!$B$47, ""))))))))</f>
        <v>1.89</v>
      </c>
      <c r="C153" s="10">
        <v>4.0</v>
      </c>
      <c r="D153" s="7" t="s">
        <v>189</v>
      </c>
      <c r="E153" s="10">
        <v>30000.0</v>
      </c>
      <c r="F153" s="10">
        <v>70.0</v>
      </c>
      <c r="G153" s="9">
        <f>IF(E153 &lt; Config!$B$3, Config!$B$3, E153)</f>
        <v>30000</v>
      </c>
      <c r="H153" s="9">
        <f t="shared" si="1"/>
        <v>198243.7932</v>
      </c>
      <c r="I153" s="9">
        <f>H153 * (1 - Config!$B$9)</f>
        <v>168507.2242</v>
      </c>
      <c r="J153" s="9">
        <f>H153 * (1 + Config!$B$10)</f>
        <v>247804.7415</v>
      </c>
      <c r="K153" s="6" t="str">
        <f t="shared" si="2"/>
        <v>16g 85s 7c</v>
      </c>
      <c r="L153" s="8" t="str">
        <f t="shared" si="3"/>
        <v>19g 82s 44c</v>
      </c>
      <c r="M153" s="6" t="str">
        <f t="shared" si="4"/>
        <v>24g 78s 5c</v>
      </c>
      <c r="N153" s="6" t="str">
        <f t="shared" si="5"/>
        <v>Shifting Tanzanite</v>
      </c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6">
        <f>IF(C154=0, Config!$B$14*Config!$B$20*Config!$B$40, 
IF(C154=1, Config!$B$14*Config!$B$21*Config!$B$41, 
IF(C154=2, Config!$B$14*Config!$B$22*Config!$B$42, 
IF(C154=3, Config!$B$14*Config!$B$23*Config!$B$43, 
IF(C154=4, Config!$B$14*Config!$B$24*Config!$B$44, 
IF(C154=5, Config!$B$14*Config!$B$25*Config!$B$45, 
IF(C154=6, Config!$B$14*Config!$B$26*Config!$B$46, 
IF(C154=7, Config!$B$14*Config!$B$27*Config!$B$47, ""))))))))</f>
        <v>1.89</v>
      </c>
      <c r="C154" s="10">
        <v>4.0</v>
      </c>
      <c r="D154" s="7" t="s">
        <v>190</v>
      </c>
      <c r="E154" s="10">
        <v>30000.0</v>
      </c>
      <c r="F154" s="10">
        <v>70.0</v>
      </c>
      <c r="G154" s="9">
        <f>IF(E154 &lt; Config!$B$3, Config!$B$3, E154)</f>
        <v>30000</v>
      </c>
      <c r="H154" s="9">
        <f t="shared" si="1"/>
        <v>198243.7932</v>
      </c>
      <c r="I154" s="9">
        <f>H154 * (1 - Config!$B$9)</f>
        <v>168507.2242</v>
      </c>
      <c r="J154" s="9">
        <f>H154 * (1 + Config!$B$10)</f>
        <v>247804.7415</v>
      </c>
      <c r="K154" s="6" t="str">
        <f t="shared" si="2"/>
        <v>16g 85s 7c</v>
      </c>
      <c r="L154" s="8" t="str">
        <f t="shared" si="3"/>
        <v>19g 82s 44c</v>
      </c>
      <c r="M154" s="6" t="str">
        <f t="shared" si="4"/>
        <v>24g 78s 5c</v>
      </c>
      <c r="N154" s="6" t="str">
        <f t="shared" si="5"/>
        <v>Sundered Chrysoprase</v>
      </c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6">
        <f>IF(C155=0, Config!$B$14*Config!$B$20*Config!$B$40, 
IF(C155=1, Config!$B$14*Config!$B$21*Config!$B$41, 
IF(C155=2, Config!$B$14*Config!$B$22*Config!$B$42, 
IF(C155=3, Config!$B$14*Config!$B$23*Config!$B$43, 
IF(C155=4, Config!$B$14*Config!$B$24*Config!$B$44, 
IF(C155=5, Config!$B$14*Config!$B$25*Config!$B$45, 
IF(C155=6, Config!$B$14*Config!$B$26*Config!$B$46, 
IF(C155=7, Config!$B$14*Config!$B$27*Config!$B$47, ""))))))))</f>
        <v>1.89</v>
      </c>
      <c r="C155" s="10">
        <v>4.0</v>
      </c>
      <c r="D155" s="7" t="s">
        <v>191</v>
      </c>
      <c r="E155" s="10">
        <v>30000.0</v>
      </c>
      <c r="F155" s="10">
        <v>70.0</v>
      </c>
      <c r="G155" s="9">
        <f>IF(E155 &lt; Config!$B$3, Config!$B$3, E155)</f>
        <v>30000</v>
      </c>
      <c r="H155" s="9">
        <f t="shared" si="1"/>
        <v>198243.7932</v>
      </c>
      <c r="I155" s="9">
        <f>H155 * (1 - Config!$B$9)</f>
        <v>168507.2242</v>
      </c>
      <c r="J155" s="9">
        <f>H155 * (1 + Config!$B$10)</f>
        <v>247804.7415</v>
      </c>
      <c r="K155" s="6" t="str">
        <f t="shared" si="2"/>
        <v>16g 85s 7c</v>
      </c>
      <c r="L155" s="8" t="str">
        <f t="shared" si="3"/>
        <v>19g 82s 44c</v>
      </c>
      <c r="M155" s="6" t="str">
        <f t="shared" si="4"/>
        <v>24g 78s 5c</v>
      </c>
      <c r="N155" s="6" t="str">
        <f t="shared" si="5"/>
        <v>Infused Fire Opal</v>
      </c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6">
        <f>IF(C156=0, Config!$B$14*Config!$B$20*Config!$B$40, 
IF(C156=1, Config!$B$14*Config!$B$21*Config!$B$41, 
IF(C156=2, Config!$B$14*Config!$B$22*Config!$B$42, 
IF(C156=3, Config!$B$14*Config!$B$23*Config!$B$43, 
IF(C156=4, Config!$B$14*Config!$B$24*Config!$B$44, 
IF(C156=5, Config!$B$14*Config!$B$25*Config!$B$45, 
IF(C156=6, Config!$B$14*Config!$B$26*Config!$B$46, 
IF(C156=7, Config!$B$14*Config!$B$27*Config!$B$47, ""))))))))</f>
        <v>1.89</v>
      </c>
      <c r="C156" s="10">
        <v>4.0</v>
      </c>
      <c r="D156" s="7" t="s">
        <v>192</v>
      </c>
      <c r="E156" s="10">
        <v>30000.0</v>
      </c>
      <c r="F156" s="10">
        <v>70.0</v>
      </c>
      <c r="G156" s="9">
        <f>IF(E156 &lt; Config!$B$3, Config!$B$3, E156)</f>
        <v>30000</v>
      </c>
      <c r="H156" s="9">
        <f t="shared" si="1"/>
        <v>198243.7932</v>
      </c>
      <c r="I156" s="9">
        <f>H156 * (1 - Config!$B$9)</f>
        <v>168507.2242</v>
      </c>
      <c r="J156" s="9">
        <f>H156 * (1 + Config!$B$10)</f>
        <v>247804.7415</v>
      </c>
      <c r="K156" s="6" t="str">
        <f t="shared" si="2"/>
        <v>16g 85s 7c</v>
      </c>
      <c r="L156" s="8" t="str">
        <f t="shared" si="3"/>
        <v>19g 82s 44c</v>
      </c>
      <c r="M156" s="6" t="str">
        <f t="shared" si="4"/>
        <v>24g 78s 5c</v>
      </c>
      <c r="N156" s="6" t="str">
        <f t="shared" si="5"/>
        <v>Blessed Tanzanite</v>
      </c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6">
        <f>IF(C157=0, Config!$B$14*Config!$B$20*Config!$B$40, 
IF(C157=1, Config!$B$14*Config!$B$21*Config!$B$41, 
IF(C157=2, Config!$B$14*Config!$B$22*Config!$B$42, 
IF(C157=3, Config!$B$14*Config!$B$23*Config!$B$43, 
IF(C157=4, Config!$B$14*Config!$B$24*Config!$B$44, 
IF(C157=5, Config!$B$14*Config!$B$25*Config!$B$45, 
IF(C157=6, Config!$B$14*Config!$B$26*Config!$B$46, 
IF(C157=7, Config!$B$14*Config!$B$27*Config!$B$47, ""))))))))</f>
        <v>1.89</v>
      </c>
      <c r="C157" s="10">
        <v>4.0</v>
      </c>
      <c r="D157" s="7" t="s">
        <v>193</v>
      </c>
      <c r="E157" s="10">
        <v>30000.0</v>
      </c>
      <c r="F157" s="10">
        <v>70.0</v>
      </c>
      <c r="G157" s="9">
        <f>IF(E157 &lt; Config!$B$3, Config!$B$3, E157)</f>
        <v>30000</v>
      </c>
      <c r="H157" s="9">
        <f t="shared" si="1"/>
        <v>198243.7932</v>
      </c>
      <c r="I157" s="9">
        <f>H157 * (1 - Config!$B$9)</f>
        <v>168507.2242</v>
      </c>
      <c r="J157" s="9">
        <f>H157 * (1 + Config!$B$10)</f>
        <v>247804.7415</v>
      </c>
      <c r="K157" s="6" t="str">
        <f t="shared" si="2"/>
        <v>16g 85s 7c</v>
      </c>
      <c r="L157" s="8" t="str">
        <f t="shared" si="3"/>
        <v>19g 82s 44c</v>
      </c>
      <c r="M157" s="6" t="str">
        <f t="shared" si="4"/>
        <v>24g 78s 5c</v>
      </c>
      <c r="N157" s="6" t="str">
        <f t="shared" si="5"/>
        <v>Pristine Fire Opal</v>
      </c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6">
        <f>IF(C158=0, Config!$B$14*Config!$B$20*Config!$B$40, 
IF(C158=1, Config!$B$14*Config!$B$21*Config!$B$41, 
IF(C158=2, Config!$B$14*Config!$B$22*Config!$B$42, 
IF(C158=3, Config!$B$14*Config!$B$23*Config!$B$43, 
IF(C158=4, Config!$B$14*Config!$B$24*Config!$B$44, 
IF(C158=5, Config!$B$14*Config!$B$25*Config!$B$45, 
IF(C158=6, Config!$B$14*Config!$B$26*Config!$B$46, 
IF(C158=7, Config!$B$14*Config!$B$27*Config!$B$47, ""))))))))</f>
        <v>1.89</v>
      </c>
      <c r="C158" s="10">
        <v>4.0</v>
      </c>
      <c r="D158" s="7" t="s">
        <v>194</v>
      </c>
      <c r="E158" s="10">
        <v>30000.0</v>
      </c>
      <c r="F158" s="10">
        <v>70.0</v>
      </c>
      <c r="G158" s="9">
        <f>IF(E158 &lt; Config!$B$3, Config!$B$3, E158)</f>
        <v>30000</v>
      </c>
      <c r="H158" s="9">
        <f t="shared" si="1"/>
        <v>198243.7932</v>
      </c>
      <c r="I158" s="9">
        <f>H158 * (1 - Config!$B$9)</f>
        <v>168507.2242</v>
      </c>
      <c r="J158" s="9">
        <f>H158 * (1 + Config!$B$10)</f>
        <v>247804.7415</v>
      </c>
      <c r="K158" s="6" t="str">
        <f t="shared" si="2"/>
        <v>16g 85s 7c</v>
      </c>
      <c r="L158" s="8" t="str">
        <f t="shared" si="3"/>
        <v>19g 82s 44c</v>
      </c>
      <c r="M158" s="6" t="str">
        <f t="shared" si="4"/>
        <v>24g 78s 5c</v>
      </c>
      <c r="N158" s="6" t="str">
        <f t="shared" si="5"/>
        <v>Stalwart Fire Opal</v>
      </c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6">
        <f>IF(C159=0, Config!$B$14*Config!$B$20*Config!$B$40, 
IF(C159=1, Config!$B$14*Config!$B$21*Config!$B$41, 
IF(C159=2, Config!$B$14*Config!$B$22*Config!$B$42, 
IF(C159=3, Config!$B$14*Config!$B$23*Config!$B$43, 
IF(C159=4, Config!$B$14*Config!$B$24*Config!$B$44, 
IF(C159=5, Config!$B$14*Config!$B$25*Config!$B$45, 
IF(C159=6, Config!$B$14*Config!$B$26*Config!$B$46, 
IF(C159=7, Config!$B$14*Config!$B$27*Config!$B$47, ""))))))))</f>
        <v>1.89</v>
      </c>
      <c r="C159" s="10">
        <v>4.0</v>
      </c>
      <c r="D159" s="7" t="s">
        <v>195</v>
      </c>
      <c r="E159" s="10">
        <v>30000.0</v>
      </c>
      <c r="F159" s="10">
        <v>70.0</v>
      </c>
      <c r="G159" s="9">
        <f>IF(E159 &lt; Config!$B$3, Config!$B$3, E159)</f>
        <v>30000</v>
      </c>
      <c r="H159" s="9">
        <f t="shared" si="1"/>
        <v>198243.7932</v>
      </c>
      <c r="I159" s="9">
        <f>H159 * (1 - Config!$B$9)</f>
        <v>168507.2242</v>
      </c>
      <c r="J159" s="9">
        <f>H159 * (1 + Config!$B$10)</f>
        <v>247804.7415</v>
      </c>
      <c r="K159" s="6" t="str">
        <f t="shared" si="2"/>
        <v>16g 85s 7c</v>
      </c>
      <c r="L159" s="8" t="str">
        <f t="shared" si="3"/>
        <v>19g 82s 44c</v>
      </c>
      <c r="M159" s="6" t="str">
        <f t="shared" si="4"/>
        <v>24g 78s 5c</v>
      </c>
      <c r="N159" s="6" t="str">
        <f t="shared" si="5"/>
        <v>Glowing Tanzanite</v>
      </c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6">
        <f>IF(C160=0, Config!$B$14*Config!$B$20*Config!$B$40, 
IF(C160=1, Config!$B$14*Config!$B$21*Config!$B$41, 
IF(C160=2, Config!$B$14*Config!$B$22*Config!$B$42, 
IF(C160=3, Config!$B$14*Config!$B$23*Config!$B$43, 
IF(C160=4, Config!$B$14*Config!$B$24*Config!$B$44, 
IF(C160=5, Config!$B$14*Config!$B$25*Config!$B$45, 
IF(C160=6, Config!$B$14*Config!$B$26*Config!$B$46, 
IF(C160=7, Config!$B$14*Config!$B$27*Config!$B$47, ""))))))))</f>
        <v>1.89</v>
      </c>
      <c r="C160" s="10">
        <v>4.0</v>
      </c>
      <c r="D160" s="7" t="s">
        <v>196</v>
      </c>
      <c r="E160" s="10">
        <v>30000.0</v>
      </c>
      <c r="F160" s="10">
        <v>70.0</v>
      </c>
      <c r="G160" s="9">
        <f>IF(E160 &lt; Config!$B$3, Config!$B$3, E160)</f>
        <v>30000</v>
      </c>
      <c r="H160" s="9">
        <f t="shared" si="1"/>
        <v>198243.7932</v>
      </c>
      <c r="I160" s="9">
        <f>H160 * (1 - Config!$B$9)</f>
        <v>168507.2242</v>
      </c>
      <c r="J160" s="9">
        <f>H160 * (1 + Config!$B$10)</f>
        <v>247804.7415</v>
      </c>
      <c r="K160" s="6" t="str">
        <f t="shared" si="2"/>
        <v>16g 85s 7c</v>
      </c>
      <c r="L160" s="8" t="str">
        <f t="shared" si="3"/>
        <v>19g 82s 44c</v>
      </c>
      <c r="M160" s="6" t="str">
        <f t="shared" si="4"/>
        <v>24g 78s 5c</v>
      </c>
      <c r="N160" s="6" t="str">
        <f t="shared" si="5"/>
        <v>Glinting Fire Opal</v>
      </c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6">
        <f>IF(C161=0, Config!$B$14*Config!$B$20*Config!$B$40, 
IF(C161=1, Config!$B$14*Config!$B$21*Config!$B$41, 
IF(C161=2, Config!$B$14*Config!$B$22*Config!$B$42, 
IF(C161=3, Config!$B$14*Config!$B$23*Config!$B$43, 
IF(C161=4, Config!$B$14*Config!$B$24*Config!$B$44, 
IF(C161=5, Config!$B$14*Config!$B$25*Config!$B$45, 
IF(C161=6, Config!$B$14*Config!$B$26*Config!$B$46, 
IF(C161=7, Config!$B$14*Config!$B$27*Config!$B$47, ""))))))))</f>
        <v>1.89</v>
      </c>
      <c r="C161" s="10">
        <v>4.0</v>
      </c>
      <c r="D161" s="7" t="s">
        <v>197</v>
      </c>
      <c r="E161" s="10">
        <v>30000.0</v>
      </c>
      <c r="F161" s="10">
        <v>70.0</v>
      </c>
      <c r="G161" s="9">
        <f>IF(E161 &lt; Config!$B$3, Config!$B$3, E161)</f>
        <v>30000</v>
      </c>
      <c r="H161" s="9">
        <f t="shared" si="1"/>
        <v>198243.7932</v>
      </c>
      <c r="I161" s="9">
        <f>H161 * (1 - Config!$B$9)</f>
        <v>168507.2242</v>
      </c>
      <c r="J161" s="9">
        <f>H161 * (1 + Config!$B$10)</f>
        <v>247804.7415</v>
      </c>
      <c r="K161" s="6" t="str">
        <f t="shared" si="2"/>
        <v>16g 85s 7c</v>
      </c>
      <c r="L161" s="8" t="str">
        <f t="shared" si="3"/>
        <v>19g 82s 44c</v>
      </c>
      <c r="M161" s="6" t="str">
        <f t="shared" si="4"/>
        <v>24g 78s 5c</v>
      </c>
      <c r="N161" s="6" t="str">
        <f t="shared" si="5"/>
        <v>Glimmering Fire Opal</v>
      </c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6">
        <f>IF(C162=0, Config!$B$14*Config!$B$20*Config!$B$40, 
IF(C162=1, Config!$B$14*Config!$B$21*Config!$B$41, 
IF(C162=2, Config!$B$14*Config!$B$22*Config!$B$42, 
IF(C162=3, Config!$B$14*Config!$B$23*Config!$B$43, 
IF(C162=4, Config!$B$14*Config!$B$24*Config!$B$44, 
IF(C162=5, Config!$B$14*Config!$B$25*Config!$B$45, 
IF(C162=6, Config!$B$14*Config!$B$26*Config!$B$46, 
IF(C162=7, Config!$B$14*Config!$B$27*Config!$B$47, ""))))))))</f>
        <v>1.89</v>
      </c>
      <c r="C162" s="10">
        <v>4.0</v>
      </c>
      <c r="D162" s="7" t="s">
        <v>198</v>
      </c>
      <c r="E162" s="10">
        <v>30000.0</v>
      </c>
      <c r="F162" s="10">
        <v>70.0</v>
      </c>
      <c r="G162" s="9">
        <f>IF(E162 &lt; Config!$B$3, Config!$B$3, E162)</f>
        <v>30000</v>
      </c>
      <c r="H162" s="9">
        <f t="shared" si="1"/>
        <v>198243.7932</v>
      </c>
      <c r="I162" s="9">
        <f>H162 * (1 - Config!$B$9)</f>
        <v>168507.2242</v>
      </c>
      <c r="J162" s="9">
        <f>H162 * (1 + Config!$B$10)</f>
        <v>247804.7415</v>
      </c>
      <c r="K162" s="6" t="str">
        <f t="shared" si="2"/>
        <v>16g 85s 7c</v>
      </c>
      <c r="L162" s="8" t="str">
        <f t="shared" si="3"/>
        <v>19g 82s 44c</v>
      </c>
      <c r="M162" s="6" t="str">
        <f t="shared" si="4"/>
        <v>24g 78s 5c</v>
      </c>
      <c r="N162" s="6" t="str">
        <f t="shared" si="5"/>
        <v>Etched Fire Opal</v>
      </c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6">
        <f>IF(C163=0, Config!$B$14*Config!$B$20*Config!$B$40, 
IF(C163=1, Config!$B$14*Config!$B$21*Config!$B$41, 
IF(C163=2, Config!$B$14*Config!$B$22*Config!$B$42, 
IF(C163=3, Config!$B$14*Config!$B$23*Config!$B$43, 
IF(C163=4, Config!$B$14*Config!$B$24*Config!$B$44, 
IF(C163=5, Config!$B$14*Config!$B$25*Config!$B$45, 
IF(C163=6, Config!$B$14*Config!$B$26*Config!$B$46, 
IF(C163=7, Config!$B$14*Config!$B$27*Config!$B$47, ""))))))))</f>
        <v>1.89</v>
      </c>
      <c r="C163" s="10">
        <v>4.0</v>
      </c>
      <c r="D163" s="7" t="s">
        <v>199</v>
      </c>
      <c r="E163" s="10">
        <v>30000.0</v>
      </c>
      <c r="F163" s="10">
        <v>70.0</v>
      </c>
      <c r="G163" s="9">
        <f>IF(E163 &lt; Config!$B$3, Config!$B$3, E163)</f>
        <v>30000</v>
      </c>
      <c r="H163" s="9">
        <f t="shared" si="1"/>
        <v>198243.7932</v>
      </c>
      <c r="I163" s="9">
        <f>H163 * (1 - Config!$B$9)</f>
        <v>168507.2242</v>
      </c>
      <c r="J163" s="9">
        <f>H163 * (1 + Config!$B$10)</f>
        <v>247804.7415</v>
      </c>
      <c r="K163" s="6" t="str">
        <f t="shared" si="2"/>
        <v>16g 85s 7c</v>
      </c>
      <c r="L163" s="8" t="str">
        <f t="shared" si="3"/>
        <v>19g 82s 44c</v>
      </c>
      <c r="M163" s="6" t="str">
        <f t="shared" si="4"/>
        <v>24g 78s 5c</v>
      </c>
      <c r="N163" s="6" t="str">
        <f t="shared" si="5"/>
        <v>Rune Covered Chrysoprase</v>
      </c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6">
        <f>IF(C164=0, Config!$B$14*Config!$B$20*Config!$B$40, 
IF(C164=1, Config!$B$14*Config!$B$21*Config!$B$41, 
IF(C164=2, Config!$B$14*Config!$B$22*Config!$B$42, 
IF(C164=3, Config!$B$14*Config!$B$23*Config!$B$43, 
IF(C164=4, Config!$B$14*Config!$B$24*Config!$B$44, 
IF(C164=5, Config!$B$14*Config!$B$25*Config!$B$45, 
IF(C164=6, Config!$B$14*Config!$B$26*Config!$B$46, 
IF(C164=7, Config!$B$14*Config!$B$27*Config!$B$47, ""))))))))</f>
        <v>1.89</v>
      </c>
      <c r="C164" s="10">
        <v>4.0</v>
      </c>
      <c r="D164" s="7" t="s">
        <v>200</v>
      </c>
      <c r="E164" s="10">
        <v>30000.0</v>
      </c>
      <c r="F164" s="10">
        <v>70.0</v>
      </c>
      <c r="G164" s="9">
        <f>IF(E164 &lt; Config!$B$3, Config!$B$3, E164)</f>
        <v>30000</v>
      </c>
      <c r="H164" s="9">
        <f t="shared" si="1"/>
        <v>198243.7932</v>
      </c>
      <c r="I164" s="9">
        <f>H164 * (1 - Config!$B$9)</f>
        <v>168507.2242</v>
      </c>
      <c r="J164" s="9">
        <f>H164 * (1 + Config!$B$10)</f>
        <v>247804.7415</v>
      </c>
      <c r="K164" s="6" t="str">
        <f t="shared" si="2"/>
        <v>16g 85s 7c</v>
      </c>
      <c r="L164" s="8" t="str">
        <f t="shared" si="3"/>
        <v>19g 82s 44c</v>
      </c>
      <c r="M164" s="6" t="str">
        <f t="shared" si="4"/>
        <v>24g 78s 5c</v>
      </c>
      <c r="N164" s="6" t="str">
        <f t="shared" si="5"/>
        <v>Regal Tanzanite</v>
      </c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6">
        <f>IF(C165=0, Config!$B$14*Config!$B$20*Config!$B$40, 
IF(C165=1, Config!$B$14*Config!$B$21*Config!$B$41, 
IF(C165=2, Config!$B$14*Config!$B$22*Config!$B$42, 
IF(C165=3, Config!$B$14*Config!$B$23*Config!$B$43, 
IF(C165=4, Config!$B$14*Config!$B$24*Config!$B$44, 
IF(C165=5, Config!$B$14*Config!$B$25*Config!$B$45, 
IF(C165=6, Config!$B$14*Config!$B$26*Config!$B$46, 
IF(C165=7, Config!$B$14*Config!$B$27*Config!$B$47, ""))))))))</f>
        <v>1.89</v>
      </c>
      <c r="C165" s="10">
        <v>4.0</v>
      </c>
      <c r="D165" s="7" t="s">
        <v>201</v>
      </c>
      <c r="E165" s="10">
        <v>30000.0</v>
      </c>
      <c r="F165" s="10">
        <v>70.0</v>
      </c>
      <c r="G165" s="9">
        <f>IF(E165 &lt; Config!$B$3, Config!$B$3, E165)</f>
        <v>30000</v>
      </c>
      <c r="H165" s="9">
        <f t="shared" si="1"/>
        <v>198243.7932</v>
      </c>
      <c r="I165" s="9">
        <f>H165 * (1 - Config!$B$9)</f>
        <v>168507.2242</v>
      </c>
      <c r="J165" s="9">
        <f>H165 * (1 + Config!$B$10)</f>
        <v>247804.7415</v>
      </c>
      <c r="K165" s="6" t="str">
        <f t="shared" si="2"/>
        <v>16g 85s 7c</v>
      </c>
      <c r="L165" s="8" t="str">
        <f t="shared" si="3"/>
        <v>19g 82s 44c</v>
      </c>
      <c r="M165" s="6" t="str">
        <f t="shared" si="4"/>
        <v>24g 78s 5c</v>
      </c>
      <c r="N165" s="6" t="str">
        <f t="shared" si="5"/>
        <v>Shining Fire Opal</v>
      </c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6">
        <f>IF(C166=0, Config!$B$14*Config!$B$20*Config!$B$40, 
IF(C166=1, Config!$B$14*Config!$B$21*Config!$B$41, 
IF(C166=2, Config!$B$14*Config!$B$22*Config!$B$42, 
IF(C166=3, Config!$B$14*Config!$B$23*Config!$B$43, 
IF(C166=4, Config!$B$14*Config!$B$24*Config!$B$44, 
IF(C166=5, Config!$B$14*Config!$B$25*Config!$B$45, 
IF(C166=6, Config!$B$14*Config!$B$26*Config!$B$46, 
IF(C166=7, Config!$B$14*Config!$B$27*Config!$B$47, ""))))))))</f>
        <v>1.89</v>
      </c>
      <c r="C166" s="10">
        <v>4.0</v>
      </c>
      <c r="D166" s="7" t="s">
        <v>202</v>
      </c>
      <c r="E166" s="10">
        <v>30000.0</v>
      </c>
      <c r="F166" s="10">
        <v>70.0</v>
      </c>
      <c r="G166" s="9">
        <f>IF(E166 &lt; Config!$B$3, Config!$B$3, E166)</f>
        <v>30000</v>
      </c>
      <c r="H166" s="9">
        <f t="shared" si="1"/>
        <v>198243.7932</v>
      </c>
      <c r="I166" s="9">
        <f>H166 * (1 - Config!$B$9)</f>
        <v>168507.2242</v>
      </c>
      <c r="J166" s="9">
        <f>H166 * (1 + Config!$B$10)</f>
        <v>247804.7415</v>
      </c>
      <c r="K166" s="6" t="str">
        <f t="shared" si="2"/>
        <v>16g 85s 7c</v>
      </c>
      <c r="L166" s="8" t="str">
        <f t="shared" si="3"/>
        <v>19g 82s 44c</v>
      </c>
      <c r="M166" s="6" t="str">
        <f t="shared" si="4"/>
        <v>24g 78s 5c</v>
      </c>
      <c r="N166" s="6" t="str">
        <f t="shared" si="5"/>
        <v>Assassin's Fire Opal</v>
      </c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6">
        <f>IF(C167=0, Config!$B$14*Config!$B$20*Config!$B$40, 
IF(C167=1, Config!$B$14*Config!$B$21*Config!$B$41, 
IF(C167=2, Config!$B$14*Config!$B$22*Config!$B$42, 
IF(C167=3, Config!$B$14*Config!$B$23*Config!$B$43, 
IF(C167=4, Config!$B$14*Config!$B$24*Config!$B$44, 
IF(C167=5, Config!$B$14*Config!$B$25*Config!$B$45, 
IF(C167=6, Config!$B$14*Config!$B$26*Config!$B$46, 
IF(C167=7, Config!$B$14*Config!$B$27*Config!$B$47, ""))))))))</f>
        <v>1.89</v>
      </c>
      <c r="C167" s="10">
        <v>4.0</v>
      </c>
      <c r="D167" s="7" t="s">
        <v>203</v>
      </c>
      <c r="E167" s="10">
        <v>30000.0</v>
      </c>
      <c r="F167" s="10">
        <v>70.0</v>
      </c>
      <c r="G167" s="9">
        <f>IF(E167 &lt; Config!$B$3, Config!$B$3, E167)</f>
        <v>30000</v>
      </c>
      <c r="H167" s="9">
        <f t="shared" si="1"/>
        <v>198243.7932</v>
      </c>
      <c r="I167" s="9">
        <f>H167 * (1 - Config!$B$9)</f>
        <v>168507.2242</v>
      </c>
      <c r="J167" s="9">
        <f>H167 * (1 + Config!$B$10)</f>
        <v>247804.7415</v>
      </c>
      <c r="K167" s="6" t="str">
        <f t="shared" si="2"/>
        <v>16g 85s 7c</v>
      </c>
      <c r="L167" s="8" t="str">
        <f t="shared" si="3"/>
        <v>19g 82s 44c</v>
      </c>
      <c r="M167" s="6" t="str">
        <f t="shared" si="4"/>
        <v>24g 78s 5c</v>
      </c>
      <c r="N167" s="6" t="str">
        <f t="shared" si="5"/>
        <v>Defender's Tanzanite</v>
      </c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6">
        <f>IF(C168=0, Config!$B$14*Config!$B$20*Config!$B$40, 
IF(C168=1, Config!$B$14*Config!$B$21*Config!$B$41, 
IF(C168=2, Config!$B$14*Config!$B$22*Config!$B$42, 
IF(C168=3, Config!$B$14*Config!$B$23*Config!$B$43, 
IF(C168=4, Config!$B$14*Config!$B$24*Config!$B$44, 
IF(C168=5, Config!$B$14*Config!$B$25*Config!$B$45, 
IF(C168=6, Config!$B$14*Config!$B$26*Config!$B$46, 
IF(C168=7, Config!$B$14*Config!$B$27*Config!$B$47, ""))))))))</f>
        <v>1.89</v>
      </c>
      <c r="C168" s="10">
        <v>4.0</v>
      </c>
      <c r="D168" s="7" t="s">
        <v>204</v>
      </c>
      <c r="E168" s="10">
        <v>30000.0</v>
      </c>
      <c r="F168" s="10">
        <v>70.0</v>
      </c>
      <c r="G168" s="9">
        <f>IF(E168 &lt; Config!$B$3, Config!$B$3, E168)</f>
        <v>30000</v>
      </c>
      <c r="H168" s="9">
        <f t="shared" si="1"/>
        <v>198243.7932</v>
      </c>
      <c r="I168" s="9">
        <f>H168 * (1 - Config!$B$9)</f>
        <v>168507.2242</v>
      </c>
      <c r="J168" s="9">
        <f>H168 * (1 + Config!$B$10)</f>
        <v>247804.7415</v>
      </c>
      <c r="K168" s="6" t="str">
        <f t="shared" si="2"/>
        <v>16g 85s 7c</v>
      </c>
      <c r="L168" s="8" t="str">
        <f t="shared" si="3"/>
        <v>19g 82s 44c</v>
      </c>
      <c r="M168" s="6" t="str">
        <f t="shared" si="4"/>
        <v>24g 78s 5c</v>
      </c>
      <c r="N168" s="6" t="str">
        <f t="shared" si="5"/>
        <v>Imperial Tanzanite</v>
      </c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6">
        <f>IF(C169=0, Config!$B$14*Config!$B$20*Config!$B$40, 
IF(C169=1, Config!$B$14*Config!$B$21*Config!$B$41, 
IF(C169=2, Config!$B$14*Config!$B$22*Config!$B$42, 
IF(C169=3, Config!$B$14*Config!$B$23*Config!$B$43, 
IF(C169=4, Config!$B$14*Config!$B$24*Config!$B$44, 
IF(C169=5, Config!$B$14*Config!$B$25*Config!$B$45, 
IF(C169=6, Config!$B$14*Config!$B$26*Config!$B$46, 
IF(C169=7, Config!$B$14*Config!$B$27*Config!$B$47, ""))))))))</f>
        <v>1.89</v>
      </c>
      <c r="C169" s="10">
        <v>4.0</v>
      </c>
      <c r="D169" s="7" t="s">
        <v>205</v>
      </c>
      <c r="E169" s="10">
        <v>30000.0</v>
      </c>
      <c r="F169" s="10">
        <v>70.0</v>
      </c>
      <c r="G169" s="9">
        <f>IF(E169 &lt; Config!$B$3, Config!$B$3, E169)</f>
        <v>30000</v>
      </c>
      <c r="H169" s="9">
        <f t="shared" si="1"/>
        <v>198243.7932</v>
      </c>
      <c r="I169" s="9">
        <f>H169 * (1 - Config!$B$9)</f>
        <v>168507.2242</v>
      </c>
      <c r="J169" s="9">
        <f>H169 * (1 + Config!$B$10)</f>
        <v>247804.7415</v>
      </c>
      <c r="K169" s="6" t="str">
        <f t="shared" si="2"/>
        <v>16g 85s 7c</v>
      </c>
      <c r="L169" s="8" t="str">
        <f t="shared" si="3"/>
        <v>19g 82s 44c</v>
      </c>
      <c r="M169" s="6" t="str">
        <f t="shared" si="4"/>
        <v>24g 78s 5c</v>
      </c>
      <c r="N169" s="6" t="str">
        <f t="shared" si="5"/>
        <v>Mysterious Fire Opal</v>
      </c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6">
        <f>IF(C170=0, Config!$B$14*Config!$B$20*Config!$B$40, 
IF(C170=1, Config!$B$14*Config!$B$21*Config!$B$41, 
IF(C170=2, Config!$B$14*Config!$B$22*Config!$B$42, 
IF(C170=3, Config!$B$14*Config!$B$23*Config!$B$43, 
IF(C170=4, Config!$B$14*Config!$B$24*Config!$B$44, 
IF(C170=5, Config!$B$14*Config!$B$25*Config!$B$45, 
IF(C170=6, Config!$B$14*Config!$B$26*Config!$B$46, 
IF(C170=7, Config!$B$14*Config!$B$27*Config!$B$47, ""))))))))</f>
        <v>1.89</v>
      </c>
      <c r="C170" s="10">
        <v>4.0</v>
      </c>
      <c r="D170" s="7" t="s">
        <v>206</v>
      </c>
      <c r="E170" s="10">
        <v>30000.0</v>
      </c>
      <c r="F170" s="10">
        <v>70.0</v>
      </c>
      <c r="G170" s="9">
        <f>IF(E170 &lt; Config!$B$3, Config!$B$3, E170)</f>
        <v>30000</v>
      </c>
      <c r="H170" s="9">
        <f t="shared" si="1"/>
        <v>198243.7932</v>
      </c>
      <c r="I170" s="9">
        <f>H170 * (1 - Config!$B$9)</f>
        <v>168507.2242</v>
      </c>
      <c r="J170" s="9">
        <f>H170 * (1 + Config!$B$10)</f>
        <v>247804.7415</v>
      </c>
      <c r="K170" s="6" t="str">
        <f t="shared" si="2"/>
        <v>16g 85s 7c</v>
      </c>
      <c r="L170" s="8" t="str">
        <f t="shared" si="3"/>
        <v>19g 82s 44c</v>
      </c>
      <c r="M170" s="6" t="str">
        <f t="shared" si="4"/>
        <v>24g 78s 5c</v>
      </c>
      <c r="N170" s="6" t="str">
        <f t="shared" si="5"/>
        <v>Brutal Tanzanite</v>
      </c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6">
        <f>IF(C171=0, Config!$B$14*Config!$B$20*Config!$B$40, 
IF(C171=1, Config!$B$14*Config!$B$21*Config!$B$41, 
IF(C171=2, Config!$B$14*Config!$B$22*Config!$B$42, 
IF(C171=3, Config!$B$14*Config!$B$23*Config!$B$43, 
IF(C171=4, Config!$B$14*Config!$B$24*Config!$B$44, 
IF(C171=5, Config!$B$14*Config!$B$25*Config!$B$45, 
IF(C171=6, Config!$B$14*Config!$B$26*Config!$B$46, 
IF(C171=7, Config!$B$14*Config!$B$27*Config!$B$47, ""))))))))</f>
        <v>1.89</v>
      </c>
      <c r="C171" s="10">
        <v>4.0</v>
      </c>
      <c r="D171" s="7" t="s">
        <v>207</v>
      </c>
      <c r="E171" s="10">
        <v>30000.0</v>
      </c>
      <c r="F171" s="10">
        <v>70.0</v>
      </c>
      <c r="G171" s="9">
        <f>IF(E171 &lt; Config!$B$3, Config!$B$3, E171)</f>
        <v>30000</v>
      </c>
      <c r="H171" s="9">
        <f t="shared" si="1"/>
        <v>198243.7932</v>
      </c>
      <c r="I171" s="9">
        <f>H171 * (1 - Config!$B$9)</f>
        <v>168507.2242</v>
      </c>
      <c r="J171" s="9">
        <f>H171 * (1 + Config!$B$10)</f>
        <v>247804.7415</v>
      </c>
      <c r="K171" s="6" t="str">
        <f t="shared" si="2"/>
        <v>16g 85s 7c</v>
      </c>
      <c r="L171" s="8" t="str">
        <f t="shared" si="3"/>
        <v>19g 82s 44c</v>
      </c>
      <c r="M171" s="6" t="str">
        <f t="shared" si="4"/>
        <v>24g 78s 5c</v>
      </c>
      <c r="N171" s="6" t="str">
        <f t="shared" si="5"/>
        <v>Nimble Fire Opal</v>
      </c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6">
        <f>IF(C172=0, Config!$B$14*Config!$B$20*Config!$B$40, 
IF(C172=1, Config!$B$14*Config!$B$21*Config!$B$41, 
IF(C172=2, Config!$B$14*Config!$B$22*Config!$B$42, 
IF(C172=3, Config!$B$14*Config!$B$23*Config!$B$43, 
IF(C172=4, Config!$B$14*Config!$B$24*Config!$B$44, 
IF(C172=5, Config!$B$14*Config!$B$25*Config!$B$45, 
IF(C172=6, Config!$B$14*Config!$B$26*Config!$B$46, 
IF(C172=7, Config!$B$14*Config!$B$27*Config!$B$47, ""))))))))</f>
        <v>1.89</v>
      </c>
      <c r="C172" s="10">
        <v>4.0</v>
      </c>
      <c r="D172" s="7" t="s">
        <v>208</v>
      </c>
      <c r="E172" s="10">
        <v>30000.0</v>
      </c>
      <c r="F172" s="10">
        <v>70.0</v>
      </c>
      <c r="G172" s="9">
        <f>IF(E172 &lt; Config!$B$3, Config!$B$3, E172)</f>
        <v>30000</v>
      </c>
      <c r="H172" s="9">
        <f t="shared" si="1"/>
        <v>198243.7932</v>
      </c>
      <c r="I172" s="9">
        <f>H172 * (1 - Config!$B$9)</f>
        <v>168507.2242</v>
      </c>
      <c r="J172" s="9">
        <f>H172 * (1 + Config!$B$10)</f>
        <v>247804.7415</v>
      </c>
      <c r="K172" s="6" t="str">
        <f t="shared" si="2"/>
        <v>16g 85s 7c</v>
      </c>
      <c r="L172" s="8" t="str">
        <f t="shared" si="3"/>
        <v>19g 82s 44c</v>
      </c>
      <c r="M172" s="6" t="str">
        <f t="shared" si="4"/>
        <v>24g 78s 5c</v>
      </c>
      <c r="N172" s="6" t="str">
        <f t="shared" si="5"/>
        <v>Durable Fire Opal</v>
      </c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6">
        <f>IF(C173=0, Config!$B$14*Config!$B$20*Config!$B$40, 
IF(C173=1, Config!$B$14*Config!$B$21*Config!$B$41, 
IF(C173=2, Config!$B$14*Config!$B$22*Config!$B$42, 
IF(C173=3, Config!$B$14*Config!$B$23*Config!$B$43, 
IF(C173=4, Config!$B$14*Config!$B$24*Config!$B$44, 
IF(C173=5, Config!$B$14*Config!$B$25*Config!$B$45, 
IF(C173=6, Config!$B$14*Config!$B$26*Config!$B$46, 
IF(C173=7, Config!$B$14*Config!$B$27*Config!$B$47, ""))))))))</f>
        <v>1.89</v>
      </c>
      <c r="C173" s="10">
        <v>4.0</v>
      </c>
      <c r="D173" s="7" t="s">
        <v>209</v>
      </c>
      <c r="E173" s="10">
        <v>30000.0</v>
      </c>
      <c r="F173" s="10">
        <v>70.0</v>
      </c>
      <c r="G173" s="9">
        <f>IF(E173 &lt; Config!$B$3, Config!$B$3, E173)</f>
        <v>30000</v>
      </c>
      <c r="H173" s="9">
        <f t="shared" si="1"/>
        <v>198243.7932</v>
      </c>
      <c r="I173" s="9">
        <f>H173 * (1 - Config!$B$9)</f>
        <v>168507.2242</v>
      </c>
      <c r="J173" s="9">
        <f>H173 * (1 + Config!$B$10)</f>
        <v>247804.7415</v>
      </c>
      <c r="K173" s="6" t="str">
        <f t="shared" si="2"/>
        <v>16g 85s 7c</v>
      </c>
      <c r="L173" s="8" t="str">
        <f t="shared" si="3"/>
        <v>19g 82s 44c</v>
      </c>
      <c r="M173" s="6" t="str">
        <f t="shared" si="4"/>
        <v>24g 78s 5c</v>
      </c>
      <c r="N173" s="6" t="str">
        <f t="shared" si="5"/>
        <v>Deadly Fire Opal</v>
      </c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6">
        <f>IF(C174=0, Config!$B$14*Config!$B$20*Config!$B$40, 
IF(C174=1, Config!$B$14*Config!$B$21*Config!$B$41, 
IF(C174=2, Config!$B$14*Config!$B$22*Config!$B$42, 
IF(C174=3, Config!$B$14*Config!$B$23*Config!$B$43, 
IF(C174=4, Config!$B$14*Config!$B$24*Config!$B$44, 
IF(C174=5, Config!$B$14*Config!$B$25*Config!$B$45, 
IF(C174=6, Config!$B$14*Config!$B$26*Config!$B$46, 
IF(C174=7, Config!$B$14*Config!$B$27*Config!$B$47, ""))))))))</f>
        <v>1.89</v>
      </c>
      <c r="C174" s="10">
        <v>4.0</v>
      </c>
      <c r="D174" s="7" t="s">
        <v>210</v>
      </c>
      <c r="E174" s="10">
        <v>30000.0</v>
      </c>
      <c r="F174" s="10">
        <v>70.0</v>
      </c>
      <c r="G174" s="9">
        <f>IF(E174 &lt; Config!$B$3, Config!$B$3, E174)</f>
        <v>30000</v>
      </c>
      <c r="H174" s="9">
        <f t="shared" si="1"/>
        <v>198243.7932</v>
      </c>
      <c r="I174" s="9">
        <f>H174 * (1 - Config!$B$9)</f>
        <v>168507.2242</v>
      </c>
      <c r="J174" s="9">
        <f>H174 * (1 + Config!$B$10)</f>
        <v>247804.7415</v>
      </c>
      <c r="K174" s="6" t="str">
        <f t="shared" si="2"/>
        <v>16g 85s 7c</v>
      </c>
      <c r="L174" s="8" t="str">
        <f t="shared" si="3"/>
        <v>19g 82s 44c</v>
      </c>
      <c r="M174" s="6" t="str">
        <f t="shared" si="4"/>
        <v>24g 78s 5c</v>
      </c>
      <c r="N174" s="6" t="str">
        <f t="shared" si="5"/>
        <v>Timeless Chrysoprase</v>
      </c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6">
        <f>IF(C175=0, Config!$B$14*Config!$B$20*Config!$B$40, 
IF(C175=1, Config!$B$14*Config!$B$21*Config!$B$41, 
IF(C175=2, Config!$B$14*Config!$B$22*Config!$B$42, 
IF(C175=3, Config!$B$14*Config!$B$23*Config!$B$43, 
IF(C175=4, Config!$B$14*Config!$B$24*Config!$B$44, 
IF(C175=5, Config!$B$14*Config!$B$25*Config!$B$45, 
IF(C175=6, Config!$B$14*Config!$B$26*Config!$B$46, 
IF(C175=7, Config!$B$14*Config!$B$27*Config!$B$47, ""))))))))</f>
        <v>1.89</v>
      </c>
      <c r="C175" s="10">
        <v>4.0</v>
      </c>
      <c r="D175" s="7" t="s">
        <v>211</v>
      </c>
      <c r="E175" s="10">
        <v>30000.0</v>
      </c>
      <c r="F175" s="10">
        <v>70.0</v>
      </c>
      <c r="G175" s="9">
        <f>IF(E175 &lt; Config!$B$3, Config!$B$3, E175)</f>
        <v>30000</v>
      </c>
      <c r="H175" s="9">
        <f t="shared" si="1"/>
        <v>198243.7932</v>
      </c>
      <c r="I175" s="9">
        <f>H175 * (1 - Config!$B$9)</f>
        <v>168507.2242</v>
      </c>
      <c r="J175" s="9">
        <f>H175 * (1 + Config!$B$10)</f>
        <v>247804.7415</v>
      </c>
      <c r="K175" s="6" t="str">
        <f t="shared" si="2"/>
        <v>16g 85s 7c</v>
      </c>
      <c r="L175" s="8" t="str">
        <f t="shared" si="3"/>
        <v>19g 82s 44c</v>
      </c>
      <c r="M175" s="6" t="str">
        <f t="shared" si="4"/>
        <v>24g 78s 5c</v>
      </c>
      <c r="N175" s="6" t="str">
        <f t="shared" si="5"/>
        <v>Enscribed Fire Opal</v>
      </c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6">
        <f>IF(C176=0, Config!$B$14*Config!$B$20*Config!$B$40, 
IF(C176=1, Config!$B$14*Config!$B$21*Config!$B$41, 
IF(C176=2, Config!$B$14*Config!$B$22*Config!$B$42, 
IF(C176=3, Config!$B$14*Config!$B$23*Config!$B$43, 
IF(C176=4, Config!$B$14*Config!$B$24*Config!$B$44, 
IF(C176=5, Config!$B$14*Config!$B$25*Config!$B$45, 
IF(C176=6, Config!$B$14*Config!$B$26*Config!$B$46, 
IF(C176=7, Config!$B$14*Config!$B$27*Config!$B$47, ""))))))))</f>
        <v>1.89</v>
      </c>
      <c r="C176" s="10">
        <v>4.0</v>
      </c>
      <c r="D176" s="7" t="s">
        <v>212</v>
      </c>
      <c r="E176" s="10">
        <v>30000.0</v>
      </c>
      <c r="F176" s="10">
        <v>70.0</v>
      </c>
      <c r="G176" s="9">
        <f>IF(E176 &lt; Config!$B$3, Config!$B$3, E176)</f>
        <v>30000</v>
      </c>
      <c r="H176" s="9">
        <f t="shared" si="1"/>
        <v>198243.7932</v>
      </c>
      <c r="I176" s="9">
        <f>H176 * (1 - Config!$B$9)</f>
        <v>168507.2242</v>
      </c>
      <c r="J176" s="9">
        <f>H176 * (1 + Config!$B$10)</f>
        <v>247804.7415</v>
      </c>
      <c r="K176" s="6" t="str">
        <f t="shared" si="2"/>
        <v>16g 85s 7c</v>
      </c>
      <c r="L176" s="8" t="str">
        <f t="shared" si="3"/>
        <v>19g 82s 44c</v>
      </c>
      <c r="M176" s="6" t="str">
        <f t="shared" si="4"/>
        <v>24g 78s 5c</v>
      </c>
      <c r="N176" s="6" t="str">
        <f t="shared" si="5"/>
        <v>Glistening Fire Opal</v>
      </c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6">
        <f>IF(C177=0, Config!$B$14*Config!$B$20*Config!$B$40, 
IF(C177=1, Config!$B$14*Config!$B$21*Config!$B$41, 
IF(C177=2, Config!$B$14*Config!$B$22*Config!$B$42, 
IF(C177=3, Config!$B$14*Config!$B$23*Config!$B$43, 
IF(C177=4, Config!$B$14*Config!$B$24*Config!$B$44, 
IF(C177=5, Config!$B$14*Config!$B$25*Config!$B$45, 
IF(C177=6, Config!$B$14*Config!$B$26*Config!$B$46, 
IF(C177=7, Config!$B$14*Config!$B$27*Config!$B$47, ""))))))))</f>
        <v>1.89</v>
      </c>
      <c r="C177" s="10">
        <v>4.0</v>
      </c>
      <c r="D177" s="7" t="s">
        <v>213</v>
      </c>
      <c r="E177" s="10">
        <v>30000.0</v>
      </c>
      <c r="F177" s="10">
        <v>70.0</v>
      </c>
      <c r="G177" s="9">
        <f>IF(E177 &lt; Config!$B$3, Config!$B$3, E177)</f>
        <v>30000</v>
      </c>
      <c r="H177" s="9">
        <f t="shared" si="1"/>
        <v>198243.7932</v>
      </c>
      <c r="I177" s="9">
        <f>H177 * (1 - Config!$B$9)</f>
        <v>168507.2242</v>
      </c>
      <c r="J177" s="9">
        <f>H177 * (1 + Config!$B$10)</f>
        <v>247804.7415</v>
      </c>
      <c r="K177" s="6" t="str">
        <f t="shared" si="2"/>
        <v>16g 85s 7c</v>
      </c>
      <c r="L177" s="8" t="str">
        <f t="shared" si="3"/>
        <v>19g 82s 44c</v>
      </c>
      <c r="M177" s="6" t="str">
        <f t="shared" si="4"/>
        <v>24g 78s 5c</v>
      </c>
      <c r="N177" s="6" t="str">
        <f t="shared" si="5"/>
        <v>Seer's Chrysoprase</v>
      </c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6">
        <f>IF(C178=0, Config!$B$14*Config!$B$20*Config!$B$40, 
IF(C178=1, Config!$B$14*Config!$B$21*Config!$B$41, 
IF(C178=2, Config!$B$14*Config!$B$22*Config!$B$42, 
IF(C178=3, Config!$B$14*Config!$B$23*Config!$B$43, 
IF(C178=4, Config!$B$14*Config!$B$24*Config!$B$44, 
IF(C178=5, Config!$B$14*Config!$B$25*Config!$B$45, 
IF(C178=6, Config!$B$14*Config!$B$26*Config!$B$46, 
IF(C178=7, Config!$B$14*Config!$B$27*Config!$B$47, ""))))))))</f>
        <v>1.89</v>
      </c>
      <c r="C178" s="10">
        <v>4.0</v>
      </c>
      <c r="D178" s="7" t="s">
        <v>214</v>
      </c>
      <c r="E178" s="10">
        <v>30000.0</v>
      </c>
      <c r="F178" s="10">
        <v>70.0</v>
      </c>
      <c r="G178" s="9">
        <f>IF(E178 &lt; Config!$B$3, Config!$B$3, E178)</f>
        <v>30000</v>
      </c>
      <c r="H178" s="9">
        <f t="shared" si="1"/>
        <v>198243.7932</v>
      </c>
      <c r="I178" s="9">
        <f>H178 * (1 - Config!$B$9)</f>
        <v>168507.2242</v>
      </c>
      <c r="J178" s="9">
        <f>H178 * (1 + Config!$B$10)</f>
        <v>247804.7415</v>
      </c>
      <c r="K178" s="6" t="str">
        <f t="shared" si="2"/>
        <v>16g 85s 7c</v>
      </c>
      <c r="L178" s="8" t="str">
        <f t="shared" si="3"/>
        <v>19g 82s 44c</v>
      </c>
      <c r="M178" s="6" t="str">
        <f t="shared" si="4"/>
        <v>24g 78s 5c</v>
      </c>
      <c r="N178" s="6" t="str">
        <f t="shared" si="5"/>
        <v>Champion's Fire Opal</v>
      </c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6">
        <f>IF(C179=0, Config!$B$14*Config!$B$20*Config!$B$40, 
IF(C179=1, Config!$B$14*Config!$B$21*Config!$B$41, 
IF(C179=2, Config!$B$14*Config!$B$22*Config!$B$42, 
IF(C179=3, Config!$B$14*Config!$B$23*Config!$B$43, 
IF(C179=4, Config!$B$14*Config!$B$24*Config!$B$44, 
IF(C179=5, Config!$B$14*Config!$B$25*Config!$B$45, 
IF(C179=6, Config!$B$14*Config!$B$26*Config!$B$46, 
IF(C179=7, Config!$B$14*Config!$B$27*Config!$B$47, ""))))))))</f>
        <v>1.89</v>
      </c>
      <c r="C179" s="10">
        <v>4.0</v>
      </c>
      <c r="D179" s="7" t="s">
        <v>215</v>
      </c>
      <c r="E179" s="10">
        <v>30000.0</v>
      </c>
      <c r="F179" s="10">
        <v>70.0</v>
      </c>
      <c r="G179" s="9">
        <f>IF(E179 &lt; Config!$B$3, Config!$B$3, E179)</f>
        <v>30000</v>
      </c>
      <c r="H179" s="9">
        <f t="shared" si="1"/>
        <v>198243.7932</v>
      </c>
      <c r="I179" s="9">
        <f>H179 * (1 - Config!$B$9)</f>
        <v>168507.2242</v>
      </c>
      <c r="J179" s="9">
        <f>H179 * (1 + Config!$B$10)</f>
        <v>247804.7415</v>
      </c>
      <c r="K179" s="6" t="str">
        <f t="shared" si="2"/>
        <v>16g 85s 7c</v>
      </c>
      <c r="L179" s="8" t="str">
        <f t="shared" si="3"/>
        <v>19g 82s 44c</v>
      </c>
      <c r="M179" s="6" t="str">
        <f t="shared" si="4"/>
        <v>24g 78s 5c</v>
      </c>
      <c r="N179" s="6" t="str">
        <f t="shared" si="5"/>
        <v>Potent Fire Opal</v>
      </c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6">
        <f>IF(C180=0, Config!$B$14*Config!$B$20*Config!$B$40, 
IF(C180=1, Config!$B$14*Config!$B$21*Config!$B$41, 
IF(C180=2, Config!$B$14*Config!$B$22*Config!$B$42, 
IF(C180=3, Config!$B$14*Config!$B$23*Config!$B$43, 
IF(C180=4, Config!$B$14*Config!$B$24*Config!$B$44, 
IF(C180=5, Config!$B$14*Config!$B$25*Config!$B$45, 
IF(C180=6, Config!$B$14*Config!$B$26*Config!$B$46, 
IF(C180=7, Config!$B$14*Config!$B$27*Config!$B$47, ""))))))))</f>
        <v>1.89</v>
      </c>
      <c r="C180" s="10">
        <v>4.0</v>
      </c>
      <c r="D180" s="7" t="s">
        <v>216</v>
      </c>
      <c r="E180" s="10">
        <v>30000.0</v>
      </c>
      <c r="F180" s="10">
        <v>70.0</v>
      </c>
      <c r="G180" s="9">
        <f>IF(E180 &lt; Config!$B$3, Config!$B$3, E180)</f>
        <v>30000</v>
      </c>
      <c r="H180" s="9">
        <f t="shared" si="1"/>
        <v>198243.7932</v>
      </c>
      <c r="I180" s="9">
        <f>H180 * (1 - Config!$B$9)</f>
        <v>168507.2242</v>
      </c>
      <c r="J180" s="9">
        <f>H180 * (1 + Config!$B$10)</f>
        <v>247804.7415</v>
      </c>
      <c r="K180" s="6" t="str">
        <f t="shared" si="2"/>
        <v>16g 85s 7c</v>
      </c>
      <c r="L180" s="8" t="str">
        <f t="shared" si="3"/>
        <v>19g 82s 44c</v>
      </c>
      <c r="M180" s="6" t="str">
        <f t="shared" si="4"/>
        <v>24g 78s 5c</v>
      </c>
      <c r="N180" s="6" t="str">
        <f t="shared" si="5"/>
        <v>Dazzling Chrysoprase</v>
      </c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6">
        <f>IF(C181=0, Config!$B$14*Config!$B$20*Config!$B$40, 
IF(C181=1, Config!$B$14*Config!$B$21*Config!$B$41, 
IF(C181=2, Config!$B$14*Config!$B$22*Config!$B$42, 
IF(C181=3, Config!$B$14*Config!$B$23*Config!$B$43, 
IF(C181=4, Config!$B$14*Config!$B$24*Config!$B$44, 
IF(C181=5, Config!$B$14*Config!$B$25*Config!$B$45, 
IF(C181=6, Config!$B$14*Config!$B$26*Config!$B$46, 
IF(C181=7, Config!$B$14*Config!$B$27*Config!$B$47, ""))))))))</f>
        <v>1.89</v>
      </c>
      <c r="C181" s="10">
        <v>4.0</v>
      </c>
      <c r="D181" s="7" t="s">
        <v>217</v>
      </c>
      <c r="E181" s="10">
        <v>30000.0</v>
      </c>
      <c r="F181" s="10">
        <v>70.0</v>
      </c>
      <c r="G181" s="9">
        <f>IF(E181 &lt; Config!$B$3, Config!$B$3, E181)</f>
        <v>30000</v>
      </c>
      <c r="H181" s="9">
        <f t="shared" si="1"/>
        <v>198243.7932</v>
      </c>
      <c r="I181" s="9">
        <f>H181 * (1 - Config!$B$9)</f>
        <v>168507.2242</v>
      </c>
      <c r="J181" s="9">
        <f>H181 * (1 + Config!$B$10)</f>
        <v>247804.7415</v>
      </c>
      <c r="K181" s="6" t="str">
        <f t="shared" si="2"/>
        <v>16g 85s 7c</v>
      </c>
      <c r="L181" s="8" t="str">
        <f t="shared" si="3"/>
        <v>19g 82s 44c</v>
      </c>
      <c r="M181" s="6" t="str">
        <f t="shared" si="4"/>
        <v>24g 78s 5c</v>
      </c>
      <c r="N181" s="6" t="str">
        <f t="shared" si="5"/>
        <v>Enduring Chrysoprase</v>
      </c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6">
        <f>IF(C182=0, Config!$B$14*Config!$B$20*Config!$B$40, 
IF(C182=1, Config!$B$14*Config!$B$21*Config!$B$41, 
IF(C182=2, Config!$B$14*Config!$B$22*Config!$B$42, 
IF(C182=3, Config!$B$14*Config!$B$23*Config!$B$43, 
IF(C182=4, Config!$B$14*Config!$B$24*Config!$B$44, 
IF(C182=5, Config!$B$14*Config!$B$25*Config!$B$45, 
IF(C182=6, Config!$B$14*Config!$B$26*Config!$B$46, 
IF(C182=7, Config!$B$14*Config!$B$27*Config!$B$47, ""))))))))</f>
        <v>1.89</v>
      </c>
      <c r="C182" s="10">
        <v>4.0</v>
      </c>
      <c r="D182" s="7" t="s">
        <v>218</v>
      </c>
      <c r="E182" s="10">
        <v>30000.0</v>
      </c>
      <c r="F182" s="10">
        <v>70.0</v>
      </c>
      <c r="G182" s="9">
        <f>IF(E182 &lt; Config!$B$3, Config!$B$3, E182)</f>
        <v>30000</v>
      </c>
      <c r="H182" s="9">
        <f t="shared" si="1"/>
        <v>198243.7932</v>
      </c>
      <c r="I182" s="9">
        <f>H182 * (1 - Config!$B$9)</f>
        <v>168507.2242</v>
      </c>
      <c r="J182" s="9">
        <f>H182 * (1 + Config!$B$10)</f>
        <v>247804.7415</v>
      </c>
      <c r="K182" s="6" t="str">
        <f t="shared" si="2"/>
        <v>16g 85s 7c</v>
      </c>
      <c r="L182" s="8" t="str">
        <f t="shared" si="3"/>
        <v>19g 82s 44c</v>
      </c>
      <c r="M182" s="6" t="str">
        <f t="shared" si="4"/>
        <v>24g 78s 5c</v>
      </c>
      <c r="N182" s="6" t="str">
        <f t="shared" si="5"/>
        <v>Empowered Fire Opal</v>
      </c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6">
        <f>IF(C183=0, Config!$B$14*Config!$B$20*Config!$B$40, 
IF(C183=1, Config!$B$14*Config!$B$21*Config!$B$41, 
IF(C183=2, Config!$B$14*Config!$B$22*Config!$B$42, 
IF(C183=3, Config!$B$14*Config!$B$23*Config!$B$43, 
IF(C183=4, Config!$B$14*Config!$B$24*Config!$B$44, 
IF(C183=5, Config!$B$14*Config!$B$25*Config!$B$45, 
IF(C183=6, Config!$B$14*Config!$B$26*Config!$B$46, 
IF(C183=7, Config!$B$14*Config!$B$27*Config!$B$47, ""))))))))</f>
        <v>1.89</v>
      </c>
      <c r="C183" s="10">
        <v>4.0</v>
      </c>
      <c r="D183" s="7" t="s">
        <v>219</v>
      </c>
      <c r="E183" s="10">
        <v>30000.0</v>
      </c>
      <c r="F183" s="10">
        <v>70.0</v>
      </c>
      <c r="G183" s="9">
        <f>IF(E183 &lt; Config!$B$3, Config!$B$3, E183)</f>
        <v>30000</v>
      </c>
      <c r="H183" s="9">
        <f t="shared" si="1"/>
        <v>198243.7932</v>
      </c>
      <c r="I183" s="9">
        <f>H183 * (1 - Config!$B$9)</f>
        <v>168507.2242</v>
      </c>
      <c r="J183" s="9">
        <f>H183 * (1 + Config!$B$10)</f>
        <v>247804.7415</v>
      </c>
      <c r="K183" s="6" t="str">
        <f t="shared" si="2"/>
        <v>16g 85s 7c</v>
      </c>
      <c r="L183" s="8" t="str">
        <f t="shared" si="3"/>
        <v>19g 82s 44c</v>
      </c>
      <c r="M183" s="6" t="str">
        <f t="shared" si="4"/>
        <v>24g 78s 5c</v>
      </c>
      <c r="N183" s="6" t="str">
        <f t="shared" si="5"/>
        <v>Steady Chrysoprase</v>
      </c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6">
        <f>IF(C184=0, Config!$B$14*Config!$B$20*Config!$B$40, 
IF(C184=1, Config!$B$14*Config!$B$21*Config!$B$41, 
IF(C184=2, Config!$B$14*Config!$B$22*Config!$B$42, 
IF(C184=3, Config!$B$14*Config!$B$23*Config!$B$43, 
IF(C184=4, Config!$B$14*Config!$B$24*Config!$B$44, 
IF(C184=5, Config!$B$14*Config!$B$25*Config!$B$45, 
IF(C184=6, Config!$B$14*Config!$B$26*Config!$B$46, 
IF(C184=7, Config!$B$14*Config!$B$27*Config!$B$47, ""))))))))</f>
        <v>1.89</v>
      </c>
      <c r="C184" s="10">
        <v>4.0</v>
      </c>
      <c r="D184" s="7" t="s">
        <v>220</v>
      </c>
      <c r="E184" s="10">
        <v>30000.0</v>
      </c>
      <c r="F184" s="10">
        <v>70.0</v>
      </c>
      <c r="G184" s="9">
        <f>IF(E184 &lt; Config!$B$3, Config!$B$3, E184)</f>
        <v>30000</v>
      </c>
      <c r="H184" s="9">
        <f t="shared" si="1"/>
        <v>198243.7932</v>
      </c>
      <c r="I184" s="9">
        <f>H184 * (1 - Config!$B$9)</f>
        <v>168507.2242</v>
      </c>
      <c r="J184" s="9">
        <f>H184 * (1 + Config!$B$10)</f>
        <v>247804.7415</v>
      </c>
      <c r="K184" s="6" t="str">
        <f t="shared" si="2"/>
        <v>16g 85s 7c</v>
      </c>
      <c r="L184" s="8" t="str">
        <f t="shared" si="3"/>
        <v>19g 82s 44c</v>
      </c>
      <c r="M184" s="6" t="str">
        <f t="shared" si="4"/>
        <v>24g 78s 5c</v>
      </c>
      <c r="N184" s="6" t="str">
        <f t="shared" si="5"/>
        <v>Iridescent Fire Opal</v>
      </c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6">
        <f>IF(C185=0, Config!$B$14*Config!$B$20*Config!$B$40, 
IF(C185=1, Config!$B$14*Config!$B$21*Config!$B$41, 
IF(C185=2, Config!$B$14*Config!$B$22*Config!$B$42, 
IF(C185=3, Config!$B$14*Config!$B$23*Config!$B$43, 
IF(C185=4, Config!$B$14*Config!$B$24*Config!$B$44, 
IF(C185=5, Config!$B$14*Config!$B$25*Config!$B$45, 
IF(C185=6, Config!$B$14*Config!$B$26*Config!$B$46, 
IF(C185=7, Config!$B$14*Config!$B$27*Config!$B$47, ""))))))))</f>
        <v>1.89</v>
      </c>
      <c r="C185" s="10">
        <v>4.0</v>
      </c>
      <c r="D185" s="7" t="s">
        <v>221</v>
      </c>
      <c r="E185" s="10">
        <v>30000.0</v>
      </c>
      <c r="F185" s="10">
        <v>70.0</v>
      </c>
      <c r="G185" s="9">
        <f>IF(E185 &lt; Config!$B$3, Config!$B$3, E185)</f>
        <v>30000</v>
      </c>
      <c r="H185" s="9">
        <f t="shared" si="1"/>
        <v>198243.7932</v>
      </c>
      <c r="I185" s="9">
        <f>H185 * (1 - Config!$B$9)</f>
        <v>168507.2242</v>
      </c>
      <c r="J185" s="9">
        <f>H185 * (1 + Config!$B$10)</f>
        <v>247804.7415</v>
      </c>
      <c r="K185" s="6" t="str">
        <f t="shared" si="2"/>
        <v>16g 85s 7c</v>
      </c>
      <c r="L185" s="8" t="str">
        <f t="shared" si="3"/>
        <v>19g 82s 44c</v>
      </c>
      <c r="M185" s="6" t="str">
        <f t="shared" si="4"/>
        <v>24g 78s 5c</v>
      </c>
      <c r="N185" s="6" t="str">
        <f t="shared" si="5"/>
        <v>Effulgent Chrysoprase</v>
      </c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6">
        <f>IF(C186=0, Config!$B$14*Config!$B$20*Config!$B$40, 
IF(C186=1, Config!$B$14*Config!$B$21*Config!$B$41, 
IF(C186=2, Config!$B$14*Config!$B$22*Config!$B$42, 
IF(C186=3, Config!$B$14*Config!$B$23*Config!$B$43, 
IF(C186=4, Config!$B$14*Config!$B$24*Config!$B$44, 
IF(C186=5, Config!$B$14*Config!$B$25*Config!$B$45, 
IF(C186=6, Config!$B$14*Config!$B$26*Config!$B$46, 
IF(C186=7, Config!$B$14*Config!$B$27*Config!$B$47, ""))))))))</f>
        <v>1.89</v>
      </c>
      <c r="C186" s="10">
        <v>4.0</v>
      </c>
      <c r="D186" s="7" t="s">
        <v>222</v>
      </c>
      <c r="E186" s="10">
        <v>30000.0</v>
      </c>
      <c r="F186" s="10">
        <v>70.0</v>
      </c>
      <c r="G186" s="9">
        <f>IF(E186 &lt; Config!$B$3, Config!$B$3, E186)</f>
        <v>30000</v>
      </c>
      <c r="H186" s="9">
        <f t="shared" si="1"/>
        <v>198243.7932</v>
      </c>
      <c r="I186" s="9">
        <f>H186 * (1 - Config!$B$9)</f>
        <v>168507.2242</v>
      </c>
      <c r="J186" s="9">
        <f>H186 * (1 + Config!$B$10)</f>
        <v>247804.7415</v>
      </c>
      <c r="K186" s="6" t="str">
        <f t="shared" si="2"/>
        <v>16g 85s 7c</v>
      </c>
      <c r="L186" s="8" t="str">
        <f t="shared" si="3"/>
        <v>19g 82s 44c</v>
      </c>
      <c r="M186" s="6" t="str">
        <f t="shared" si="4"/>
        <v>24g 78s 5c</v>
      </c>
      <c r="N186" s="6" t="str">
        <f t="shared" si="5"/>
        <v>Fluorescent Tanzanite</v>
      </c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6">
        <f>IF(C187=0, Config!$B$14*Config!$B$20*Config!$B$40, 
IF(C187=1, Config!$B$14*Config!$B$21*Config!$B$41, 
IF(C187=2, Config!$B$14*Config!$B$22*Config!$B$42, 
IF(C187=3, Config!$B$14*Config!$B$23*Config!$B$43, 
IF(C187=4, Config!$B$14*Config!$B$24*Config!$B$44, 
IF(C187=5, Config!$B$14*Config!$B$25*Config!$B$45, 
IF(C187=6, Config!$B$14*Config!$B$26*Config!$B$46, 
IF(C187=7, Config!$B$14*Config!$B$27*Config!$B$47, ""))))))))</f>
        <v>1.89</v>
      </c>
      <c r="C187" s="10">
        <v>4.0</v>
      </c>
      <c r="D187" s="7" t="s">
        <v>223</v>
      </c>
      <c r="E187" s="10">
        <v>30000.0</v>
      </c>
      <c r="F187" s="10">
        <v>70.0</v>
      </c>
      <c r="G187" s="9">
        <f>IF(E187 &lt; Config!$B$3, Config!$B$3, E187)</f>
        <v>30000</v>
      </c>
      <c r="H187" s="9">
        <f t="shared" si="1"/>
        <v>198243.7932</v>
      </c>
      <c r="I187" s="9">
        <f>H187 * (1 - Config!$B$9)</f>
        <v>168507.2242</v>
      </c>
      <c r="J187" s="9">
        <f>H187 * (1 + Config!$B$10)</f>
        <v>247804.7415</v>
      </c>
      <c r="K187" s="6" t="str">
        <f t="shared" si="2"/>
        <v>16g 85s 7c</v>
      </c>
      <c r="L187" s="8" t="str">
        <f t="shared" si="3"/>
        <v>19g 82s 44c</v>
      </c>
      <c r="M187" s="6" t="str">
        <f t="shared" si="4"/>
        <v>24g 78s 5c</v>
      </c>
      <c r="N187" s="6" t="str">
        <f t="shared" si="5"/>
        <v>Beaming Fire Opal</v>
      </c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6">
        <f>IF(C188=0, Config!$B$14*Config!$B$20*Config!$B$40, 
IF(C188=1, Config!$B$14*Config!$B$21*Config!$B$41, 
IF(C188=2, Config!$B$14*Config!$B$22*Config!$B$42, 
IF(C188=3, Config!$B$14*Config!$B$23*Config!$B$43, 
IF(C188=4, Config!$B$14*Config!$B$24*Config!$B$44, 
IF(C188=5, Config!$B$14*Config!$B$25*Config!$B$45, 
IF(C188=6, Config!$B$14*Config!$B$26*Config!$B$46, 
IF(C188=7, Config!$B$14*Config!$B$27*Config!$B$47, ""))))))))</f>
        <v>1.89</v>
      </c>
      <c r="C188" s="10">
        <v>4.0</v>
      </c>
      <c r="D188" s="7" t="s">
        <v>224</v>
      </c>
      <c r="E188" s="10">
        <v>30000.0</v>
      </c>
      <c r="F188" s="10">
        <v>70.0</v>
      </c>
      <c r="G188" s="9">
        <f>IF(E188 &lt; Config!$B$3, Config!$B$3, E188)</f>
        <v>30000</v>
      </c>
      <c r="H188" s="9">
        <f t="shared" si="1"/>
        <v>198243.7932</v>
      </c>
      <c r="I188" s="9">
        <f>H188 * (1 - Config!$B$9)</f>
        <v>168507.2242</v>
      </c>
      <c r="J188" s="9">
        <f>H188 * (1 + Config!$B$10)</f>
        <v>247804.7415</v>
      </c>
      <c r="K188" s="6" t="str">
        <f t="shared" si="2"/>
        <v>16g 85s 7c</v>
      </c>
      <c r="L188" s="8" t="str">
        <f t="shared" si="3"/>
        <v>19g 82s 44c</v>
      </c>
      <c r="M188" s="6" t="str">
        <f t="shared" si="4"/>
        <v>24g 78s 5c</v>
      </c>
      <c r="N188" s="6" t="str">
        <f t="shared" si="5"/>
        <v>Jagged Chrysoprase</v>
      </c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6">
        <f>IF(C189=0, Config!$B$14*Config!$B$20*Config!$B$40, 
IF(C189=1, Config!$B$14*Config!$B$21*Config!$B$41, 
IF(C189=2, Config!$B$14*Config!$B$22*Config!$B$42, 
IF(C189=3, Config!$B$14*Config!$B$23*Config!$B$43, 
IF(C189=4, Config!$B$14*Config!$B$24*Config!$B$44, 
IF(C189=5, Config!$B$14*Config!$B$25*Config!$B$45, 
IF(C189=6, Config!$B$14*Config!$B$26*Config!$B$46, 
IF(C189=7, Config!$B$14*Config!$B$27*Config!$B$47, ""))))))))</f>
        <v>1.89</v>
      </c>
      <c r="C189" s="10">
        <v>4.0</v>
      </c>
      <c r="D189" s="7" t="s">
        <v>225</v>
      </c>
      <c r="E189" s="10">
        <v>30000.0</v>
      </c>
      <c r="F189" s="10">
        <v>70.0</v>
      </c>
      <c r="G189" s="9">
        <f>IF(E189 &lt; Config!$B$3, Config!$B$3, E189)</f>
        <v>30000</v>
      </c>
      <c r="H189" s="9">
        <f t="shared" si="1"/>
        <v>198243.7932</v>
      </c>
      <c r="I189" s="9">
        <f>H189 * (1 - Config!$B$9)</f>
        <v>168507.2242</v>
      </c>
      <c r="J189" s="9">
        <f>H189 * (1 + Config!$B$10)</f>
        <v>247804.7415</v>
      </c>
      <c r="K189" s="6" t="str">
        <f t="shared" si="2"/>
        <v>16g 85s 7c</v>
      </c>
      <c r="L189" s="8" t="str">
        <f t="shared" si="3"/>
        <v>19g 82s 44c</v>
      </c>
      <c r="M189" s="6" t="str">
        <f t="shared" si="4"/>
        <v>24g 78s 5c</v>
      </c>
      <c r="N189" s="6" t="str">
        <f t="shared" si="5"/>
        <v>Royal Tanzanite</v>
      </c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6">
        <f>IF(C190=0, Config!$B$14*Config!$B$20*Config!$B$40, 
IF(C190=1, Config!$B$14*Config!$B$21*Config!$B$41, 
IF(C190=2, Config!$B$14*Config!$B$22*Config!$B$42, 
IF(C190=3, Config!$B$14*Config!$B$23*Config!$B$43, 
IF(C190=4, Config!$B$14*Config!$B$24*Config!$B$44, 
IF(C190=5, Config!$B$14*Config!$B$25*Config!$B$45, 
IF(C190=6, Config!$B$14*Config!$B$26*Config!$B$46, 
IF(C190=7, Config!$B$14*Config!$B$27*Config!$B$47, ""))))))))</f>
        <v>1.89</v>
      </c>
      <c r="C190" s="10">
        <v>4.0</v>
      </c>
      <c r="D190" s="7" t="s">
        <v>226</v>
      </c>
      <c r="E190" s="10">
        <v>30000.0</v>
      </c>
      <c r="F190" s="10">
        <v>70.0</v>
      </c>
      <c r="G190" s="9">
        <f>IF(E190 &lt; Config!$B$3, Config!$B$3, E190)</f>
        <v>30000</v>
      </c>
      <c r="H190" s="9">
        <f t="shared" si="1"/>
        <v>198243.7932</v>
      </c>
      <c r="I190" s="9">
        <f>H190 * (1 - Config!$B$9)</f>
        <v>168507.2242</v>
      </c>
      <c r="J190" s="9">
        <f>H190 * (1 + Config!$B$10)</f>
        <v>247804.7415</v>
      </c>
      <c r="K190" s="6" t="str">
        <f t="shared" si="2"/>
        <v>16g 85s 7c</v>
      </c>
      <c r="L190" s="8" t="str">
        <f t="shared" si="3"/>
        <v>19g 82s 44c</v>
      </c>
      <c r="M190" s="6" t="str">
        <f t="shared" si="4"/>
        <v>24g 78s 5c</v>
      </c>
      <c r="N190" s="6" t="str">
        <f t="shared" si="5"/>
        <v>Resplendent Fire Opal</v>
      </c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6">
        <f>IF(C191=0, Config!$B$14*Config!$B$20*Config!$B$40, 
IF(C191=1, Config!$B$14*Config!$B$21*Config!$B$41, 
IF(C191=2, Config!$B$14*Config!$B$22*Config!$B$42, 
IF(C191=3, Config!$B$14*Config!$B$23*Config!$B$43, 
IF(C191=4, Config!$B$14*Config!$B$24*Config!$B$44, 
IF(C191=5, Config!$B$14*Config!$B$25*Config!$B$45, 
IF(C191=6, Config!$B$14*Config!$B$26*Config!$B$46, 
IF(C191=7, Config!$B$14*Config!$B$27*Config!$B$47, ""))))))))</f>
        <v>1.89</v>
      </c>
      <c r="C191" s="10">
        <v>4.0</v>
      </c>
      <c r="D191" s="7" t="s">
        <v>227</v>
      </c>
      <c r="E191" s="10">
        <v>30000.0</v>
      </c>
      <c r="F191" s="10">
        <v>70.0</v>
      </c>
      <c r="G191" s="9">
        <f>IF(E191 &lt; Config!$B$3, Config!$B$3, E191)</f>
        <v>30000</v>
      </c>
      <c r="H191" s="9">
        <f t="shared" si="1"/>
        <v>198243.7932</v>
      </c>
      <c r="I191" s="9">
        <f>H191 * (1 - Config!$B$9)</f>
        <v>168507.2242</v>
      </c>
      <c r="J191" s="9">
        <f>H191 * (1 + Config!$B$10)</f>
        <v>247804.7415</v>
      </c>
      <c r="K191" s="6" t="str">
        <f t="shared" si="2"/>
        <v>16g 85s 7c</v>
      </c>
      <c r="L191" s="8" t="str">
        <f t="shared" si="3"/>
        <v>19g 82s 44c</v>
      </c>
      <c r="M191" s="6" t="str">
        <f t="shared" si="4"/>
        <v>24g 78s 5c</v>
      </c>
      <c r="N191" s="6" t="str">
        <f t="shared" si="5"/>
        <v>Vivid Chrysoprase</v>
      </c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6">
        <f>IF(C192=0, Config!$B$14*Config!$B$20*Config!$B$40, 
IF(C192=1, Config!$B$14*Config!$B$21*Config!$B$41, 
IF(C192=2, Config!$B$14*Config!$B$22*Config!$B$42, 
IF(C192=3, Config!$B$14*Config!$B$23*Config!$B$43, 
IF(C192=4, Config!$B$14*Config!$B$24*Config!$B$44, 
IF(C192=5, Config!$B$14*Config!$B$25*Config!$B$45, 
IF(C192=6, Config!$B$14*Config!$B$26*Config!$B$46, 
IF(C192=7, Config!$B$14*Config!$B$27*Config!$B$47, ""))))))))</f>
        <v>1.89</v>
      </c>
      <c r="C192" s="10">
        <v>4.0</v>
      </c>
      <c r="D192" s="7" t="s">
        <v>228</v>
      </c>
      <c r="E192" s="10">
        <v>30000.0</v>
      </c>
      <c r="F192" s="10">
        <v>70.0</v>
      </c>
      <c r="G192" s="9">
        <f>IF(E192 &lt; Config!$B$3, Config!$B$3, E192)</f>
        <v>30000</v>
      </c>
      <c r="H192" s="9">
        <f t="shared" si="1"/>
        <v>198243.7932</v>
      </c>
      <c r="I192" s="9">
        <f>H192 * (1 - Config!$B$9)</f>
        <v>168507.2242</v>
      </c>
      <c r="J192" s="9">
        <f>H192 * (1 + Config!$B$10)</f>
        <v>247804.7415</v>
      </c>
      <c r="K192" s="6" t="str">
        <f t="shared" si="2"/>
        <v>16g 85s 7c</v>
      </c>
      <c r="L192" s="8" t="str">
        <f t="shared" si="3"/>
        <v>19g 82s 44c</v>
      </c>
      <c r="M192" s="6" t="str">
        <f t="shared" si="4"/>
        <v>24g 78s 5c</v>
      </c>
      <c r="N192" s="6" t="str">
        <f t="shared" si="5"/>
        <v>Lambent Chrysoprase</v>
      </c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6">
        <f>IF(C193=0, Config!$B$14*Config!$B$20*Config!$B$40, 
IF(C193=1, Config!$B$14*Config!$B$21*Config!$B$41, 
IF(C193=2, Config!$B$14*Config!$B$22*Config!$B$42, 
IF(C193=3, Config!$B$14*Config!$B$23*Config!$B$43, 
IF(C193=4, Config!$B$14*Config!$B$24*Config!$B$44, 
IF(C193=5, Config!$B$14*Config!$B$25*Config!$B$45, 
IF(C193=6, Config!$B$14*Config!$B$26*Config!$B$46, 
IF(C193=7, Config!$B$14*Config!$B$27*Config!$B$47, ""))))))))</f>
        <v>1.89</v>
      </c>
      <c r="C193" s="10">
        <v>4.0</v>
      </c>
      <c r="D193" s="7" t="s">
        <v>229</v>
      </c>
      <c r="E193" s="10">
        <v>30000.0</v>
      </c>
      <c r="F193" s="10">
        <v>70.0</v>
      </c>
      <c r="G193" s="9">
        <f>IF(E193 &lt; Config!$B$3, Config!$B$3, E193)</f>
        <v>30000</v>
      </c>
      <c r="H193" s="9">
        <f t="shared" si="1"/>
        <v>198243.7932</v>
      </c>
      <c r="I193" s="9">
        <f>H193 * (1 - Config!$B$9)</f>
        <v>168507.2242</v>
      </c>
      <c r="J193" s="9">
        <f>H193 * (1 + Config!$B$10)</f>
        <v>247804.7415</v>
      </c>
      <c r="K193" s="6" t="str">
        <f t="shared" si="2"/>
        <v>16g 85s 7c</v>
      </c>
      <c r="L193" s="8" t="str">
        <f t="shared" si="3"/>
        <v>19g 82s 44c</v>
      </c>
      <c r="M193" s="6" t="str">
        <f t="shared" si="4"/>
        <v>24g 78s 5c</v>
      </c>
      <c r="N193" s="6" t="str">
        <f t="shared" si="5"/>
        <v>Splendid Fire Opal</v>
      </c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6">
        <f>IF(C194=0, Config!$B$14*Config!$B$20*Config!$B$40, 
IF(C194=1, Config!$B$14*Config!$B$21*Config!$B$41, 
IF(C194=2, Config!$B$14*Config!$B$22*Config!$B$42, 
IF(C194=3, Config!$B$14*Config!$B$23*Config!$B$43, 
IF(C194=4, Config!$B$14*Config!$B$24*Config!$B$44, 
IF(C194=5, Config!$B$14*Config!$B$25*Config!$B$45, 
IF(C194=6, Config!$B$14*Config!$B$26*Config!$B$46, 
IF(C194=7, Config!$B$14*Config!$B$27*Config!$B$47, ""))))))))</f>
        <v>1.89</v>
      </c>
      <c r="C194" s="10">
        <v>4.0</v>
      </c>
      <c r="D194" s="7" t="s">
        <v>230</v>
      </c>
      <c r="E194" s="10">
        <v>30000.0</v>
      </c>
      <c r="F194" s="10">
        <v>70.0</v>
      </c>
      <c r="G194" s="9">
        <f>IF(E194 &lt; Config!$B$3, Config!$B$3, E194)</f>
        <v>30000</v>
      </c>
      <c r="H194" s="9">
        <f t="shared" si="1"/>
        <v>198243.7932</v>
      </c>
      <c r="I194" s="9">
        <f>H194 * (1 - Config!$B$9)</f>
        <v>168507.2242</v>
      </c>
      <c r="J194" s="9">
        <f>H194 * (1 + Config!$B$10)</f>
        <v>247804.7415</v>
      </c>
      <c r="K194" s="6" t="str">
        <f t="shared" si="2"/>
        <v>16g 85s 7c</v>
      </c>
      <c r="L194" s="8" t="str">
        <f t="shared" si="3"/>
        <v>19g 82s 44c</v>
      </c>
      <c r="M194" s="6" t="str">
        <f t="shared" si="4"/>
        <v>24g 78s 5c</v>
      </c>
      <c r="N194" s="6" t="str">
        <f t="shared" si="5"/>
        <v>Radiant Chrysoprase</v>
      </c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6">
        <f>IF(C195=0, Config!$B$14*Config!$B$20*Config!$B$40, 
IF(C195=1, Config!$B$14*Config!$B$21*Config!$B$41, 
IF(C195=2, Config!$B$14*Config!$B$22*Config!$B$42, 
IF(C195=3, Config!$B$14*Config!$B$23*Config!$B$43, 
IF(C195=4, Config!$B$14*Config!$B$24*Config!$B$44, 
IF(C195=5, Config!$B$14*Config!$B$25*Config!$B$45, 
IF(C195=6, Config!$B$14*Config!$B$26*Config!$B$46, 
IF(C195=7, Config!$B$14*Config!$B$27*Config!$B$47, ""))))))))</f>
        <v>1.89</v>
      </c>
      <c r="C195" s="10">
        <v>4.0</v>
      </c>
      <c r="D195" s="7" t="s">
        <v>231</v>
      </c>
      <c r="E195" s="10">
        <v>30000.0</v>
      </c>
      <c r="F195" s="10">
        <v>70.0</v>
      </c>
      <c r="G195" s="9">
        <f>IF(E195 &lt; Config!$B$3, Config!$B$3, E195)</f>
        <v>30000</v>
      </c>
      <c r="H195" s="9">
        <f t="shared" si="1"/>
        <v>198243.7932</v>
      </c>
      <c r="I195" s="9">
        <f>H195 * (1 - Config!$B$9)</f>
        <v>168507.2242</v>
      </c>
      <c r="J195" s="9">
        <f>H195 * (1 + Config!$B$10)</f>
        <v>247804.7415</v>
      </c>
      <c r="K195" s="6" t="str">
        <f t="shared" si="2"/>
        <v>16g 85s 7c</v>
      </c>
      <c r="L195" s="8" t="str">
        <f t="shared" si="3"/>
        <v>19g 82s 44c</v>
      </c>
      <c r="M195" s="6" t="str">
        <f t="shared" si="4"/>
        <v>24g 78s 5c</v>
      </c>
      <c r="N195" s="6" t="str">
        <f t="shared" si="5"/>
        <v>Infused Amethyst</v>
      </c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6">
        <f>IF(C196=0, Config!$B$14*Config!$B$20*Config!$B$40, 
IF(C196=1, Config!$B$14*Config!$B$21*Config!$B$41, 
IF(C196=2, Config!$B$14*Config!$B$22*Config!$B$42, 
IF(C196=3, Config!$B$14*Config!$B$23*Config!$B$43, 
IF(C196=4, Config!$B$14*Config!$B$24*Config!$B$44, 
IF(C196=5, Config!$B$14*Config!$B$25*Config!$B$45, 
IF(C196=6, Config!$B$14*Config!$B$26*Config!$B$46, 
IF(C196=7, Config!$B$14*Config!$B$27*Config!$B$47, ""))))))))</f>
        <v>1.89</v>
      </c>
      <c r="C196" s="10">
        <v>4.0</v>
      </c>
      <c r="D196" s="7" t="s">
        <v>232</v>
      </c>
      <c r="E196" s="10">
        <v>30000.0</v>
      </c>
      <c r="F196" s="10">
        <v>70.0</v>
      </c>
      <c r="G196" s="9">
        <f>IF(E196 &lt; Config!$B$3, Config!$B$3, E196)</f>
        <v>30000</v>
      </c>
      <c r="H196" s="9">
        <f t="shared" si="1"/>
        <v>198243.7932</v>
      </c>
      <c r="I196" s="9">
        <f>H196 * (1 - Config!$B$9)</f>
        <v>168507.2242</v>
      </c>
      <c r="J196" s="9">
        <f>H196 * (1 + Config!$B$10)</f>
        <v>247804.7415</v>
      </c>
      <c r="K196" s="6" t="str">
        <f t="shared" si="2"/>
        <v>16g 85s 7c</v>
      </c>
      <c r="L196" s="8" t="str">
        <f t="shared" si="3"/>
        <v>19g 82s 44c</v>
      </c>
      <c r="M196" s="6" t="str">
        <f t="shared" si="4"/>
        <v>24g 78s 5c</v>
      </c>
      <c r="N196" s="6" t="str">
        <f t="shared" si="5"/>
        <v>Soothing Amethyst</v>
      </c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6">
        <f>IF(C197=0, Config!$B$14*Config!$B$20*Config!$B$40, 
IF(C197=1, Config!$B$14*Config!$B$21*Config!$B$41, 
IF(C197=2, Config!$B$14*Config!$B$22*Config!$B$42, 
IF(C197=3, Config!$B$14*Config!$B$23*Config!$B$43, 
IF(C197=4, Config!$B$14*Config!$B$24*Config!$B$44, 
IF(C197=5, Config!$B$14*Config!$B$25*Config!$B$45, 
IF(C197=6, Config!$B$14*Config!$B$26*Config!$B$46, 
IF(C197=7, Config!$B$14*Config!$B$27*Config!$B$47, ""))))))))</f>
        <v>1.89</v>
      </c>
      <c r="C197" s="10">
        <v>4.0</v>
      </c>
      <c r="D197" s="7" t="s">
        <v>233</v>
      </c>
      <c r="E197" s="10">
        <v>30000.0</v>
      </c>
      <c r="F197" s="10">
        <v>70.0</v>
      </c>
      <c r="G197" s="9">
        <f>IF(E197 &lt; Config!$B$3, Config!$B$3, E197)</f>
        <v>30000</v>
      </c>
      <c r="H197" s="9">
        <f t="shared" si="1"/>
        <v>198243.7932</v>
      </c>
      <c r="I197" s="9">
        <f>H197 * (1 - Config!$B$9)</f>
        <v>168507.2242</v>
      </c>
      <c r="J197" s="9">
        <f>H197 * (1 + Config!$B$10)</f>
        <v>247804.7415</v>
      </c>
      <c r="K197" s="6" t="str">
        <f t="shared" si="2"/>
        <v>16g 85s 7c</v>
      </c>
      <c r="L197" s="8" t="str">
        <f t="shared" si="3"/>
        <v>19g 82s 44c</v>
      </c>
      <c r="M197" s="6" t="str">
        <f t="shared" si="4"/>
        <v>24g 78s 5c</v>
      </c>
      <c r="N197" s="6" t="str">
        <f t="shared" si="5"/>
        <v>Pulsing Amethyst</v>
      </c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6">
        <f>IF(C198=0, Config!$B$14*Config!$B$20*Config!$B$40, 
IF(C198=1, Config!$B$14*Config!$B$21*Config!$B$41, 
IF(C198=2, Config!$B$14*Config!$B$22*Config!$B$42, 
IF(C198=3, Config!$B$14*Config!$B$23*Config!$B$43, 
IF(C198=4, Config!$B$14*Config!$B$24*Config!$B$44, 
IF(C198=5, Config!$B$14*Config!$B$25*Config!$B$45, 
IF(C198=6, Config!$B$14*Config!$B$26*Config!$B$46, 
IF(C198=7, Config!$B$14*Config!$B$27*Config!$B$47, ""))))))))</f>
        <v>2.28</v>
      </c>
      <c r="C198" s="10">
        <v>3.0</v>
      </c>
      <c r="D198" s="7" t="s">
        <v>234</v>
      </c>
      <c r="E198" s="10">
        <v>30000.0</v>
      </c>
      <c r="F198" s="10">
        <v>70.0</v>
      </c>
      <c r="G198" s="9">
        <f>IF(E198 &lt; Config!$B$3, Config!$B$3, E198)</f>
        <v>30000</v>
      </c>
      <c r="H198" s="9">
        <f t="shared" si="1"/>
        <v>239151.2426</v>
      </c>
      <c r="I198" s="9">
        <f>H198 * (1 - Config!$B$9)</f>
        <v>203278.5562</v>
      </c>
      <c r="J198" s="9">
        <f>H198 * (1 + Config!$B$10)</f>
        <v>298939.0533</v>
      </c>
      <c r="K198" s="6" t="str">
        <f t="shared" si="2"/>
        <v>20g 32s 79c</v>
      </c>
      <c r="L198" s="8" t="str">
        <f t="shared" si="3"/>
        <v>23g 91s 51c</v>
      </c>
      <c r="M198" s="6" t="str">
        <f t="shared" si="4"/>
        <v>29g 89s 39c</v>
      </c>
      <c r="N198" s="6" t="str">
        <f t="shared" si="5"/>
        <v>Great Dawnstone</v>
      </c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6">
        <f>IF(C199=0, Config!$B$14*Config!$B$20*Config!$B$40, 
IF(C199=1, Config!$B$14*Config!$B$21*Config!$B$41, 
IF(C199=2, Config!$B$14*Config!$B$22*Config!$B$42, 
IF(C199=3, Config!$B$14*Config!$B$23*Config!$B$43, 
IF(C199=4, Config!$B$14*Config!$B$24*Config!$B$44, 
IF(C199=5, Config!$B$14*Config!$B$25*Config!$B$45, 
IF(C199=6, Config!$B$14*Config!$B$26*Config!$B$46, 
IF(C199=7, Config!$B$14*Config!$B$27*Config!$B$47, ""))))))))</f>
        <v>2.28</v>
      </c>
      <c r="C199" s="10">
        <v>3.0</v>
      </c>
      <c r="D199" s="7" t="s">
        <v>235</v>
      </c>
      <c r="E199" s="10">
        <v>30000.0</v>
      </c>
      <c r="F199" s="10">
        <v>70.0</v>
      </c>
      <c r="G199" s="9">
        <f>IF(E199 &lt; Config!$B$3, Config!$B$3, E199)</f>
        <v>30000</v>
      </c>
      <c r="H199" s="9">
        <f t="shared" si="1"/>
        <v>239151.2426</v>
      </c>
      <c r="I199" s="9">
        <f>H199 * (1 - Config!$B$9)</f>
        <v>203278.5562</v>
      </c>
      <c r="J199" s="9">
        <f>H199 * (1 + Config!$B$10)</f>
        <v>298939.0533</v>
      </c>
      <c r="K199" s="6" t="str">
        <f t="shared" si="2"/>
        <v>20g 32s 79c</v>
      </c>
      <c r="L199" s="8" t="str">
        <f t="shared" si="3"/>
        <v>23g 91s 51c</v>
      </c>
      <c r="M199" s="6" t="str">
        <f t="shared" si="4"/>
        <v>29g 89s 39c</v>
      </c>
      <c r="N199" s="6" t="str">
        <f t="shared" si="5"/>
        <v>Balanced Nightseye</v>
      </c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6">
        <f>IF(C200=0, Config!$B$14*Config!$B$20*Config!$B$40, 
IF(C200=1, Config!$B$14*Config!$B$21*Config!$B$41, 
IF(C200=2, Config!$B$14*Config!$B$22*Config!$B$42, 
IF(C200=3, Config!$B$14*Config!$B$23*Config!$B$43, 
IF(C200=4, Config!$B$14*Config!$B$24*Config!$B$44, 
IF(C200=5, Config!$B$14*Config!$B$25*Config!$B$45, 
IF(C200=6, Config!$B$14*Config!$B$26*Config!$B$46, 
IF(C200=7, Config!$B$14*Config!$B$27*Config!$B$47, ""))))))))</f>
        <v>2.28</v>
      </c>
      <c r="C200" s="10">
        <v>3.0</v>
      </c>
      <c r="D200" s="7" t="s">
        <v>236</v>
      </c>
      <c r="E200" s="10">
        <v>30000.0</v>
      </c>
      <c r="F200" s="10">
        <v>70.0</v>
      </c>
      <c r="G200" s="9">
        <f>IF(E200 &lt; Config!$B$3, Config!$B$3, E200)</f>
        <v>30000</v>
      </c>
      <c r="H200" s="9">
        <f t="shared" si="1"/>
        <v>239151.2426</v>
      </c>
      <c r="I200" s="9">
        <f>H200 * (1 - Config!$B$9)</f>
        <v>203278.5562</v>
      </c>
      <c r="J200" s="9">
        <f>H200 * (1 + Config!$B$10)</f>
        <v>298939.0533</v>
      </c>
      <c r="K200" s="6" t="str">
        <f t="shared" si="2"/>
        <v>20g 32s 79c</v>
      </c>
      <c r="L200" s="8" t="str">
        <f t="shared" si="3"/>
        <v>23g 91s 51c</v>
      </c>
      <c r="M200" s="6" t="str">
        <f t="shared" si="4"/>
        <v>29g 89s 39c</v>
      </c>
      <c r="N200" s="6" t="str">
        <f t="shared" si="5"/>
        <v>Infused Nightseye</v>
      </c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6">
        <f>IF(C201=0, Config!$B$14*Config!$B$20*Config!$B$40, 
IF(C201=1, Config!$B$14*Config!$B$21*Config!$B$41, 
IF(C201=2, Config!$B$14*Config!$B$22*Config!$B$42, 
IF(C201=3, Config!$B$14*Config!$B$23*Config!$B$43, 
IF(C201=4, Config!$B$14*Config!$B$24*Config!$B$44, 
IF(C201=5, Config!$B$14*Config!$B$25*Config!$B$45, 
IF(C201=6, Config!$B$14*Config!$B$26*Config!$B$46, 
IF(C201=7, Config!$B$14*Config!$B$27*Config!$B$47, ""))))))))</f>
        <v>2.28</v>
      </c>
      <c r="C201" s="10">
        <v>3.0</v>
      </c>
      <c r="D201" s="7" t="s">
        <v>237</v>
      </c>
      <c r="E201" s="10">
        <v>30000.0</v>
      </c>
      <c r="F201" s="10">
        <v>70.0</v>
      </c>
      <c r="G201" s="9">
        <f>IF(E201 &lt; Config!$B$3, Config!$B$3, E201)</f>
        <v>30000</v>
      </c>
      <c r="H201" s="9">
        <f t="shared" si="1"/>
        <v>239151.2426</v>
      </c>
      <c r="I201" s="9">
        <f>H201 * (1 - Config!$B$9)</f>
        <v>203278.5562</v>
      </c>
      <c r="J201" s="9">
        <f>H201 * (1 + Config!$B$10)</f>
        <v>298939.0533</v>
      </c>
      <c r="K201" s="6" t="str">
        <f t="shared" si="2"/>
        <v>20g 32s 79c</v>
      </c>
      <c r="L201" s="8" t="str">
        <f t="shared" si="3"/>
        <v>23g 91s 51c</v>
      </c>
      <c r="M201" s="6" t="str">
        <f t="shared" si="4"/>
        <v>29g 89s 39c</v>
      </c>
      <c r="N201" s="6" t="str">
        <f t="shared" si="5"/>
        <v>Veiled Noble Topaz</v>
      </c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6">
        <f>IF(C202=0, Config!$B$14*Config!$B$20*Config!$B$40, 
IF(C202=1, Config!$B$14*Config!$B$21*Config!$B$41, 
IF(C202=2, Config!$B$14*Config!$B$22*Config!$B$42, 
IF(C202=3, Config!$B$14*Config!$B$23*Config!$B$43, 
IF(C202=4, Config!$B$14*Config!$B$24*Config!$B$44, 
IF(C202=5, Config!$B$14*Config!$B$25*Config!$B$45, 
IF(C202=6, Config!$B$14*Config!$B$26*Config!$B$46, 
IF(C202=7, Config!$B$14*Config!$B$27*Config!$B$47, ""))))))))</f>
        <v>2.28</v>
      </c>
      <c r="C202" s="10">
        <v>3.0</v>
      </c>
      <c r="D202" s="7" t="s">
        <v>238</v>
      </c>
      <c r="E202" s="10">
        <v>30000.0</v>
      </c>
      <c r="F202" s="10">
        <v>70.0</v>
      </c>
      <c r="G202" s="9">
        <f>IF(E202 &lt; Config!$B$3, Config!$B$3, E202)</f>
        <v>30000</v>
      </c>
      <c r="H202" s="9">
        <f t="shared" si="1"/>
        <v>239151.2426</v>
      </c>
      <c r="I202" s="9">
        <f>H202 * (1 - Config!$B$9)</f>
        <v>203278.5562</v>
      </c>
      <c r="J202" s="9">
        <f>H202 * (1 + Config!$B$10)</f>
        <v>298939.0533</v>
      </c>
      <c r="K202" s="6" t="str">
        <f t="shared" si="2"/>
        <v>20g 32s 79c</v>
      </c>
      <c r="L202" s="8" t="str">
        <f t="shared" si="3"/>
        <v>23g 91s 51c</v>
      </c>
      <c r="M202" s="6" t="str">
        <f t="shared" si="4"/>
        <v>29g 89s 39c</v>
      </c>
      <c r="N202" s="6" t="str">
        <f t="shared" si="5"/>
        <v>Wicked Noble Topaz</v>
      </c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6">
        <f>IF(C203=0, Config!$B$14*Config!$B$20*Config!$B$40, 
IF(C203=1, Config!$B$14*Config!$B$21*Config!$B$41, 
IF(C203=2, Config!$B$14*Config!$B$22*Config!$B$42, 
IF(C203=3, Config!$B$14*Config!$B$23*Config!$B$43, 
IF(C203=4, Config!$B$14*Config!$B$24*Config!$B$44, 
IF(C203=5, Config!$B$14*Config!$B$25*Config!$B$45, 
IF(C203=6, Config!$B$14*Config!$B$26*Config!$B$46, 
IF(C203=7, Config!$B$14*Config!$B$27*Config!$B$47, ""))))))))</f>
        <v>1.89</v>
      </c>
      <c r="C203" s="10">
        <v>4.0</v>
      </c>
      <c r="D203" s="7" t="s">
        <v>239</v>
      </c>
      <c r="E203" s="10">
        <v>60000.0</v>
      </c>
      <c r="F203" s="10">
        <v>70.0</v>
      </c>
      <c r="G203" s="9">
        <f>IF(E203 &lt; Config!$B$3, Config!$B$3, E203)</f>
        <v>60000</v>
      </c>
      <c r="H203" s="9">
        <f t="shared" si="1"/>
        <v>396487.5864</v>
      </c>
      <c r="I203" s="9">
        <f>H203 * (1 - Config!$B$9)</f>
        <v>337014.4485</v>
      </c>
      <c r="J203" s="9">
        <f>H203 * (1 + Config!$B$10)</f>
        <v>495609.483</v>
      </c>
      <c r="K203" s="6" t="str">
        <f t="shared" si="2"/>
        <v>33g 70s 14c</v>
      </c>
      <c r="L203" s="8" t="str">
        <f t="shared" si="3"/>
        <v>39g 64s 88c</v>
      </c>
      <c r="M203" s="6" t="str">
        <f t="shared" si="4"/>
        <v>49g 56s 9c</v>
      </c>
      <c r="N203" s="6" t="str">
        <f t="shared" si="5"/>
        <v>Bold Crimson Spinel</v>
      </c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6">
        <f>IF(C204=0, Config!$B$14*Config!$B$20*Config!$B$40, 
IF(C204=1, Config!$B$14*Config!$B$21*Config!$B$41, 
IF(C204=2, Config!$B$14*Config!$B$22*Config!$B$42, 
IF(C204=3, Config!$B$14*Config!$B$23*Config!$B$43, 
IF(C204=4, Config!$B$14*Config!$B$24*Config!$B$44, 
IF(C204=5, Config!$B$14*Config!$B$25*Config!$B$45, 
IF(C204=6, Config!$B$14*Config!$B$26*Config!$B$46, 
IF(C204=7, Config!$B$14*Config!$B$27*Config!$B$47, ""))))))))</f>
        <v>1.89</v>
      </c>
      <c r="C204" s="10">
        <v>4.0</v>
      </c>
      <c r="D204" s="7" t="s">
        <v>240</v>
      </c>
      <c r="E204" s="10">
        <v>60000.0</v>
      </c>
      <c r="F204" s="10">
        <v>70.0</v>
      </c>
      <c r="G204" s="9">
        <f>IF(E204 &lt; Config!$B$3, Config!$B$3, E204)</f>
        <v>60000</v>
      </c>
      <c r="H204" s="9">
        <f t="shared" si="1"/>
        <v>396487.5864</v>
      </c>
      <c r="I204" s="9">
        <f>H204 * (1 - Config!$B$9)</f>
        <v>337014.4485</v>
      </c>
      <c r="J204" s="9">
        <f>H204 * (1 + Config!$B$10)</f>
        <v>495609.483</v>
      </c>
      <c r="K204" s="6" t="str">
        <f t="shared" si="2"/>
        <v>33g 70s 14c</v>
      </c>
      <c r="L204" s="8" t="str">
        <f t="shared" si="3"/>
        <v>39g 64s 88c</v>
      </c>
      <c r="M204" s="6" t="str">
        <f t="shared" si="4"/>
        <v>49g 56s 9c</v>
      </c>
      <c r="N204" s="6" t="str">
        <f t="shared" si="5"/>
        <v>Delicate Crimson Spinel</v>
      </c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6">
        <f>IF(C205=0, Config!$B$14*Config!$B$20*Config!$B$40, 
IF(C205=1, Config!$B$14*Config!$B$21*Config!$B$41, 
IF(C205=2, Config!$B$14*Config!$B$22*Config!$B$42, 
IF(C205=3, Config!$B$14*Config!$B$23*Config!$B$43, 
IF(C205=4, Config!$B$14*Config!$B$24*Config!$B$44, 
IF(C205=5, Config!$B$14*Config!$B$25*Config!$B$45, 
IF(C205=6, Config!$B$14*Config!$B$26*Config!$B$46, 
IF(C205=7, Config!$B$14*Config!$B$27*Config!$B$47, ""))))))))</f>
        <v>1.89</v>
      </c>
      <c r="C205" s="10">
        <v>4.0</v>
      </c>
      <c r="D205" s="7" t="s">
        <v>241</v>
      </c>
      <c r="E205" s="10">
        <v>60000.0</v>
      </c>
      <c r="F205" s="10">
        <v>70.0</v>
      </c>
      <c r="G205" s="9">
        <f>IF(E205 &lt; Config!$B$3, Config!$B$3, E205)</f>
        <v>60000</v>
      </c>
      <c r="H205" s="9">
        <f t="shared" si="1"/>
        <v>396487.5864</v>
      </c>
      <c r="I205" s="9">
        <f>H205 * (1 - Config!$B$9)</f>
        <v>337014.4485</v>
      </c>
      <c r="J205" s="9">
        <f>H205 * (1 + Config!$B$10)</f>
        <v>495609.483</v>
      </c>
      <c r="K205" s="6" t="str">
        <f t="shared" si="2"/>
        <v>33g 70s 14c</v>
      </c>
      <c r="L205" s="8" t="str">
        <f t="shared" si="3"/>
        <v>39g 64s 88c</v>
      </c>
      <c r="M205" s="6" t="str">
        <f t="shared" si="4"/>
        <v>49g 56s 9c</v>
      </c>
      <c r="N205" s="6" t="str">
        <f t="shared" si="5"/>
        <v>Teardrop Crimson Spinel</v>
      </c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6">
        <f>IF(C206=0, Config!$B$14*Config!$B$20*Config!$B$40, 
IF(C206=1, Config!$B$14*Config!$B$21*Config!$B$41, 
IF(C206=2, Config!$B$14*Config!$B$22*Config!$B$42, 
IF(C206=3, Config!$B$14*Config!$B$23*Config!$B$43, 
IF(C206=4, Config!$B$14*Config!$B$24*Config!$B$44, 
IF(C206=5, Config!$B$14*Config!$B$25*Config!$B$45, 
IF(C206=6, Config!$B$14*Config!$B$26*Config!$B$46, 
IF(C206=7, Config!$B$14*Config!$B$27*Config!$B$47, ""))))))))</f>
        <v>1.89</v>
      </c>
      <c r="C206" s="10">
        <v>4.0</v>
      </c>
      <c r="D206" s="7" t="s">
        <v>242</v>
      </c>
      <c r="E206" s="10">
        <v>60000.0</v>
      </c>
      <c r="F206" s="10">
        <v>70.0</v>
      </c>
      <c r="G206" s="9">
        <f>IF(E206 &lt; Config!$B$3, Config!$B$3, E206)</f>
        <v>60000</v>
      </c>
      <c r="H206" s="9">
        <f t="shared" si="1"/>
        <v>396487.5864</v>
      </c>
      <c r="I206" s="9">
        <f>H206 * (1 - Config!$B$9)</f>
        <v>337014.4485</v>
      </c>
      <c r="J206" s="9">
        <f>H206 * (1 + Config!$B$10)</f>
        <v>495609.483</v>
      </c>
      <c r="K206" s="6" t="str">
        <f t="shared" si="2"/>
        <v>33g 70s 14c</v>
      </c>
      <c r="L206" s="8" t="str">
        <f t="shared" si="3"/>
        <v>39g 64s 88c</v>
      </c>
      <c r="M206" s="6" t="str">
        <f t="shared" si="4"/>
        <v>49g 56s 9c</v>
      </c>
      <c r="N206" s="6" t="str">
        <f t="shared" si="5"/>
        <v>Runed Crimson Spinel</v>
      </c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6">
        <f>IF(C207=0, Config!$B$14*Config!$B$20*Config!$B$40, 
IF(C207=1, Config!$B$14*Config!$B$21*Config!$B$41, 
IF(C207=2, Config!$B$14*Config!$B$22*Config!$B$42, 
IF(C207=3, Config!$B$14*Config!$B$23*Config!$B$43, 
IF(C207=4, Config!$B$14*Config!$B$24*Config!$B$44, 
IF(C207=5, Config!$B$14*Config!$B$25*Config!$B$45, 
IF(C207=6, Config!$B$14*Config!$B$26*Config!$B$46, 
IF(C207=7, Config!$B$14*Config!$B$27*Config!$B$47, ""))))))))</f>
        <v>1.89</v>
      </c>
      <c r="C207" s="10">
        <v>4.0</v>
      </c>
      <c r="D207" s="7" t="s">
        <v>243</v>
      </c>
      <c r="E207" s="10">
        <v>60000.0</v>
      </c>
      <c r="F207" s="10">
        <v>70.0</v>
      </c>
      <c r="G207" s="9">
        <f>IF(E207 &lt; Config!$B$3, Config!$B$3, E207)</f>
        <v>60000</v>
      </c>
      <c r="H207" s="9">
        <f t="shared" si="1"/>
        <v>396487.5864</v>
      </c>
      <c r="I207" s="9">
        <f>H207 * (1 - Config!$B$9)</f>
        <v>337014.4485</v>
      </c>
      <c r="J207" s="9">
        <f>H207 * (1 + Config!$B$10)</f>
        <v>495609.483</v>
      </c>
      <c r="K207" s="6" t="str">
        <f t="shared" si="2"/>
        <v>33g 70s 14c</v>
      </c>
      <c r="L207" s="8" t="str">
        <f t="shared" si="3"/>
        <v>39g 64s 88c</v>
      </c>
      <c r="M207" s="6" t="str">
        <f t="shared" si="4"/>
        <v>49g 56s 9c</v>
      </c>
      <c r="N207" s="6" t="str">
        <f t="shared" si="5"/>
        <v>Bright Crimson Spinel</v>
      </c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6">
        <f>IF(C208=0, Config!$B$14*Config!$B$20*Config!$B$40, 
IF(C208=1, Config!$B$14*Config!$B$21*Config!$B$41, 
IF(C208=2, Config!$B$14*Config!$B$22*Config!$B$42, 
IF(C208=3, Config!$B$14*Config!$B$23*Config!$B$43, 
IF(C208=4, Config!$B$14*Config!$B$24*Config!$B$44, 
IF(C208=5, Config!$B$14*Config!$B$25*Config!$B$45, 
IF(C208=6, Config!$B$14*Config!$B$26*Config!$B$46, 
IF(C208=7, Config!$B$14*Config!$B$27*Config!$B$47, ""))))))))</f>
        <v>1.89</v>
      </c>
      <c r="C208" s="10">
        <v>4.0</v>
      </c>
      <c r="D208" s="7" t="s">
        <v>244</v>
      </c>
      <c r="E208" s="10">
        <v>60000.0</v>
      </c>
      <c r="F208" s="10">
        <v>70.0</v>
      </c>
      <c r="G208" s="9">
        <f>IF(E208 &lt; Config!$B$3, Config!$B$3, E208)</f>
        <v>60000</v>
      </c>
      <c r="H208" s="9">
        <f t="shared" si="1"/>
        <v>396487.5864</v>
      </c>
      <c r="I208" s="9">
        <f>H208 * (1 - Config!$B$9)</f>
        <v>337014.4485</v>
      </c>
      <c r="J208" s="9">
        <f>H208 * (1 + Config!$B$10)</f>
        <v>495609.483</v>
      </c>
      <c r="K208" s="6" t="str">
        <f t="shared" si="2"/>
        <v>33g 70s 14c</v>
      </c>
      <c r="L208" s="8" t="str">
        <f t="shared" si="3"/>
        <v>39g 64s 88c</v>
      </c>
      <c r="M208" s="6" t="str">
        <f t="shared" si="4"/>
        <v>49g 56s 9c</v>
      </c>
      <c r="N208" s="6" t="str">
        <f t="shared" si="5"/>
        <v>Subtle Crimson Spinel</v>
      </c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6">
        <f>IF(C209=0, Config!$B$14*Config!$B$20*Config!$B$40, 
IF(C209=1, Config!$B$14*Config!$B$21*Config!$B$41, 
IF(C209=2, Config!$B$14*Config!$B$22*Config!$B$42, 
IF(C209=3, Config!$B$14*Config!$B$23*Config!$B$43, 
IF(C209=4, Config!$B$14*Config!$B$24*Config!$B$44, 
IF(C209=5, Config!$B$14*Config!$B$25*Config!$B$45, 
IF(C209=6, Config!$B$14*Config!$B$26*Config!$B$46, 
IF(C209=7, Config!$B$14*Config!$B$27*Config!$B$47, ""))))))))</f>
        <v>1.89</v>
      </c>
      <c r="C209" s="10">
        <v>4.0</v>
      </c>
      <c r="D209" s="7" t="s">
        <v>245</v>
      </c>
      <c r="E209" s="10">
        <v>60000.0</v>
      </c>
      <c r="F209" s="10">
        <v>70.0</v>
      </c>
      <c r="G209" s="9">
        <f>IF(E209 &lt; Config!$B$3, Config!$B$3, E209)</f>
        <v>60000</v>
      </c>
      <c r="H209" s="9">
        <f t="shared" si="1"/>
        <v>396487.5864</v>
      </c>
      <c r="I209" s="9">
        <f>H209 * (1 - Config!$B$9)</f>
        <v>337014.4485</v>
      </c>
      <c r="J209" s="9">
        <f>H209 * (1 + Config!$B$10)</f>
        <v>495609.483</v>
      </c>
      <c r="K209" s="6" t="str">
        <f t="shared" si="2"/>
        <v>33g 70s 14c</v>
      </c>
      <c r="L209" s="8" t="str">
        <f t="shared" si="3"/>
        <v>39g 64s 88c</v>
      </c>
      <c r="M209" s="6" t="str">
        <f t="shared" si="4"/>
        <v>49g 56s 9c</v>
      </c>
      <c r="N209" s="6" t="str">
        <f t="shared" si="5"/>
        <v>Flashing Crimson Spinel</v>
      </c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6">
        <f>IF(C210=0, Config!$B$14*Config!$B$20*Config!$B$40, 
IF(C210=1, Config!$B$14*Config!$B$21*Config!$B$41, 
IF(C210=2, Config!$B$14*Config!$B$22*Config!$B$42, 
IF(C210=3, Config!$B$14*Config!$B$23*Config!$B$43, 
IF(C210=4, Config!$B$14*Config!$B$24*Config!$B$44, 
IF(C210=5, Config!$B$14*Config!$B$25*Config!$B$45, 
IF(C210=6, Config!$B$14*Config!$B$26*Config!$B$46, 
IF(C210=7, Config!$B$14*Config!$B$27*Config!$B$47, ""))))))))</f>
        <v>1.89</v>
      </c>
      <c r="C210" s="10">
        <v>4.0</v>
      </c>
      <c r="D210" s="7" t="s">
        <v>246</v>
      </c>
      <c r="E210" s="10">
        <v>60000.0</v>
      </c>
      <c r="F210" s="10">
        <v>70.0</v>
      </c>
      <c r="G210" s="9">
        <f>IF(E210 &lt; Config!$B$3, Config!$B$3, E210)</f>
        <v>60000</v>
      </c>
      <c r="H210" s="9">
        <f t="shared" si="1"/>
        <v>396487.5864</v>
      </c>
      <c r="I210" s="9">
        <f>H210 * (1 - Config!$B$9)</f>
        <v>337014.4485</v>
      </c>
      <c r="J210" s="9">
        <f>H210 * (1 + Config!$B$10)</f>
        <v>495609.483</v>
      </c>
      <c r="K210" s="6" t="str">
        <f t="shared" si="2"/>
        <v>33g 70s 14c</v>
      </c>
      <c r="L210" s="8" t="str">
        <f t="shared" si="3"/>
        <v>39g 64s 88c</v>
      </c>
      <c r="M210" s="6" t="str">
        <f t="shared" si="4"/>
        <v>49g 56s 9c</v>
      </c>
      <c r="N210" s="6" t="str">
        <f t="shared" si="5"/>
        <v>Solid Empyrean Sapphire</v>
      </c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6">
        <f>IF(C211=0, Config!$B$14*Config!$B$20*Config!$B$40, 
IF(C211=1, Config!$B$14*Config!$B$21*Config!$B$41, 
IF(C211=2, Config!$B$14*Config!$B$22*Config!$B$42, 
IF(C211=3, Config!$B$14*Config!$B$23*Config!$B$43, 
IF(C211=4, Config!$B$14*Config!$B$24*Config!$B$44, 
IF(C211=5, Config!$B$14*Config!$B$25*Config!$B$45, 
IF(C211=6, Config!$B$14*Config!$B$26*Config!$B$46, 
IF(C211=7, Config!$B$14*Config!$B$27*Config!$B$47, ""))))))))</f>
        <v>1.89</v>
      </c>
      <c r="C211" s="10">
        <v>4.0</v>
      </c>
      <c r="D211" s="7" t="s">
        <v>247</v>
      </c>
      <c r="E211" s="10">
        <v>60000.0</v>
      </c>
      <c r="F211" s="10">
        <v>70.0</v>
      </c>
      <c r="G211" s="9">
        <f>IF(E211 &lt; Config!$B$3, Config!$B$3, E211)</f>
        <v>60000</v>
      </c>
      <c r="H211" s="9">
        <f t="shared" si="1"/>
        <v>396487.5864</v>
      </c>
      <c r="I211" s="9">
        <f>H211 * (1 - Config!$B$9)</f>
        <v>337014.4485</v>
      </c>
      <c r="J211" s="9">
        <f>H211 * (1 + Config!$B$10)</f>
        <v>495609.483</v>
      </c>
      <c r="K211" s="6" t="str">
        <f t="shared" si="2"/>
        <v>33g 70s 14c</v>
      </c>
      <c r="L211" s="8" t="str">
        <f t="shared" si="3"/>
        <v>39g 64s 88c</v>
      </c>
      <c r="M211" s="6" t="str">
        <f t="shared" si="4"/>
        <v>49g 56s 9c</v>
      </c>
      <c r="N211" s="6" t="str">
        <f t="shared" si="5"/>
        <v>Sparkling Empyrean Sapphire</v>
      </c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6">
        <f>IF(C212=0, Config!$B$14*Config!$B$20*Config!$B$40, 
IF(C212=1, Config!$B$14*Config!$B$21*Config!$B$41, 
IF(C212=2, Config!$B$14*Config!$B$22*Config!$B$42, 
IF(C212=3, Config!$B$14*Config!$B$23*Config!$B$43, 
IF(C212=4, Config!$B$14*Config!$B$24*Config!$B$44, 
IF(C212=5, Config!$B$14*Config!$B$25*Config!$B$45, 
IF(C212=6, Config!$B$14*Config!$B$26*Config!$B$46, 
IF(C212=7, Config!$B$14*Config!$B$27*Config!$B$47, ""))))))))</f>
        <v>1.89</v>
      </c>
      <c r="C212" s="10">
        <v>4.0</v>
      </c>
      <c r="D212" s="7" t="s">
        <v>248</v>
      </c>
      <c r="E212" s="10">
        <v>60000.0</v>
      </c>
      <c r="F212" s="10">
        <v>70.0</v>
      </c>
      <c r="G212" s="9">
        <f>IF(E212 &lt; Config!$B$3, Config!$B$3, E212)</f>
        <v>60000</v>
      </c>
      <c r="H212" s="9">
        <f t="shared" si="1"/>
        <v>396487.5864</v>
      </c>
      <c r="I212" s="9">
        <f>H212 * (1 - Config!$B$9)</f>
        <v>337014.4485</v>
      </c>
      <c r="J212" s="9">
        <f>H212 * (1 + Config!$B$10)</f>
        <v>495609.483</v>
      </c>
      <c r="K212" s="6" t="str">
        <f t="shared" si="2"/>
        <v>33g 70s 14c</v>
      </c>
      <c r="L212" s="8" t="str">
        <f t="shared" si="3"/>
        <v>39g 64s 88c</v>
      </c>
      <c r="M212" s="6" t="str">
        <f t="shared" si="4"/>
        <v>49g 56s 9c</v>
      </c>
      <c r="N212" s="6" t="str">
        <f t="shared" si="5"/>
        <v>Lustrous Empyrean Sapphire</v>
      </c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6">
        <f>IF(C213=0, Config!$B$14*Config!$B$20*Config!$B$40, 
IF(C213=1, Config!$B$14*Config!$B$21*Config!$B$41, 
IF(C213=2, Config!$B$14*Config!$B$22*Config!$B$42, 
IF(C213=3, Config!$B$14*Config!$B$23*Config!$B$43, 
IF(C213=4, Config!$B$14*Config!$B$24*Config!$B$44, 
IF(C213=5, Config!$B$14*Config!$B$25*Config!$B$45, 
IF(C213=6, Config!$B$14*Config!$B$26*Config!$B$46, 
IF(C213=7, Config!$B$14*Config!$B$27*Config!$B$47, ""))))))))</f>
        <v>1.89</v>
      </c>
      <c r="C213" s="10">
        <v>4.0</v>
      </c>
      <c r="D213" s="7" t="s">
        <v>249</v>
      </c>
      <c r="E213" s="10">
        <v>60000.0</v>
      </c>
      <c r="F213" s="10">
        <v>70.0</v>
      </c>
      <c r="G213" s="9">
        <f>IF(E213 &lt; Config!$B$3, Config!$B$3, E213)</f>
        <v>60000</v>
      </c>
      <c r="H213" s="9">
        <f t="shared" si="1"/>
        <v>396487.5864</v>
      </c>
      <c r="I213" s="9">
        <f>H213 * (1 - Config!$B$9)</f>
        <v>337014.4485</v>
      </c>
      <c r="J213" s="9">
        <f>H213 * (1 + Config!$B$10)</f>
        <v>495609.483</v>
      </c>
      <c r="K213" s="6" t="str">
        <f t="shared" si="2"/>
        <v>33g 70s 14c</v>
      </c>
      <c r="L213" s="8" t="str">
        <f t="shared" si="3"/>
        <v>39g 64s 88c</v>
      </c>
      <c r="M213" s="6" t="str">
        <f t="shared" si="4"/>
        <v>49g 56s 9c</v>
      </c>
      <c r="N213" s="6" t="str">
        <f t="shared" si="5"/>
        <v>Stormy Empyrean Sapphire</v>
      </c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6">
        <f>IF(C214=0, Config!$B$14*Config!$B$20*Config!$B$40, 
IF(C214=1, Config!$B$14*Config!$B$21*Config!$B$41, 
IF(C214=2, Config!$B$14*Config!$B$22*Config!$B$42, 
IF(C214=3, Config!$B$14*Config!$B$23*Config!$B$43, 
IF(C214=4, Config!$B$14*Config!$B$24*Config!$B$44, 
IF(C214=5, Config!$B$14*Config!$B$25*Config!$B$45, 
IF(C214=6, Config!$B$14*Config!$B$26*Config!$B$46, 
IF(C214=7, Config!$B$14*Config!$B$27*Config!$B$47, ""))))))))</f>
        <v>1.89</v>
      </c>
      <c r="C214" s="10">
        <v>4.0</v>
      </c>
      <c r="D214" s="7" t="s">
        <v>250</v>
      </c>
      <c r="E214" s="10">
        <v>60000.0</v>
      </c>
      <c r="F214" s="10">
        <v>70.0</v>
      </c>
      <c r="G214" s="9">
        <f>IF(E214 &lt; Config!$B$3, Config!$B$3, E214)</f>
        <v>60000</v>
      </c>
      <c r="H214" s="9">
        <f t="shared" si="1"/>
        <v>396487.5864</v>
      </c>
      <c r="I214" s="9">
        <f>H214 * (1 - Config!$B$9)</f>
        <v>337014.4485</v>
      </c>
      <c r="J214" s="9">
        <f>H214 * (1 + Config!$B$10)</f>
        <v>495609.483</v>
      </c>
      <c r="K214" s="6" t="str">
        <f t="shared" si="2"/>
        <v>33g 70s 14c</v>
      </c>
      <c r="L214" s="8" t="str">
        <f t="shared" si="3"/>
        <v>39g 64s 88c</v>
      </c>
      <c r="M214" s="6" t="str">
        <f t="shared" si="4"/>
        <v>49g 56s 9c</v>
      </c>
      <c r="N214" s="6" t="str">
        <f t="shared" si="5"/>
        <v>Brilliant Lionseye</v>
      </c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6">
        <f>IF(C215=0, Config!$B$14*Config!$B$20*Config!$B$40, 
IF(C215=1, Config!$B$14*Config!$B$21*Config!$B$41, 
IF(C215=2, Config!$B$14*Config!$B$22*Config!$B$42, 
IF(C215=3, Config!$B$14*Config!$B$23*Config!$B$43, 
IF(C215=4, Config!$B$14*Config!$B$24*Config!$B$44, 
IF(C215=5, Config!$B$14*Config!$B$25*Config!$B$45, 
IF(C215=6, Config!$B$14*Config!$B$26*Config!$B$46, 
IF(C215=7, Config!$B$14*Config!$B$27*Config!$B$47, ""))))))))</f>
        <v>1.89</v>
      </c>
      <c r="C215" s="10">
        <v>4.0</v>
      </c>
      <c r="D215" s="7" t="s">
        <v>251</v>
      </c>
      <c r="E215" s="10">
        <v>60000.0</v>
      </c>
      <c r="F215" s="10">
        <v>70.0</v>
      </c>
      <c r="G215" s="9">
        <f>IF(E215 &lt; Config!$B$3, Config!$B$3, E215)</f>
        <v>60000</v>
      </c>
      <c r="H215" s="9">
        <f t="shared" si="1"/>
        <v>396487.5864</v>
      </c>
      <c r="I215" s="9">
        <f>H215 * (1 - Config!$B$9)</f>
        <v>337014.4485</v>
      </c>
      <c r="J215" s="9">
        <f>H215 * (1 + Config!$B$10)</f>
        <v>495609.483</v>
      </c>
      <c r="K215" s="6" t="str">
        <f t="shared" si="2"/>
        <v>33g 70s 14c</v>
      </c>
      <c r="L215" s="8" t="str">
        <f t="shared" si="3"/>
        <v>39g 64s 88c</v>
      </c>
      <c r="M215" s="6" t="str">
        <f t="shared" si="4"/>
        <v>49g 56s 9c</v>
      </c>
      <c r="N215" s="6" t="str">
        <f t="shared" si="5"/>
        <v>Smooth Lionseye</v>
      </c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6">
        <f>IF(C216=0, Config!$B$14*Config!$B$20*Config!$B$40, 
IF(C216=1, Config!$B$14*Config!$B$21*Config!$B$41, 
IF(C216=2, Config!$B$14*Config!$B$22*Config!$B$42, 
IF(C216=3, Config!$B$14*Config!$B$23*Config!$B$43, 
IF(C216=4, Config!$B$14*Config!$B$24*Config!$B$44, 
IF(C216=5, Config!$B$14*Config!$B$25*Config!$B$45, 
IF(C216=6, Config!$B$14*Config!$B$26*Config!$B$46, 
IF(C216=7, Config!$B$14*Config!$B$27*Config!$B$47, ""))))))))</f>
        <v>1.89</v>
      </c>
      <c r="C216" s="10">
        <v>4.0</v>
      </c>
      <c r="D216" s="7" t="s">
        <v>252</v>
      </c>
      <c r="E216" s="10">
        <v>60000.0</v>
      </c>
      <c r="F216" s="10">
        <v>70.0</v>
      </c>
      <c r="G216" s="9">
        <f>IF(E216 &lt; Config!$B$3, Config!$B$3, E216)</f>
        <v>60000</v>
      </c>
      <c r="H216" s="9">
        <f t="shared" si="1"/>
        <v>396487.5864</v>
      </c>
      <c r="I216" s="9">
        <f>H216 * (1 - Config!$B$9)</f>
        <v>337014.4485</v>
      </c>
      <c r="J216" s="9">
        <f>H216 * (1 + Config!$B$10)</f>
        <v>495609.483</v>
      </c>
      <c r="K216" s="6" t="str">
        <f t="shared" si="2"/>
        <v>33g 70s 14c</v>
      </c>
      <c r="L216" s="8" t="str">
        <f t="shared" si="3"/>
        <v>39g 64s 88c</v>
      </c>
      <c r="M216" s="6" t="str">
        <f t="shared" si="4"/>
        <v>49g 56s 9c</v>
      </c>
      <c r="N216" s="6" t="str">
        <f t="shared" si="5"/>
        <v>Rigid Lionseye</v>
      </c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6">
        <f>IF(C217=0, Config!$B$14*Config!$B$20*Config!$B$40, 
IF(C217=1, Config!$B$14*Config!$B$21*Config!$B$41, 
IF(C217=2, Config!$B$14*Config!$B$22*Config!$B$42, 
IF(C217=3, Config!$B$14*Config!$B$23*Config!$B$43, 
IF(C217=4, Config!$B$14*Config!$B$24*Config!$B$44, 
IF(C217=5, Config!$B$14*Config!$B$25*Config!$B$45, 
IF(C217=6, Config!$B$14*Config!$B$26*Config!$B$46, 
IF(C217=7, Config!$B$14*Config!$B$27*Config!$B$47, ""))))))))</f>
        <v>1.89</v>
      </c>
      <c r="C217" s="10">
        <v>4.0</v>
      </c>
      <c r="D217" s="7" t="s">
        <v>253</v>
      </c>
      <c r="E217" s="10">
        <v>60000.0</v>
      </c>
      <c r="F217" s="10">
        <v>70.0</v>
      </c>
      <c r="G217" s="9">
        <f>IF(E217 &lt; Config!$B$3, Config!$B$3, E217)</f>
        <v>60000</v>
      </c>
      <c r="H217" s="9">
        <f t="shared" si="1"/>
        <v>396487.5864</v>
      </c>
      <c r="I217" s="9">
        <f>H217 * (1 - Config!$B$9)</f>
        <v>337014.4485</v>
      </c>
      <c r="J217" s="9">
        <f>H217 * (1 + Config!$B$10)</f>
        <v>495609.483</v>
      </c>
      <c r="K217" s="6" t="str">
        <f t="shared" si="2"/>
        <v>33g 70s 14c</v>
      </c>
      <c r="L217" s="8" t="str">
        <f t="shared" si="3"/>
        <v>39g 64s 88c</v>
      </c>
      <c r="M217" s="6" t="str">
        <f t="shared" si="4"/>
        <v>49g 56s 9c</v>
      </c>
      <c r="N217" s="6" t="str">
        <f t="shared" si="5"/>
        <v>Gleaming Lionseye</v>
      </c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6">
        <f>IF(C218=0, Config!$B$14*Config!$B$20*Config!$B$40, 
IF(C218=1, Config!$B$14*Config!$B$21*Config!$B$41, 
IF(C218=2, Config!$B$14*Config!$B$22*Config!$B$42, 
IF(C218=3, Config!$B$14*Config!$B$23*Config!$B$43, 
IF(C218=4, Config!$B$14*Config!$B$24*Config!$B$44, 
IF(C218=5, Config!$B$14*Config!$B$25*Config!$B$45, 
IF(C218=6, Config!$B$14*Config!$B$26*Config!$B$46, 
IF(C218=7, Config!$B$14*Config!$B$27*Config!$B$47, ""))))))))</f>
        <v>1.89</v>
      </c>
      <c r="C218" s="10">
        <v>4.0</v>
      </c>
      <c r="D218" s="7" t="s">
        <v>254</v>
      </c>
      <c r="E218" s="10">
        <v>60000.0</v>
      </c>
      <c r="F218" s="10">
        <v>70.0</v>
      </c>
      <c r="G218" s="9">
        <f>IF(E218 &lt; Config!$B$3, Config!$B$3, E218)</f>
        <v>60000</v>
      </c>
      <c r="H218" s="9">
        <f t="shared" si="1"/>
        <v>396487.5864</v>
      </c>
      <c r="I218" s="9">
        <f>H218 * (1 - Config!$B$9)</f>
        <v>337014.4485</v>
      </c>
      <c r="J218" s="9">
        <f>H218 * (1 + Config!$B$10)</f>
        <v>495609.483</v>
      </c>
      <c r="K218" s="6" t="str">
        <f t="shared" si="2"/>
        <v>33g 70s 14c</v>
      </c>
      <c r="L218" s="8" t="str">
        <f t="shared" si="3"/>
        <v>39g 64s 88c</v>
      </c>
      <c r="M218" s="6" t="str">
        <f t="shared" si="4"/>
        <v>49g 56s 9c</v>
      </c>
      <c r="N218" s="6" t="str">
        <f t="shared" si="5"/>
        <v>Thick Lionseye</v>
      </c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6">
        <f>IF(C219=0, Config!$B$14*Config!$B$20*Config!$B$40, 
IF(C219=1, Config!$B$14*Config!$B$21*Config!$B$41, 
IF(C219=2, Config!$B$14*Config!$B$22*Config!$B$42, 
IF(C219=3, Config!$B$14*Config!$B$23*Config!$B$43, 
IF(C219=4, Config!$B$14*Config!$B$24*Config!$B$44, 
IF(C219=5, Config!$B$14*Config!$B$25*Config!$B$45, 
IF(C219=6, Config!$B$14*Config!$B$26*Config!$B$46, 
IF(C219=7, Config!$B$14*Config!$B$27*Config!$B$47, ""))))))))</f>
        <v>1.89</v>
      </c>
      <c r="C219" s="10">
        <v>4.0</v>
      </c>
      <c r="D219" s="7" t="s">
        <v>255</v>
      </c>
      <c r="E219" s="10">
        <v>60000.0</v>
      </c>
      <c r="F219" s="10">
        <v>70.0</v>
      </c>
      <c r="G219" s="9">
        <f>IF(E219 &lt; Config!$B$3, Config!$B$3, E219)</f>
        <v>60000</v>
      </c>
      <c r="H219" s="9">
        <f t="shared" si="1"/>
        <v>396487.5864</v>
      </c>
      <c r="I219" s="9">
        <f>H219 * (1 - Config!$B$9)</f>
        <v>337014.4485</v>
      </c>
      <c r="J219" s="9">
        <f>H219 * (1 + Config!$B$10)</f>
        <v>495609.483</v>
      </c>
      <c r="K219" s="6" t="str">
        <f t="shared" si="2"/>
        <v>33g 70s 14c</v>
      </c>
      <c r="L219" s="8" t="str">
        <f t="shared" si="3"/>
        <v>39g 64s 88c</v>
      </c>
      <c r="M219" s="6" t="str">
        <f t="shared" si="4"/>
        <v>49g 56s 9c</v>
      </c>
      <c r="N219" s="6" t="str">
        <f t="shared" si="5"/>
        <v>Mystic Lionseye</v>
      </c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6">
        <f>IF(C220=0, Config!$B$14*Config!$B$20*Config!$B$40, 
IF(C220=1, Config!$B$14*Config!$B$21*Config!$B$41, 
IF(C220=2, Config!$B$14*Config!$B$22*Config!$B$42, 
IF(C220=3, Config!$B$14*Config!$B$23*Config!$B$43, 
IF(C220=4, Config!$B$14*Config!$B$24*Config!$B$44, 
IF(C220=5, Config!$B$14*Config!$B$25*Config!$B$45, 
IF(C220=6, Config!$B$14*Config!$B$26*Config!$B$46, 
IF(C220=7, Config!$B$14*Config!$B$27*Config!$B$47, ""))))))))</f>
        <v>1.89</v>
      </c>
      <c r="C220" s="10">
        <v>4.0</v>
      </c>
      <c r="D220" s="7" t="s">
        <v>256</v>
      </c>
      <c r="E220" s="10">
        <v>60000.0</v>
      </c>
      <c r="F220" s="10">
        <v>70.0</v>
      </c>
      <c r="G220" s="9">
        <f>IF(E220 &lt; Config!$B$3, Config!$B$3, E220)</f>
        <v>60000</v>
      </c>
      <c r="H220" s="9">
        <f t="shared" si="1"/>
        <v>396487.5864</v>
      </c>
      <c r="I220" s="9">
        <f>H220 * (1 - Config!$B$9)</f>
        <v>337014.4485</v>
      </c>
      <c r="J220" s="9">
        <f>H220 * (1 + Config!$B$10)</f>
        <v>495609.483</v>
      </c>
      <c r="K220" s="6" t="str">
        <f t="shared" si="2"/>
        <v>33g 70s 14c</v>
      </c>
      <c r="L220" s="8" t="str">
        <f t="shared" si="3"/>
        <v>39g 64s 88c</v>
      </c>
      <c r="M220" s="6" t="str">
        <f t="shared" si="4"/>
        <v>49g 56s 9c</v>
      </c>
      <c r="N220" s="6" t="str">
        <f t="shared" si="5"/>
        <v>Great Lionseye</v>
      </c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6">
        <f>IF(C221=0, Config!$B$14*Config!$B$20*Config!$B$40, 
IF(C221=1, Config!$B$14*Config!$B$21*Config!$B$41, 
IF(C221=2, Config!$B$14*Config!$B$22*Config!$B$42, 
IF(C221=3, Config!$B$14*Config!$B$23*Config!$B$43, 
IF(C221=4, Config!$B$14*Config!$B$24*Config!$B$44, 
IF(C221=5, Config!$B$14*Config!$B$25*Config!$B$45, 
IF(C221=6, Config!$B$14*Config!$B$26*Config!$B$46, 
IF(C221=7, Config!$B$14*Config!$B$27*Config!$B$47, ""))))))))</f>
        <v>1.89</v>
      </c>
      <c r="C221" s="10">
        <v>4.0</v>
      </c>
      <c r="D221" s="7" t="s">
        <v>257</v>
      </c>
      <c r="E221" s="10">
        <v>60000.0</v>
      </c>
      <c r="F221" s="10">
        <v>70.0</v>
      </c>
      <c r="G221" s="9">
        <f>IF(E221 &lt; Config!$B$3, Config!$B$3, E221)</f>
        <v>60000</v>
      </c>
      <c r="H221" s="9">
        <f t="shared" si="1"/>
        <v>396487.5864</v>
      </c>
      <c r="I221" s="9">
        <f>H221 * (1 - Config!$B$9)</f>
        <v>337014.4485</v>
      </c>
      <c r="J221" s="9">
        <f>H221 * (1 + Config!$B$10)</f>
        <v>495609.483</v>
      </c>
      <c r="K221" s="6" t="str">
        <f t="shared" si="2"/>
        <v>33g 70s 14c</v>
      </c>
      <c r="L221" s="8" t="str">
        <f t="shared" si="3"/>
        <v>39g 64s 88c</v>
      </c>
      <c r="M221" s="6" t="str">
        <f t="shared" si="4"/>
        <v>49g 56s 9c</v>
      </c>
      <c r="N221" s="6" t="str">
        <f t="shared" si="5"/>
        <v>Sovereign Shadowsong Amethyst</v>
      </c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6">
        <f>IF(C222=0, Config!$B$14*Config!$B$20*Config!$B$40, 
IF(C222=1, Config!$B$14*Config!$B$21*Config!$B$41, 
IF(C222=2, Config!$B$14*Config!$B$22*Config!$B$42, 
IF(C222=3, Config!$B$14*Config!$B$23*Config!$B$43, 
IF(C222=4, Config!$B$14*Config!$B$24*Config!$B$44, 
IF(C222=5, Config!$B$14*Config!$B$25*Config!$B$45, 
IF(C222=6, Config!$B$14*Config!$B$26*Config!$B$46, 
IF(C222=7, Config!$B$14*Config!$B$27*Config!$B$47, ""))))))))</f>
        <v>1.89</v>
      </c>
      <c r="C222" s="10">
        <v>4.0</v>
      </c>
      <c r="D222" s="7" t="s">
        <v>258</v>
      </c>
      <c r="E222" s="10">
        <v>60000.0</v>
      </c>
      <c r="F222" s="10">
        <v>70.0</v>
      </c>
      <c r="G222" s="9">
        <f>IF(E222 &lt; Config!$B$3, Config!$B$3, E222)</f>
        <v>60000</v>
      </c>
      <c r="H222" s="9">
        <f t="shared" si="1"/>
        <v>396487.5864</v>
      </c>
      <c r="I222" s="9">
        <f>H222 * (1 - Config!$B$9)</f>
        <v>337014.4485</v>
      </c>
      <c r="J222" s="9">
        <f>H222 * (1 + Config!$B$10)</f>
        <v>495609.483</v>
      </c>
      <c r="K222" s="6" t="str">
        <f t="shared" si="2"/>
        <v>33g 70s 14c</v>
      </c>
      <c r="L222" s="8" t="str">
        <f t="shared" si="3"/>
        <v>39g 64s 88c</v>
      </c>
      <c r="M222" s="6" t="str">
        <f t="shared" si="4"/>
        <v>49g 56s 9c</v>
      </c>
      <c r="N222" s="6" t="str">
        <f t="shared" si="5"/>
        <v>Shifting Shadowsong Amethyst</v>
      </c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6">
        <f>IF(C223=0, Config!$B$14*Config!$B$20*Config!$B$40, 
IF(C223=1, Config!$B$14*Config!$B$21*Config!$B$41, 
IF(C223=2, Config!$B$14*Config!$B$22*Config!$B$42, 
IF(C223=3, Config!$B$14*Config!$B$23*Config!$B$43, 
IF(C223=4, Config!$B$14*Config!$B$24*Config!$B$44, 
IF(C223=5, Config!$B$14*Config!$B$25*Config!$B$45, 
IF(C223=6, Config!$B$14*Config!$B$26*Config!$B$46, 
IF(C223=7, Config!$B$14*Config!$B$27*Config!$B$47, ""))))))))</f>
        <v>1.89</v>
      </c>
      <c r="C223" s="10">
        <v>4.0</v>
      </c>
      <c r="D223" s="7" t="s">
        <v>259</v>
      </c>
      <c r="E223" s="10">
        <v>60000.0</v>
      </c>
      <c r="F223" s="10">
        <v>70.0</v>
      </c>
      <c r="G223" s="9">
        <f>IF(E223 &lt; Config!$B$3, Config!$B$3, E223)</f>
        <v>60000</v>
      </c>
      <c r="H223" s="9">
        <f t="shared" si="1"/>
        <v>396487.5864</v>
      </c>
      <c r="I223" s="9">
        <f>H223 * (1 - Config!$B$9)</f>
        <v>337014.4485</v>
      </c>
      <c r="J223" s="9">
        <f>H223 * (1 + Config!$B$10)</f>
        <v>495609.483</v>
      </c>
      <c r="K223" s="6" t="str">
        <f t="shared" si="2"/>
        <v>33g 70s 14c</v>
      </c>
      <c r="L223" s="8" t="str">
        <f t="shared" si="3"/>
        <v>39g 64s 88c</v>
      </c>
      <c r="M223" s="6" t="str">
        <f t="shared" si="4"/>
        <v>49g 56s 9c</v>
      </c>
      <c r="N223" s="6" t="str">
        <f t="shared" si="5"/>
        <v>Balanced Shadowsong Amethyst</v>
      </c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6">
        <f>IF(C224=0, Config!$B$14*Config!$B$20*Config!$B$40, 
IF(C224=1, Config!$B$14*Config!$B$21*Config!$B$41, 
IF(C224=2, Config!$B$14*Config!$B$22*Config!$B$42, 
IF(C224=3, Config!$B$14*Config!$B$23*Config!$B$43, 
IF(C224=4, Config!$B$14*Config!$B$24*Config!$B$44, 
IF(C224=5, Config!$B$14*Config!$B$25*Config!$B$45, 
IF(C224=6, Config!$B$14*Config!$B$26*Config!$B$46, 
IF(C224=7, Config!$B$14*Config!$B$27*Config!$B$47, ""))))))))</f>
        <v>1.89</v>
      </c>
      <c r="C224" s="10">
        <v>4.0</v>
      </c>
      <c r="D224" s="7" t="s">
        <v>260</v>
      </c>
      <c r="E224" s="10">
        <v>60000.0</v>
      </c>
      <c r="F224" s="10">
        <v>70.0</v>
      </c>
      <c r="G224" s="9">
        <f>IF(E224 &lt; Config!$B$3, Config!$B$3, E224)</f>
        <v>60000</v>
      </c>
      <c r="H224" s="9">
        <f t="shared" si="1"/>
        <v>396487.5864</v>
      </c>
      <c r="I224" s="9">
        <f>H224 * (1 - Config!$B$9)</f>
        <v>337014.4485</v>
      </c>
      <c r="J224" s="9">
        <f>H224 * (1 + Config!$B$10)</f>
        <v>495609.483</v>
      </c>
      <c r="K224" s="6" t="str">
        <f t="shared" si="2"/>
        <v>33g 70s 14c</v>
      </c>
      <c r="L224" s="8" t="str">
        <f t="shared" si="3"/>
        <v>39g 64s 88c</v>
      </c>
      <c r="M224" s="6" t="str">
        <f t="shared" si="4"/>
        <v>49g 56s 9c</v>
      </c>
      <c r="N224" s="6" t="str">
        <f t="shared" si="5"/>
        <v>Infused Shadowsong Amethyst</v>
      </c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6">
        <f>IF(C225=0, Config!$B$14*Config!$B$20*Config!$B$40, 
IF(C225=1, Config!$B$14*Config!$B$21*Config!$B$41, 
IF(C225=2, Config!$B$14*Config!$B$22*Config!$B$42, 
IF(C225=3, Config!$B$14*Config!$B$23*Config!$B$43, 
IF(C225=4, Config!$B$14*Config!$B$24*Config!$B$44, 
IF(C225=5, Config!$B$14*Config!$B$25*Config!$B$45, 
IF(C225=6, Config!$B$14*Config!$B$26*Config!$B$46, 
IF(C225=7, Config!$B$14*Config!$B$27*Config!$B$47, ""))))))))</f>
        <v>1.89</v>
      </c>
      <c r="C225" s="10">
        <v>4.0</v>
      </c>
      <c r="D225" s="7" t="s">
        <v>261</v>
      </c>
      <c r="E225" s="10">
        <v>60000.0</v>
      </c>
      <c r="F225" s="10">
        <v>70.0</v>
      </c>
      <c r="G225" s="9">
        <f>IF(E225 &lt; Config!$B$3, Config!$B$3, E225)</f>
        <v>60000</v>
      </c>
      <c r="H225" s="9">
        <f t="shared" si="1"/>
        <v>396487.5864</v>
      </c>
      <c r="I225" s="9">
        <f>H225 * (1 - Config!$B$9)</f>
        <v>337014.4485</v>
      </c>
      <c r="J225" s="9">
        <f>H225 * (1 + Config!$B$10)</f>
        <v>495609.483</v>
      </c>
      <c r="K225" s="6" t="str">
        <f t="shared" si="2"/>
        <v>33g 70s 14c</v>
      </c>
      <c r="L225" s="8" t="str">
        <f t="shared" si="3"/>
        <v>39g 64s 88c</v>
      </c>
      <c r="M225" s="6" t="str">
        <f t="shared" si="4"/>
        <v>49g 56s 9c</v>
      </c>
      <c r="N225" s="6" t="str">
        <f t="shared" si="5"/>
        <v>Glowing Shadowsong Amethyst</v>
      </c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6">
        <f>IF(C226=0, Config!$B$14*Config!$B$20*Config!$B$40, 
IF(C226=1, Config!$B$14*Config!$B$21*Config!$B$41, 
IF(C226=2, Config!$B$14*Config!$B$22*Config!$B$42, 
IF(C226=3, Config!$B$14*Config!$B$23*Config!$B$43, 
IF(C226=4, Config!$B$14*Config!$B$24*Config!$B$44, 
IF(C226=5, Config!$B$14*Config!$B$25*Config!$B$45, 
IF(C226=6, Config!$B$14*Config!$B$26*Config!$B$46, 
IF(C226=7, Config!$B$14*Config!$B$27*Config!$B$47, ""))))))))</f>
        <v>1.89</v>
      </c>
      <c r="C226" s="10">
        <v>4.0</v>
      </c>
      <c r="D226" s="7" t="s">
        <v>262</v>
      </c>
      <c r="E226" s="10">
        <v>60000.0</v>
      </c>
      <c r="F226" s="10">
        <v>70.0</v>
      </c>
      <c r="G226" s="9">
        <f>IF(E226 &lt; Config!$B$3, Config!$B$3, E226)</f>
        <v>60000</v>
      </c>
      <c r="H226" s="9">
        <f t="shared" si="1"/>
        <v>396487.5864</v>
      </c>
      <c r="I226" s="9">
        <f>H226 * (1 - Config!$B$9)</f>
        <v>337014.4485</v>
      </c>
      <c r="J226" s="9">
        <f>H226 * (1 + Config!$B$10)</f>
        <v>495609.483</v>
      </c>
      <c r="K226" s="6" t="str">
        <f t="shared" si="2"/>
        <v>33g 70s 14c</v>
      </c>
      <c r="L226" s="8" t="str">
        <f t="shared" si="3"/>
        <v>39g 64s 88c</v>
      </c>
      <c r="M226" s="6" t="str">
        <f t="shared" si="4"/>
        <v>49g 56s 9c</v>
      </c>
      <c r="N226" s="6" t="str">
        <f t="shared" si="5"/>
        <v>Royal Shadowsong Amethyst</v>
      </c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6">
        <f>IF(C227=0, Config!$B$14*Config!$B$20*Config!$B$40, 
IF(C227=1, Config!$B$14*Config!$B$21*Config!$B$41, 
IF(C227=2, Config!$B$14*Config!$B$22*Config!$B$42, 
IF(C227=3, Config!$B$14*Config!$B$23*Config!$B$43, 
IF(C227=4, Config!$B$14*Config!$B$24*Config!$B$44, 
IF(C227=5, Config!$B$14*Config!$B$25*Config!$B$45, 
IF(C227=6, Config!$B$14*Config!$B$26*Config!$B$46, 
IF(C227=7, Config!$B$14*Config!$B$27*Config!$B$47, ""))))))))</f>
        <v>1.89</v>
      </c>
      <c r="C227" s="10">
        <v>4.0</v>
      </c>
      <c r="D227" s="7" t="s">
        <v>263</v>
      </c>
      <c r="E227" s="10">
        <v>60000.0</v>
      </c>
      <c r="F227" s="10">
        <v>70.0</v>
      </c>
      <c r="G227" s="9">
        <f>IF(E227 &lt; Config!$B$3, Config!$B$3, E227)</f>
        <v>60000</v>
      </c>
      <c r="H227" s="9">
        <f t="shared" si="1"/>
        <v>396487.5864</v>
      </c>
      <c r="I227" s="9">
        <f>H227 * (1 - Config!$B$9)</f>
        <v>337014.4485</v>
      </c>
      <c r="J227" s="9">
        <f>H227 * (1 + Config!$B$10)</f>
        <v>495609.483</v>
      </c>
      <c r="K227" s="6" t="str">
        <f t="shared" si="2"/>
        <v>33g 70s 14c</v>
      </c>
      <c r="L227" s="8" t="str">
        <f t="shared" si="3"/>
        <v>39g 64s 88c</v>
      </c>
      <c r="M227" s="6" t="str">
        <f t="shared" si="4"/>
        <v>49g 56s 9c</v>
      </c>
      <c r="N227" s="6" t="str">
        <f t="shared" si="5"/>
        <v>Inscribed Pyrestone</v>
      </c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6">
        <f>IF(C228=0, Config!$B$14*Config!$B$20*Config!$B$40, 
IF(C228=1, Config!$B$14*Config!$B$21*Config!$B$41, 
IF(C228=2, Config!$B$14*Config!$B$22*Config!$B$42, 
IF(C228=3, Config!$B$14*Config!$B$23*Config!$B$43, 
IF(C228=4, Config!$B$14*Config!$B$24*Config!$B$44, 
IF(C228=5, Config!$B$14*Config!$B$25*Config!$B$45, 
IF(C228=6, Config!$B$14*Config!$B$26*Config!$B$46, 
IF(C228=7, Config!$B$14*Config!$B$27*Config!$B$47, ""))))))))</f>
        <v>1.89</v>
      </c>
      <c r="C228" s="10">
        <v>4.0</v>
      </c>
      <c r="D228" s="7" t="s">
        <v>264</v>
      </c>
      <c r="E228" s="10">
        <v>60000.0</v>
      </c>
      <c r="F228" s="10">
        <v>70.0</v>
      </c>
      <c r="G228" s="9">
        <f>IF(E228 &lt; Config!$B$3, Config!$B$3, E228)</f>
        <v>60000</v>
      </c>
      <c r="H228" s="9">
        <f t="shared" si="1"/>
        <v>396487.5864</v>
      </c>
      <c r="I228" s="9">
        <f>H228 * (1 - Config!$B$9)</f>
        <v>337014.4485</v>
      </c>
      <c r="J228" s="9">
        <f>H228 * (1 + Config!$B$10)</f>
        <v>495609.483</v>
      </c>
      <c r="K228" s="6" t="str">
        <f t="shared" si="2"/>
        <v>33g 70s 14c</v>
      </c>
      <c r="L228" s="8" t="str">
        <f t="shared" si="3"/>
        <v>39g 64s 88c</v>
      </c>
      <c r="M228" s="6" t="str">
        <f t="shared" si="4"/>
        <v>49g 56s 9c</v>
      </c>
      <c r="N228" s="6" t="str">
        <f t="shared" si="5"/>
        <v>Potent Pyrestone</v>
      </c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6">
        <f>IF(C229=0, Config!$B$14*Config!$B$20*Config!$B$40, 
IF(C229=1, Config!$B$14*Config!$B$21*Config!$B$41, 
IF(C229=2, Config!$B$14*Config!$B$22*Config!$B$42, 
IF(C229=3, Config!$B$14*Config!$B$23*Config!$B$43, 
IF(C229=4, Config!$B$14*Config!$B$24*Config!$B$44, 
IF(C229=5, Config!$B$14*Config!$B$25*Config!$B$45, 
IF(C229=6, Config!$B$14*Config!$B$26*Config!$B$46, 
IF(C229=7, Config!$B$14*Config!$B$27*Config!$B$47, ""))))))))</f>
        <v>1.89</v>
      </c>
      <c r="C229" s="10">
        <v>4.0</v>
      </c>
      <c r="D229" s="7" t="s">
        <v>265</v>
      </c>
      <c r="E229" s="10">
        <v>60000.0</v>
      </c>
      <c r="F229" s="10">
        <v>70.0</v>
      </c>
      <c r="G229" s="9">
        <f>IF(E229 &lt; Config!$B$3, Config!$B$3, E229)</f>
        <v>60000</v>
      </c>
      <c r="H229" s="9">
        <f t="shared" si="1"/>
        <v>396487.5864</v>
      </c>
      <c r="I229" s="9">
        <f>H229 * (1 - Config!$B$9)</f>
        <v>337014.4485</v>
      </c>
      <c r="J229" s="9">
        <f>H229 * (1 + Config!$B$10)</f>
        <v>495609.483</v>
      </c>
      <c r="K229" s="6" t="str">
        <f t="shared" si="2"/>
        <v>33g 70s 14c</v>
      </c>
      <c r="L229" s="8" t="str">
        <f t="shared" si="3"/>
        <v>39g 64s 88c</v>
      </c>
      <c r="M229" s="6" t="str">
        <f t="shared" si="4"/>
        <v>49g 56s 9c</v>
      </c>
      <c r="N229" s="6" t="str">
        <f t="shared" si="5"/>
        <v>Luminous Pyrestone</v>
      </c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6">
        <f>IF(C230=0, Config!$B$14*Config!$B$20*Config!$B$40, 
IF(C230=1, Config!$B$14*Config!$B$21*Config!$B$41, 
IF(C230=2, Config!$B$14*Config!$B$22*Config!$B$42, 
IF(C230=3, Config!$B$14*Config!$B$23*Config!$B$43, 
IF(C230=4, Config!$B$14*Config!$B$24*Config!$B$44, 
IF(C230=5, Config!$B$14*Config!$B$25*Config!$B$45, 
IF(C230=6, Config!$B$14*Config!$B$26*Config!$B$46, 
IF(C230=7, Config!$B$14*Config!$B$27*Config!$B$47, ""))))))))</f>
        <v>1.89</v>
      </c>
      <c r="C230" s="10">
        <v>4.0</v>
      </c>
      <c r="D230" s="7" t="s">
        <v>266</v>
      </c>
      <c r="E230" s="10">
        <v>60000.0</v>
      </c>
      <c r="F230" s="10">
        <v>70.0</v>
      </c>
      <c r="G230" s="9">
        <f>IF(E230 &lt; Config!$B$3, Config!$B$3, E230)</f>
        <v>60000</v>
      </c>
      <c r="H230" s="9">
        <f t="shared" si="1"/>
        <v>396487.5864</v>
      </c>
      <c r="I230" s="9">
        <f>H230 * (1 - Config!$B$9)</f>
        <v>337014.4485</v>
      </c>
      <c r="J230" s="9">
        <f>H230 * (1 + Config!$B$10)</f>
        <v>495609.483</v>
      </c>
      <c r="K230" s="6" t="str">
        <f t="shared" si="2"/>
        <v>33g 70s 14c</v>
      </c>
      <c r="L230" s="8" t="str">
        <f t="shared" si="3"/>
        <v>39g 64s 88c</v>
      </c>
      <c r="M230" s="6" t="str">
        <f t="shared" si="4"/>
        <v>49g 56s 9c</v>
      </c>
      <c r="N230" s="6" t="str">
        <f t="shared" si="5"/>
        <v>Glinting Pyrestone</v>
      </c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6">
        <f>IF(C231=0, Config!$B$14*Config!$B$20*Config!$B$40, 
IF(C231=1, Config!$B$14*Config!$B$21*Config!$B$41, 
IF(C231=2, Config!$B$14*Config!$B$22*Config!$B$42, 
IF(C231=3, Config!$B$14*Config!$B$23*Config!$B$43, 
IF(C231=4, Config!$B$14*Config!$B$24*Config!$B$44, 
IF(C231=5, Config!$B$14*Config!$B$25*Config!$B$45, 
IF(C231=6, Config!$B$14*Config!$B$26*Config!$B$46, 
IF(C231=7, Config!$B$14*Config!$B$27*Config!$B$47, ""))))))))</f>
        <v>1.89</v>
      </c>
      <c r="C231" s="10">
        <v>4.0</v>
      </c>
      <c r="D231" s="7" t="s">
        <v>267</v>
      </c>
      <c r="E231" s="10">
        <v>60000.0</v>
      </c>
      <c r="F231" s="10">
        <v>70.0</v>
      </c>
      <c r="G231" s="9">
        <f>IF(E231 &lt; Config!$B$3, Config!$B$3, E231)</f>
        <v>60000</v>
      </c>
      <c r="H231" s="9">
        <f t="shared" si="1"/>
        <v>396487.5864</v>
      </c>
      <c r="I231" s="9">
        <f>H231 * (1 - Config!$B$9)</f>
        <v>337014.4485</v>
      </c>
      <c r="J231" s="9">
        <f>H231 * (1 + Config!$B$10)</f>
        <v>495609.483</v>
      </c>
      <c r="K231" s="6" t="str">
        <f t="shared" si="2"/>
        <v>33g 70s 14c</v>
      </c>
      <c r="L231" s="8" t="str">
        <f t="shared" si="3"/>
        <v>39g 64s 88c</v>
      </c>
      <c r="M231" s="6" t="str">
        <f t="shared" si="4"/>
        <v>49g 56s 9c</v>
      </c>
      <c r="N231" s="6" t="str">
        <f t="shared" si="5"/>
        <v>Veiled Pyrestone</v>
      </c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6">
        <f>IF(C232=0, Config!$B$14*Config!$B$20*Config!$B$40, 
IF(C232=1, Config!$B$14*Config!$B$21*Config!$B$41, 
IF(C232=2, Config!$B$14*Config!$B$22*Config!$B$42, 
IF(C232=3, Config!$B$14*Config!$B$23*Config!$B$43, 
IF(C232=4, Config!$B$14*Config!$B$24*Config!$B$44, 
IF(C232=5, Config!$B$14*Config!$B$25*Config!$B$45, 
IF(C232=6, Config!$B$14*Config!$B$26*Config!$B$46, 
IF(C232=7, Config!$B$14*Config!$B$27*Config!$B$47, ""))))))))</f>
        <v>1.89</v>
      </c>
      <c r="C232" s="10">
        <v>4.0</v>
      </c>
      <c r="D232" s="7" t="s">
        <v>268</v>
      </c>
      <c r="E232" s="10">
        <v>60000.0</v>
      </c>
      <c r="F232" s="10">
        <v>70.0</v>
      </c>
      <c r="G232" s="9">
        <f>IF(E232 &lt; Config!$B$3, Config!$B$3, E232)</f>
        <v>60000</v>
      </c>
      <c r="H232" s="9">
        <f t="shared" si="1"/>
        <v>396487.5864</v>
      </c>
      <c r="I232" s="9">
        <f>H232 * (1 - Config!$B$9)</f>
        <v>337014.4485</v>
      </c>
      <c r="J232" s="9">
        <f>H232 * (1 + Config!$B$10)</f>
        <v>495609.483</v>
      </c>
      <c r="K232" s="6" t="str">
        <f t="shared" si="2"/>
        <v>33g 70s 14c</v>
      </c>
      <c r="L232" s="8" t="str">
        <f t="shared" si="3"/>
        <v>39g 64s 88c</v>
      </c>
      <c r="M232" s="6" t="str">
        <f t="shared" si="4"/>
        <v>49g 56s 9c</v>
      </c>
      <c r="N232" s="6" t="str">
        <f t="shared" si="5"/>
        <v>Wicked Pyrestone</v>
      </c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6">
        <f>IF(C233=0, Config!$B$14*Config!$B$20*Config!$B$40, 
IF(C233=1, Config!$B$14*Config!$B$21*Config!$B$41, 
IF(C233=2, Config!$B$14*Config!$B$22*Config!$B$42, 
IF(C233=3, Config!$B$14*Config!$B$23*Config!$B$43, 
IF(C233=4, Config!$B$14*Config!$B$24*Config!$B$44, 
IF(C233=5, Config!$B$14*Config!$B$25*Config!$B$45, 
IF(C233=6, Config!$B$14*Config!$B$26*Config!$B$46, 
IF(C233=7, Config!$B$14*Config!$B$27*Config!$B$47, ""))))))))</f>
        <v>1.89</v>
      </c>
      <c r="C233" s="10">
        <v>4.0</v>
      </c>
      <c r="D233" s="7" t="s">
        <v>269</v>
      </c>
      <c r="E233" s="10">
        <v>60000.0</v>
      </c>
      <c r="F233" s="10">
        <v>70.0</v>
      </c>
      <c r="G233" s="9">
        <f>IF(E233 &lt; Config!$B$3, Config!$B$3, E233)</f>
        <v>60000</v>
      </c>
      <c r="H233" s="9">
        <f t="shared" si="1"/>
        <v>396487.5864</v>
      </c>
      <c r="I233" s="9">
        <f>H233 * (1 - Config!$B$9)</f>
        <v>337014.4485</v>
      </c>
      <c r="J233" s="9">
        <f>H233 * (1 + Config!$B$10)</f>
        <v>495609.483</v>
      </c>
      <c r="K233" s="6" t="str">
        <f t="shared" si="2"/>
        <v>33g 70s 14c</v>
      </c>
      <c r="L233" s="8" t="str">
        <f t="shared" si="3"/>
        <v>39g 64s 88c</v>
      </c>
      <c r="M233" s="6" t="str">
        <f t="shared" si="4"/>
        <v>49g 56s 9c</v>
      </c>
      <c r="N233" s="6" t="str">
        <f t="shared" si="5"/>
        <v>Enduring Seaspray Emerald</v>
      </c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6">
        <f>IF(C234=0, Config!$B$14*Config!$B$20*Config!$B$40, 
IF(C234=1, Config!$B$14*Config!$B$21*Config!$B$41, 
IF(C234=2, Config!$B$14*Config!$B$22*Config!$B$42, 
IF(C234=3, Config!$B$14*Config!$B$23*Config!$B$43, 
IF(C234=4, Config!$B$14*Config!$B$24*Config!$B$44, 
IF(C234=5, Config!$B$14*Config!$B$25*Config!$B$45, 
IF(C234=6, Config!$B$14*Config!$B$26*Config!$B$46, 
IF(C234=7, Config!$B$14*Config!$B$27*Config!$B$47, ""))))))))</f>
        <v>1.89</v>
      </c>
      <c r="C234" s="10">
        <v>4.0</v>
      </c>
      <c r="D234" s="7" t="s">
        <v>270</v>
      </c>
      <c r="E234" s="10">
        <v>60000.0</v>
      </c>
      <c r="F234" s="10">
        <v>70.0</v>
      </c>
      <c r="G234" s="9">
        <f>IF(E234 &lt; Config!$B$3, Config!$B$3, E234)</f>
        <v>60000</v>
      </c>
      <c r="H234" s="9">
        <f t="shared" si="1"/>
        <v>396487.5864</v>
      </c>
      <c r="I234" s="9">
        <f>H234 * (1 - Config!$B$9)</f>
        <v>337014.4485</v>
      </c>
      <c r="J234" s="9">
        <f>H234 * (1 + Config!$B$10)</f>
        <v>495609.483</v>
      </c>
      <c r="K234" s="6" t="str">
        <f t="shared" si="2"/>
        <v>33g 70s 14c</v>
      </c>
      <c r="L234" s="8" t="str">
        <f t="shared" si="3"/>
        <v>39g 64s 88c</v>
      </c>
      <c r="M234" s="6" t="str">
        <f t="shared" si="4"/>
        <v>49g 56s 9c</v>
      </c>
      <c r="N234" s="6" t="str">
        <f t="shared" si="5"/>
        <v>Radiant Seaspray Emerald</v>
      </c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6">
        <f>IF(C235=0, Config!$B$14*Config!$B$20*Config!$B$40, 
IF(C235=1, Config!$B$14*Config!$B$21*Config!$B$41, 
IF(C235=2, Config!$B$14*Config!$B$22*Config!$B$42, 
IF(C235=3, Config!$B$14*Config!$B$23*Config!$B$43, 
IF(C235=4, Config!$B$14*Config!$B$24*Config!$B$44, 
IF(C235=5, Config!$B$14*Config!$B$25*Config!$B$45, 
IF(C235=6, Config!$B$14*Config!$B$26*Config!$B$46, 
IF(C235=7, Config!$B$14*Config!$B$27*Config!$B$47, ""))))))))</f>
        <v>1.89</v>
      </c>
      <c r="C235" s="10">
        <v>4.0</v>
      </c>
      <c r="D235" s="7" t="s">
        <v>271</v>
      </c>
      <c r="E235" s="10">
        <v>60000.0</v>
      </c>
      <c r="F235" s="10">
        <v>70.0</v>
      </c>
      <c r="G235" s="9">
        <f>IF(E235 &lt; Config!$B$3, Config!$B$3, E235)</f>
        <v>60000</v>
      </c>
      <c r="H235" s="9">
        <f t="shared" si="1"/>
        <v>396487.5864</v>
      </c>
      <c r="I235" s="9">
        <f>H235 * (1 - Config!$B$9)</f>
        <v>337014.4485</v>
      </c>
      <c r="J235" s="9">
        <f>H235 * (1 + Config!$B$10)</f>
        <v>495609.483</v>
      </c>
      <c r="K235" s="6" t="str">
        <f t="shared" si="2"/>
        <v>33g 70s 14c</v>
      </c>
      <c r="L235" s="8" t="str">
        <f t="shared" si="3"/>
        <v>39g 64s 88c</v>
      </c>
      <c r="M235" s="6" t="str">
        <f t="shared" si="4"/>
        <v>49g 56s 9c</v>
      </c>
      <c r="N235" s="6" t="str">
        <f t="shared" si="5"/>
        <v>Dazzling Seaspray Emerald</v>
      </c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6">
        <f>IF(C236=0, Config!$B$14*Config!$B$20*Config!$B$40, 
IF(C236=1, Config!$B$14*Config!$B$21*Config!$B$41, 
IF(C236=2, Config!$B$14*Config!$B$22*Config!$B$42, 
IF(C236=3, Config!$B$14*Config!$B$23*Config!$B$43, 
IF(C236=4, Config!$B$14*Config!$B$24*Config!$B$44, 
IF(C236=5, Config!$B$14*Config!$B$25*Config!$B$45, 
IF(C236=6, Config!$B$14*Config!$B$26*Config!$B$46, 
IF(C236=7, Config!$B$14*Config!$B$27*Config!$B$47, ""))))))))</f>
        <v>1.89</v>
      </c>
      <c r="C236" s="10">
        <v>4.0</v>
      </c>
      <c r="D236" s="7" t="s">
        <v>272</v>
      </c>
      <c r="E236" s="10">
        <v>60000.0</v>
      </c>
      <c r="F236" s="10">
        <v>70.0</v>
      </c>
      <c r="G236" s="9">
        <f>IF(E236 &lt; Config!$B$3, Config!$B$3, E236)</f>
        <v>60000</v>
      </c>
      <c r="H236" s="9">
        <f t="shared" si="1"/>
        <v>396487.5864</v>
      </c>
      <c r="I236" s="9">
        <f>H236 * (1 - Config!$B$9)</f>
        <v>337014.4485</v>
      </c>
      <c r="J236" s="9">
        <f>H236 * (1 + Config!$B$10)</f>
        <v>495609.483</v>
      </c>
      <c r="K236" s="6" t="str">
        <f t="shared" si="2"/>
        <v>33g 70s 14c</v>
      </c>
      <c r="L236" s="8" t="str">
        <f t="shared" si="3"/>
        <v>39g 64s 88c</v>
      </c>
      <c r="M236" s="6" t="str">
        <f t="shared" si="4"/>
        <v>49g 56s 9c</v>
      </c>
      <c r="N236" s="6" t="str">
        <f t="shared" si="5"/>
        <v>Jagged Seaspray Emerald</v>
      </c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6">
        <f>IF(C237=0, Config!$B$14*Config!$B$20*Config!$B$40, 
IF(C237=1, Config!$B$14*Config!$B$21*Config!$B$41, 
IF(C237=2, Config!$B$14*Config!$B$22*Config!$B$42, 
IF(C237=3, Config!$B$14*Config!$B$23*Config!$B$43, 
IF(C237=4, Config!$B$14*Config!$B$24*Config!$B$44, 
IF(C237=5, Config!$B$14*Config!$B$25*Config!$B$45, 
IF(C237=6, Config!$B$14*Config!$B$26*Config!$B$46, 
IF(C237=7, Config!$B$14*Config!$B$27*Config!$B$47, ""))))))))</f>
        <v>1.89</v>
      </c>
      <c r="C237" s="10">
        <v>4.0</v>
      </c>
      <c r="D237" s="7" t="s">
        <v>273</v>
      </c>
      <c r="E237" s="10">
        <v>50000.0</v>
      </c>
      <c r="F237" s="10">
        <v>70.0</v>
      </c>
      <c r="G237" s="9">
        <f>IF(E237 &lt; Config!$B$3, Config!$B$3, E237)</f>
        <v>50000</v>
      </c>
      <c r="H237" s="9">
        <f t="shared" si="1"/>
        <v>330406.322</v>
      </c>
      <c r="I237" s="9">
        <f>H237 * (1 - Config!$B$9)</f>
        <v>280845.3737</v>
      </c>
      <c r="J237" s="9">
        <f>H237 * (1 + Config!$B$10)</f>
        <v>413007.9025</v>
      </c>
      <c r="K237" s="6" t="str">
        <f t="shared" si="2"/>
        <v>28g 8s 45c</v>
      </c>
      <c r="L237" s="8" t="str">
        <f t="shared" si="3"/>
        <v>33g 4s 6c</v>
      </c>
      <c r="M237" s="6" t="str">
        <f t="shared" si="4"/>
        <v>41g 30s 8c</v>
      </c>
      <c r="N237" s="6" t="str">
        <f t="shared" si="5"/>
        <v>Crimson Spinel</v>
      </c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6">
        <f>IF(C238=0, Config!$B$14*Config!$B$20*Config!$B$40, 
IF(C238=1, Config!$B$14*Config!$B$21*Config!$B$41, 
IF(C238=2, Config!$B$14*Config!$B$22*Config!$B$42, 
IF(C238=3, Config!$B$14*Config!$B$23*Config!$B$43, 
IF(C238=4, Config!$B$14*Config!$B$24*Config!$B$44, 
IF(C238=5, Config!$B$14*Config!$B$25*Config!$B$45, 
IF(C238=6, Config!$B$14*Config!$B$26*Config!$B$46, 
IF(C238=7, Config!$B$14*Config!$B$27*Config!$B$47, ""))))))))</f>
        <v>1.89</v>
      </c>
      <c r="C238" s="10">
        <v>4.0</v>
      </c>
      <c r="D238" s="7" t="s">
        <v>274</v>
      </c>
      <c r="E238" s="10">
        <v>50000.0</v>
      </c>
      <c r="F238" s="10">
        <v>70.0</v>
      </c>
      <c r="G238" s="9">
        <f>IF(E238 &lt; Config!$B$3, Config!$B$3, E238)</f>
        <v>50000</v>
      </c>
      <c r="H238" s="9">
        <f t="shared" si="1"/>
        <v>330406.322</v>
      </c>
      <c r="I238" s="9">
        <f>H238 * (1 - Config!$B$9)</f>
        <v>280845.3737</v>
      </c>
      <c r="J238" s="9">
        <f>H238 * (1 + Config!$B$10)</f>
        <v>413007.9025</v>
      </c>
      <c r="K238" s="6" t="str">
        <f t="shared" si="2"/>
        <v>28g 8s 45c</v>
      </c>
      <c r="L238" s="8" t="str">
        <f t="shared" si="3"/>
        <v>33g 4s 6c</v>
      </c>
      <c r="M238" s="6" t="str">
        <f t="shared" si="4"/>
        <v>41g 30s 8c</v>
      </c>
      <c r="N238" s="6" t="str">
        <f t="shared" si="5"/>
        <v>Empyrean Sapphire</v>
      </c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6">
        <f>IF(C239=0, Config!$B$14*Config!$B$20*Config!$B$40, 
IF(C239=1, Config!$B$14*Config!$B$21*Config!$B$41, 
IF(C239=2, Config!$B$14*Config!$B$22*Config!$B$42, 
IF(C239=3, Config!$B$14*Config!$B$23*Config!$B$43, 
IF(C239=4, Config!$B$14*Config!$B$24*Config!$B$44, 
IF(C239=5, Config!$B$14*Config!$B$25*Config!$B$45, 
IF(C239=6, Config!$B$14*Config!$B$26*Config!$B$46, 
IF(C239=7, Config!$B$14*Config!$B$27*Config!$B$47, ""))))))))</f>
        <v>1.89</v>
      </c>
      <c r="C239" s="10">
        <v>4.0</v>
      </c>
      <c r="D239" s="7" t="s">
        <v>275</v>
      </c>
      <c r="E239" s="10">
        <v>50000.0</v>
      </c>
      <c r="F239" s="10">
        <v>70.0</v>
      </c>
      <c r="G239" s="9">
        <f>IF(E239 &lt; Config!$B$3, Config!$B$3, E239)</f>
        <v>50000</v>
      </c>
      <c r="H239" s="9">
        <f t="shared" si="1"/>
        <v>330406.322</v>
      </c>
      <c r="I239" s="9">
        <f>H239 * (1 - Config!$B$9)</f>
        <v>280845.3737</v>
      </c>
      <c r="J239" s="9">
        <f>H239 * (1 + Config!$B$10)</f>
        <v>413007.9025</v>
      </c>
      <c r="K239" s="6" t="str">
        <f t="shared" si="2"/>
        <v>28g 8s 45c</v>
      </c>
      <c r="L239" s="8" t="str">
        <f t="shared" si="3"/>
        <v>33g 4s 6c</v>
      </c>
      <c r="M239" s="6" t="str">
        <f t="shared" si="4"/>
        <v>41g 30s 8c</v>
      </c>
      <c r="N239" s="6" t="str">
        <f t="shared" si="5"/>
        <v>Lionseye</v>
      </c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6">
        <f>IF(C240=0, Config!$B$14*Config!$B$20*Config!$B$40, 
IF(C240=1, Config!$B$14*Config!$B$21*Config!$B$41, 
IF(C240=2, Config!$B$14*Config!$B$22*Config!$B$42, 
IF(C240=3, Config!$B$14*Config!$B$23*Config!$B$43, 
IF(C240=4, Config!$B$14*Config!$B$24*Config!$B$44, 
IF(C240=5, Config!$B$14*Config!$B$25*Config!$B$45, 
IF(C240=6, Config!$B$14*Config!$B$26*Config!$B$46, 
IF(C240=7, Config!$B$14*Config!$B$27*Config!$B$47, ""))))))))</f>
        <v>1.89</v>
      </c>
      <c r="C240" s="10">
        <v>4.0</v>
      </c>
      <c r="D240" s="7" t="s">
        <v>276</v>
      </c>
      <c r="E240" s="10">
        <v>50000.0</v>
      </c>
      <c r="F240" s="10">
        <v>70.0</v>
      </c>
      <c r="G240" s="9">
        <f>IF(E240 &lt; Config!$B$3, Config!$B$3, E240)</f>
        <v>50000</v>
      </c>
      <c r="H240" s="9">
        <f t="shared" si="1"/>
        <v>330406.322</v>
      </c>
      <c r="I240" s="9">
        <f>H240 * (1 - Config!$B$9)</f>
        <v>280845.3737</v>
      </c>
      <c r="J240" s="9">
        <f>H240 * (1 + Config!$B$10)</f>
        <v>413007.9025</v>
      </c>
      <c r="K240" s="6" t="str">
        <f t="shared" si="2"/>
        <v>28g 8s 45c</v>
      </c>
      <c r="L240" s="8" t="str">
        <f t="shared" si="3"/>
        <v>33g 4s 6c</v>
      </c>
      <c r="M240" s="6" t="str">
        <f t="shared" si="4"/>
        <v>41g 30s 8c</v>
      </c>
      <c r="N240" s="6" t="str">
        <f t="shared" si="5"/>
        <v>Shadowsong Amethyst</v>
      </c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6">
        <f>IF(C241=0, Config!$B$14*Config!$B$20*Config!$B$40, 
IF(C241=1, Config!$B$14*Config!$B$21*Config!$B$41, 
IF(C241=2, Config!$B$14*Config!$B$22*Config!$B$42, 
IF(C241=3, Config!$B$14*Config!$B$23*Config!$B$43, 
IF(C241=4, Config!$B$14*Config!$B$24*Config!$B$44, 
IF(C241=5, Config!$B$14*Config!$B$25*Config!$B$45, 
IF(C241=6, Config!$B$14*Config!$B$26*Config!$B$46, 
IF(C241=7, Config!$B$14*Config!$B$27*Config!$B$47, ""))))))))</f>
        <v>1.89</v>
      </c>
      <c r="C241" s="10">
        <v>4.0</v>
      </c>
      <c r="D241" s="7" t="s">
        <v>277</v>
      </c>
      <c r="E241" s="10">
        <v>50000.0</v>
      </c>
      <c r="F241" s="10">
        <v>70.0</v>
      </c>
      <c r="G241" s="9">
        <f>IF(E241 &lt; Config!$B$3, Config!$B$3, E241)</f>
        <v>50000</v>
      </c>
      <c r="H241" s="9">
        <f t="shared" si="1"/>
        <v>330406.322</v>
      </c>
      <c r="I241" s="9">
        <f>H241 * (1 - Config!$B$9)</f>
        <v>280845.3737</v>
      </c>
      <c r="J241" s="9">
        <f>H241 * (1 + Config!$B$10)</f>
        <v>413007.9025</v>
      </c>
      <c r="K241" s="6" t="str">
        <f t="shared" si="2"/>
        <v>28g 8s 45c</v>
      </c>
      <c r="L241" s="8" t="str">
        <f t="shared" si="3"/>
        <v>33g 4s 6c</v>
      </c>
      <c r="M241" s="6" t="str">
        <f t="shared" si="4"/>
        <v>41g 30s 8c</v>
      </c>
      <c r="N241" s="6" t="str">
        <f t="shared" si="5"/>
        <v>Pyrestone</v>
      </c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6">
        <f>IF(C242=0, Config!$B$14*Config!$B$20*Config!$B$40, 
IF(C242=1, Config!$B$14*Config!$B$21*Config!$B$41, 
IF(C242=2, Config!$B$14*Config!$B$22*Config!$B$42, 
IF(C242=3, Config!$B$14*Config!$B$23*Config!$B$43, 
IF(C242=4, Config!$B$14*Config!$B$24*Config!$B$44, 
IF(C242=5, Config!$B$14*Config!$B$25*Config!$B$45, 
IF(C242=6, Config!$B$14*Config!$B$26*Config!$B$46, 
IF(C242=7, Config!$B$14*Config!$B$27*Config!$B$47, ""))))))))</f>
        <v>1.89</v>
      </c>
      <c r="C242" s="10">
        <v>4.0</v>
      </c>
      <c r="D242" s="7" t="s">
        <v>278</v>
      </c>
      <c r="E242" s="10">
        <v>50000.0</v>
      </c>
      <c r="F242" s="10">
        <v>70.0</v>
      </c>
      <c r="G242" s="9">
        <f>IF(E242 &lt; Config!$B$3, Config!$B$3, E242)</f>
        <v>50000</v>
      </c>
      <c r="H242" s="9">
        <f t="shared" si="1"/>
        <v>330406.322</v>
      </c>
      <c r="I242" s="9">
        <f>H242 * (1 - Config!$B$9)</f>
        <v>280845.3737</v>
      </c>
      <c r="J242" s="9">
        <f>H242 * (1 + Config!$B$10)</f>
        <v>413007.9025</v>
      </c>
      <c r="K242" s="6" t="str">
        <f t="shared" si="2"/>
        <v>28g 8s 45c</v>
      </c>
      <c r="L242" s="8" t="str">
        <f t="shared" si="3"/>
        <v>33g 4s 6c</v>
      </c>
      <c r="M242" s="6" t="str">
        <f t="shared" si="4"/>
        <v>41g 30s 8c</v>
      </c>
      <c r="N242" s="6" t="str">
        <f t="shared" si="5"/>
        <v>Seaspray Emerald</v>
      </c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6">
        <f>IF(C243=0, Config!$B$14*Config!$B$20*Config!$B$40, 
IF(C243=1, Config!$B$14*Config!$B$21*Config!$B$41, 
IF(C243=2, Config!$B$14*Config!$B$22*Config!$B$42, 
IF(C243=3, Config!$B$14*Config!$B$23*Config!$B$43, 
IF(C243=4, Config!$B$14*Config!$B$24*Config!$B$44, 
IF(C243=5, Config!$B$14*Config!$B$25*Config!$B$45, 
IF(C243=6, Config!$B$14*Config!$B$26*Config!$B$46, 
IF(C243=7, Config!$B$14*Config!$B$27*Config!$B$47, ""))))))))</f>
        <v>2.28</v>
      </c>
      <c r="C243" s="10">
        <v>3.0</v>
      </c>
      <c r="D243" s="7" t="s">
        <v>279</v>
      </c>
      <c r="E243" s="10">
        <v>30000.0</v>
      </c>
      <c r="F243" s="10">
        <v>70.0</v>
      </c>
      <c r="G243" s="9">
        <f>IF(E243 &lt; Config!$B$3, Config!$B$3, E243)</f>
        <v>30000</v>
      </c>
      <c r="H243" s="9">
        <f t="shared" si="1"/>
        <v>239151.2426</v>
      </c>
      <c r="I243" s="9">
        <f>H243 * (1 - Config!$B$9)</f>
        <v>203278.5562</v>
      </c>
      <c r="J243" s="9">
        <f>H243 * (1 + Config!$B$10)</f>
        <v>298939.0533</v>
      </c>
      <c r="K243" s="6" t="str">
        <f t="shared" si="2"/>
        <v>20g 32s 79c</v>
      </c>
      <c r="L243" s="8" t="str">
        <f t="shared" si="3"/>
        <v>23g 91s 51c</v>
      </c>
      <c r="M243" s="6" t="str">
        <f t="shared" si="4"/>
        <v>29g 89s 39c</v>
      </c>
      <c r="N243" s="6" t="str">
        <f t="shared" si="5"/>
        <v>Relentless Earthstorm Diamond</v>
      </c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6">
        <f>IF(C244=0, Config!$B$14*Config!$B$20*Config!$B$40, 
IF(C244=1, Config!$B$14*Config!$B$21*Config!$B$41, 
IF(C244=2, Config!$B$14*Config!$B$22*Config!$B$42, 
IF(C244=3, Config!$B$14*Config!$B$23*Config!$B$43, 
IF(C244=4, Config!$B$14*Config!$B$24*Config!$B$44, 
IF(C244=5, Config!$B$14*Config!$B$25*Config!$B$45, 
IF(C244=6, Config!$B$14*Config!$B$26*Config!$B$46, 
IF(C244=7, Config!$B$14*Config!$B$27*Config!$B$47, ""))))))))</f>
        <v>2.28</v>
      </c>
      <c r="C244" s="10">
        <v>3.0</v>
      </c>
      <c r="D244" s="7" t="s">
        <v>280</v>
      </c>
      <c r="E244" s="10">
        <v>30000.0</v>
      </c>
      <c r="F244" s="10">
        <v>70.0</v>
      </c>
      <c r="G244" s="9">
        <f>IF(E244 &lt; Config!$B$3, Config!$B$3, E244)</f>
        <v>30000</v>
      </c>
      <c r="H244" s="9">
        <f t="shared" si="1"/>
        <v>239151.2426</v>
      </c>
      <c r="I244" s="9">
        <f>H244 * (1 - Config!$B$9)</f>
        <v>203278.5562</v>
      </c>
      <c r="J244" s="9">
        <f>H244 * (1 + Config!$B$10)</f>
        <v>298939.0533</v>
      </c>
      <c r="K244" s="6" t="str">
        <f t="shared" si="2"/>
        <v>20g 32s 79c</v>
      </c>
      <c r="L244" s="8" t="str">
        <f t="shared" si="3"/>
        <v>23g 91s 51c</v>
      </c>
      <c r="M244" s="6" t="str">
        <f t="shared" si="4"/>
        <v>29g 89s 39c</v>
      </c>
      <c r="N244" s="6" t="str">
        <f t="shared" si="5"/>
        <v>Thundering Skyfire Diamond</v>
      </c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6">
        <f>IF(C245=0, Config!$B$14*Config!$B$20*Config!$B$40, 
IF(C245=1, Config!$B$14*Config!$B$21*Config!$B$41, 
IF(C245=2, Config!$B$14*Config!$B$22*Config!$B$42, 
IF(C245=3, Config!$B$14*Config!$B$23*Config!$B$43, 
IF(C245=4, Config!$B$14*Config!$B$24*Config!$B$44, 
IF(C245=5, Config!$B$14*Config!$B$25*Config!$B$45, 
IF(C245=6, Config!$B$14*Config!$B$26*Config!$B$46, 
IF(C245=7, Config!$B$14*Config!$B$27*Config!$B$47, ""))))))))</f>
        <v>2.28</v>
      </c>
      <c r="C245" s="10">
        <v>3.0</v>
      </c>
      <c r="D245" s="7" t="s">
        <v>281</v>
      </c>
      <c r="E245" s="10">
        <v>9200.0</v>
      </c>
      <c r="F245" s="10">
        <v>70.0</v>
      </c>
      <c r="G245" s="9">
        <f>IF(E245 &lt; Config!$B$3, Config!$B$3, E245)</f>
        <v>9200</v>
      </c>
      <c r="H245" s="9">
        <f t="shared" si="1"/>
        <v>73339.7144</v>
      </c>
      <c r="I245" s="9">
        <f>H245 * (1 - Config!$B$9)</f>
        <v>62338.75724</v>
      </c>
      <c r="J245" s="9">
        <f>H245 * (1 + Config!$B$10)</f>
        <v>91674.643</v>
      </c>
      <c r="K245" s="6" t="str">
        <f t="shared" si="2"/>
        <v>6g 23s 39c</v>
      </c>
      <c r="L245" s="8" t="str">
        <f t="shared" si="3"/>
        <v>7g 33s 40c</v>
      </c>
      <c r="M245" s="6" t="str">
        <f t="shared" si="4"/>
        <v>9g 16s 75c</v>
      </c>
      <c r="N245" s="6" t="str">
        <f t="shared" si="5"/>
        <v>Unstable Amethyst</v>
      </c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6">
        <f>IF(C246=0, Config!$B$14*Config!$B$20*Config!$B$40, 
IF(C246=1, Config!$B$14*Config!$B$21*Config!$B$41, 
IF(C246=2, Config!$B$14*Config!$B$22*Config!$B$42, 
IF(C246=3, Config!$B$14*Config!$B$23*Config!$B$43, 
IF(C246=4, Config!$B$14*Config!$B$24*Config!$B$44, 
IF(C246=5, Config!$B$14*Config!$B$25*Config!$B$45, 
IF(C246=6, Config!$B$14*Config!$B$26*Config!$B$46, 
IF(C246=7, Config!$B$14*Config!$B$27*Config!$B$47, ""))))))))</f>
        <v>2.28</v>
      </c>
      <c r="C246" s="10">
        <v>3.0</v>
      </c>
      <c r="D246" s="7" t="s">
        <v>282</v>
      </c>
      <c r="E246" s="10">
        <v>9200.0</v>
      </c>
      <c r="F246" s="10">
        <v>70.0</v>
      </c>
      <c r="G246" s="9">
        <f>IF(E246 &lt; Config!$B$3, Config!$B$3, E246)</f>
        <v>9200</v>
      </c>
      <c r="H246" s="9">
        <f t="shared" si="1"/>
        <v>73339.7144</v>
      </c>
      <c r="I246" s="9">
        <f>H246 * (1 - Config!$B$9)</f>
        <v>62338.75724</v>
      </c>
      <c r="J246" s="9">
        <f>H246 * (1 + Config!$B$10)</f>
        <v>91674.643</v>
      </c>
      <c r="K246" s="6" t="str">
        <f t="shared" si="2"/>
        <v>6g 23s 39c</v>
      </c>
      <c r="L246" s="8" t="str">
        <f t="shared" si="3"/>
        <v>7g 33s 40c</v>
      </c>
      <c r="M246" s="6" t="str">
        <f t="shared" si="4"/>
        <v>9g 16s 75c</v>
      </c>
      <c r="N246" s="6" t="str">
        <f t="shared" si="5"/>
        <v>Unstable Peridot</v>
      </c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6">
        <f>IF(C247=0, Config!$B$14*Config!$B$20*Config!$B$40, 
IF(C247=1, Config!$B$14*Config!$B$21*Config!$B$41, 
IF(C247=2, Config!$B$14*Config!$B$22*Config!$B$42, 
IF(C247=3, Config!$B$14*Config!$B$23*Config!$B$43, 
IF(C247=4, Config!$B$14*Config!$B$24*Config!$B$44, 
IF(C247=5, Config!$B$14*Config!$B$25*Config!$B$45, 
IF(C247=6, Config!$B$14*Config!$B$26*Config!$B$46, 
IF(C247=7, Config!$B$14*Config!$B$27*Config!$B$47, ""))))))))</f>
        <v>2.28</v>
      </c>
      <c r="C247" s="10">
        <v>3.0</v>
      </c>
      <c r="D247" s="7" t="s">
        <v>283</v>
      </c>
      <c r="E247" s="10">
        <v>9200.0</v>
      </c>
      <c r="F247" s="10">
        <v>70.0</v>
      </c>
      <c r="G247" s="9">
        <f>IF(E247 &lt; Config!$B$3, Config!$B$3, E247)</f>
        <v>9200</v>
      </c>
      <c r="H247" s="9">
        <f t="shared" si="1"/>
        <v>73339.7144</v>
      </c>
      <c r="I247" s="9">
        <f>H247 * (1 - Config!$B$9)</f>
        <v>62338.75724</v>
      </c>
      <c r="J247" s="9">
        <f>H247 * (1 + Config!$B$10)</f>
        <v>91674.643</v>
      </c>
      <c r="K247" s="6" t="str">
        <f t="shared" si="2"/>
        <v>6g 23s 39c</v>
      </c>
      <c r="L247" s="8" t="str">
        <f t="shared" si="3"/>
        <v>7g 33s 40c</v>
      </c>
      <c r="M247" s="6" t="str">
        <f t="shared" si="4"/>
        <v>9g 16s 75c</v>
      </c>
      <c r="N247" s="6" t="str">
        <f t="shared" si="5"/>
        <v>Unstable Sapphire</v>
      </c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6">
        <f>IF(C248=0, Config!$B$14*Config!$B$20*Config!$B$40, 
IF(C248=1, Config!$B$14*Config!$B$21*Config!$B$41, 
IF(C248=2, Config!$B$14*Config!$B$22*Config!$B$42, 
IF(C248=3, Config!$B$14*Config!$B$23*Config!$B$43, 
IF(C248=4, Config!$B$14*Config!$B$24*Config!$B$44, 
IF(C248=5, Config!$B$14*Config!$B$25*Config!$B$45, 
IF(C248=6, Config!$B$14*Config!$B$26*Config!$B$46, 
IF(C248=7, Config!$B$14*Config!$B$27*Config!$B$47, ""))))))))</f>
        <v>2.28</v>
      </c>
      <c r="C248" s="10">
        <v>3.0</v>
      </c>
      <c r="D248" s="7" t="s">
        <v>284</v>
      </c>
      <c r="E248" s="10">
        <v>9200.0</v>
      </c>
      <c r="F248" s="10">
        <v>70.0</v>
      </c>
      <c r="G248" s="9">
        <f>IF(E248 &lt; Config!$B$3, Config!$B$3, E248)</f>
        <v>9200</v>
      </c>
      <c r="H248" s="9">
        <f t="shared" si="1"/>
        <v>73339.7144</v>
      </c>
      <c r="I248" s="9">
        <f>H248 * (1 - Config!$B$9)</f>
        <v>62338.75724</v>
      </c>
      <c r="J248" s="9">
        <f>H248 * (1 + Config!$B$10)</f>
        <v>91674.643</v>
      </c>
      <c r="K248" s="6" t="str">
        <f t="shared" si="2"/>
        <v>6g 23s 39c</v>
      </c>
      <c r="L248" s="8" t="str">
        <f t="shared" si="3"/>
        <v>7g 33s 40c</v>
      </c>
      <c r="M248" s="6" t="str">
        <f t="shared" si="4"/>
        <v>9g 16s 75c</v>
      </c>
      <c r="N248" s="6" t="str">
        <f t="shared" si="5"/>
        <v>Unstable Citrine</v>
      </c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6">
        <f>IF(C249=0, Config!$B$14*Config!$B$20*Config!$B$40, 
IF(C249=1, Config!$B$14*Config!$B$21*Config!$B$41, 
IF(C249=2, Config!$B$14*Config!$B$22*Config!$B$42, 
IF(C249=3, Config!$B$14*Config!$B$23*Config!$B$43, 
IF(C249=4, Config!$B$14*Config!$B$24*Config!$B$44, 
IF(C249=5, Config!$B$14*Config!$B$25*Config!$B$45, 
IF(C249=6, Config!$B$14*Config!$B$26*Config!$B$46, 
IF(C249=7, Config!$B$14*Config!$B$27*Config!$B$47, ""))))))))</f>
        <v>2.28</v>
      </c>
      <c r="C249" s="10">
        <v>3.0</v>
      </c>
      <c r="D249" s="7" t="s">
        <v>285</v>
      </c>
      <c r="E249" s="10">
        <v>9200.0</v>
      </c>
      <c r="F249" s="10">
        <v>70.0</v>
      </c>
      <c r="G249" s="9">
        <f>IF(E249 &lt; Config!$B$3, Config!$B$3, E249)</f>
        <v>9200</v>
      </c>
      <c r="H249" s="9">
        <f t="shared" si="1"/>
        <v>73339.7144</v>
      </c>
      <c r="I249" s="9">
        <f>H249 * (1 - Config!$B$9)</f>
        <v>62338.75724</v>
      </c>
      <c r="J249" s="9">
        <f>H249 * (1 + Config!$B$10)</f>
        <v>91674.643</v>
      </c>
      <c r="K249" s="6" t="str">
        <f t="shared" si="2"/>
        <v>6g 23s 39c</v>
      </c>
      <c r="L249" s="8" t="str">
        <f t="shared" si="3"/>
        <v>7g 33s 40c</v>
      </c>
      <c r="M249" s="6" t="str">
        <f t="shared" si="4"/>
        <v>9g 16s 75c</v>
      </c>
      <c r="N249" s="6" t="str">
        <f t="shared" si="5"/>
        <v>Unstable Topaz</v>
      </c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6">
        <f>IF(C250=0, Config!$B$14*Config!$B$20*Config!$B$40, 
IF(C250=1, Config!$B$14*Config!$B$21*Config!$B$41, 
IF(C250=2, Config!$B$14*Config!$B$22*Config!$B$42, 
IF(C250=3, Config!$B$14*Config!$B$23*Config!$B$43, 
IF(C250=4, Config!$B$14*Config!$B$24*Config!$B$44, 
IF(C250=5, Config!$B$14*Config!$B$25*Config!$B$45, 
IF(C250=6, Config!$B$14*Config!$B$26*Config!$B$46, 
IF(C250=7, Config!$B$14*Config!$B$27*Config!$B$47, ""))))))))</f>
        <v>2.28</v>
      </c>
      <c r="C250" s="10">
        <v>3.0</v>
      </c>
      <c r="D250" s="7" t="s">
        <v>286</v>
      </c>
      <c r="E250" s="10">
        <v>9200.0</v>
      </c>
      <c r="F250" s="10">
        <v>70.0</v>
      </c>
      <c r="G250" s="9">
        <f>IF(E250 &lt; Config!$B$3, Config!$B$3, E250)</f>
        <v>9200</v>
      </c>
      <c r="H250" s="9">
        <f t="shared" si="1"/>
        <v>73339.7144</v>
      </c>
      <c r="I250" s="9">
        <f>H250 * (1 - Config!$B$9)</f>
        <v>62338.75724</v>
      </c>
      <c r="J250" s="9">
        <f>H250 * (1 + Config!$B$10)</f>
        <v>91674.643</v>
      </c>
      <c r="K250" s="6" t="str">
        <f t="shared" si="2"/>
        <v>6g 23s 39c</v>
      </c>
      <c r="L250" s="8" t="str">
        <f t="shared" si="3"/>
        <v>7g 33s 40c</v>
      </c>
      <c r="M250" s="6" t="str">
        <f t="shared" si="4"/>
        <v>9g 16s 75c</v>
      </c>
      <c r="N250" s="6" t="str">
        <f t="shared" si="5"/>
        <v>Unstable Talasite</v>
      </c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6">
        <f>IF(C251=0, Config!$B$14*Config!$B$20*Config!$B$40, 
IF(C251=1, Config!$B$14*Config!$B$21*Config!$B$41, 
IF(C251=2, Config!$B$14*Config!$B$22*Config!$B$42, 
IF(C251=3, Config!$B$14*Config!$B$23*Config!$B$43, 
IF(C251=4, Config!$B$14*Config!$B$24*Config!$B$44, 
IF(C251=5, Config!$B$14*Config!$B$25*Config!$B$45, 
IF(C251=6, Config!$B$14*Config!$B$26*Config!$B$46, 
IF(C251=7, Config!$B$14*Config!$B$27*Config!$B$47, ""))))))))</f>
        <v>2.28</v>
      </c>
      <c r="C251" s="10">
        <v>3.0</v>
      </c>
      <c r="D251" s="7" t="s">
        <v>287</v>
      </c>
      <c r="E251" s="10">
        <v>36800.0</v>
      </c>
      <c r="F251" s="10">
        <v>70.0</v>
      </c>
      <c r="G251" s="9">
        <f>IF(E251 &lt; Config!$B$3, Config!$B$3, E251)</f>
        <v>36800</v>
      </c>
      <c r="H251" s="9">
        <f t="shared" si="1"/>
        <v>293358.8576</v>
      </c>
      <c r="I251" s="9">
        <f>H251 * (1 - Config!$B$9)</f>
        <v>249355.029</v>
      </c>
      <c r="J251" s="9">
        <f>H251 * (1 + Config!$B$10)</f>
        <v>366698.572</v>
      </c>
      <c r="K251" s="6" t="str">
        <f t="shared" si="2"/>
        <v>24g 93s 55c</v>
      </c>
      <c r="L251" s="8" t="str">
        <f t="shared" si="3"/>
        <v>29g 33s 59c</v>
      </c>
      <c r="M251" s="6" t="str">
        <f t="shared" si="4"/>
        <v>36g 66s 99c</v>
      </c>
      <c r="N251" s="6" t="str">
        <f t="shared" si="5"/>
        <v>Potent Unstable Diamond</v>
      </c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6">
        <f>IF(C252=0, Config!$B$14*Config!$B$20*Config!$B$40, 
IF(C252=1, Config!$B$14*Config!$B$21*Config!$B$41, 
IF(C252=2, Config!$B$14*Config!$B$22*Config!$B$42, 
IF(C252=3, Config!$B$14*Config!$B$23*Config!$B$43, 
IF(C252=4, Config!$B$14*Config!$B$24*Config!$B$44, 
IF(C252=5, Config!$B$14*Config!$B$25*Config!$B$45, 
IF(C252=6, Config!$B$14*Config!$B$26*Config!$B$46, 
IF(C252=7, Config!$B$14*Config!$B$27*Config!$B$47, ""))))))))</f>
        <v>2.28</v>
      </c>
      <c r="C252" s="10">
        <v>3.0</v>
      </c>
      <c r="D252" s="7" t="s">
        <v>288</v>
      </c>
      <c r="E252" s="10">
        <v>36800.0</v>
      </c>
      <c r="F252" s="10">
        <v>70.0</v>
      </c>
      <c r="G252" s="9">
        <f>IF(E252 &lt; Config!$B$3, Config!$B$3, E252)</f>
        <v>36800</v>
      </c>
      <c r="H252" s="9">
        <f t="shared" si="1"/>
        <v>293358.8576</v>
      </c>
      <c r="I252" s="9">
        <f>H252 * (1 - Config!$B$9)</f>
        <v>249355.029</v>
      </c>
      <c r="J252" s="9">
        <f>H252 * (1 + Config!$B$10)</f>
        <v>366698.572</v>
      </c>
      <c r="K252" s="6" t="str">
        <f t="shared" si="2"/>
        <v>24g 93s 55c</v>
      </c>
      <c r="L252" s="8" t="str">
        <f t="shared" si="3"/>
        <v>29g 33s 59c</v>
      </c>
      <c r="M252" s="6" t="str">
        <f t="shared" si="4"/>
        <v>36g 66s 99c</v>
      </c>
      <c r="N252" s="6" t="str">
        <f t="shared" si="5"/>
        <v>Imbued Unstable Diamond</v>
      </c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6">
        <f>IF(C253=0, Config!$B$14*Config!$B$20*Config!$B$40, 
IF(C253=1, Config!$B$14*Config!$B$21*Config!$B$41, 
IF(C253=2, Config!$B$14*Config!$B$22*Config!$B$42, 
IF(C253=3, Config!$B$14*Config!$B$23*Config!$B$43, 
IF(C253=4, Config!$B$14*Config!$B$24*Config!$B$44, 
IF(C253=5, Config!$B$14*Config!$B$25*Config!$B$45, 
IF(C253=6, Config!$B$14*Config!$B$26*Config!$B$46, 
IF(C253=7, Config!$B$14*Config!$B$27*Config!$B$47, ""))))))))</f>
        <v>1.89</v>
      </c>
      <c r="C253" s="10">
        <v>4.0</v>
      </c>
      <c r="D253" s="7" t="s">
        <v>289</v>
      </c>
      <c r="E253" s="10">
        <v>30000.0</v>
      </c>
      <c r="F253" s="10">
        <v>70.0</v>
      </c>
      <c r="G253" s="9">
        <f>IF(E253 &lt; Config!$B$3, Config!$B$3, E253)</f>
        <v>30000</v>
      </c>
      <c r="H253" s="9">
        <f t="shared" si="1"/>
        <v>198243.7932</v>
      </c>
      <c r="I253" s="9">
        <f>H253 * (1 - Config!$B$9)</f>
        <v>168507.2242</v>
      </c>
      <c r="J253" s="9">
        <f>H253 * (1 + Config!$B$10)</f>
        <v>247804.7415</v>
      </c>
      <c r="K253" s="6" t="str">
        <f t="shared" si="2"/>
        <v>16g 85s 7c</v>
      </c>
      <c r="L253" s="8" t="str">
        <f t="shared" si="3"/>
        <v>19g 82s 44c</v>
      </c>
      <c r="M253" s="6" t="str">
        <f t="shared" si="4"/>
        <v>24g 78s 5c</v>
      </c>
      <c r="N253" s="6" t="str">
        <f t="shared" si="5"/>
        <v>Radiant Spencerite</v>
      </c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6">
        <f>IF(C254=0, Config!$B$14*Config!$B$20*Config!$B$40, 
IF(C254=1, Config!$B$14*Config!$B$21*Config!$B$41, 
IF(C254=2, Config!$B$14*Config!$B$22*Config!$B$42, 
IF(C254=3, Config!$B$14*Config!$B$23*Config!$B$43, 
IF(C254=4, Config!$B$14*Config!$B$24*Config!$B$44, 
IF(C254=5, Config!$B$14*Config!$B$25*Config!$B$45, 
IF(C254=6, Config!$B$14*Config!$B$26*Config!$B$46, 
IF(C254=7, Config!$B$14*Config!$B$27*Config!$B$47, ""))))))))</f>
        <v>2.28</v>
      </c>
      <c r="C254" s="10">
        <v>3.0</v>
      </c>
      <c r="D254" s="7" t="s">
        <v>290</v>
      </c>
      <c r="E254" s="10">
        <v>30000.0</v>
      </c>
      <c r="F254" s="10">
        <v>70.0</v>
      </c>
      <c r="G254" s="9">
        <f>IF(E254 &lt; Config!$B$3, Config!$B$3, E254)</f>
        <v>30000</v>
      </c>
      <c r="H254" s="9">
        <f t="shared" si="1"/>
        <v>239151.2426</v>
      </c>
      <c r="I254" s="9">
        <f>H254 * (1 - Config!$B$9)</f>
        <v>203278.5562</v>
      </c>
      <c r="J254" s="9">
        <f>H254 * (1 + Config!$B$10)</f>
        <v>298939.0533</v>
      </c>
      <c r="K254" s="6" t="str">
        <f t="shared" si="2"/>
        <v>20g 32s 79c</v>
      </c>
      <c r="L254" s="8" t="str">
        <f t="shared" si="3"/>
        <v>23g 91s 51c</v>
      </c>
      <c r="M254" s="6" t="str">
        <f t="shared" si="4"/>
        <v>29g 89s 39c</v>
      </c>
      <c r="N254" s="6" t="str">
        <f t="shared" si="5"/>
        <v>Soulbound Test Gem</v>
      </c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6">
        <f>IF(C255=0, Config!$B$14*Config!$B$20*Config!$B$40, 
IF(C255=1, Config!$B$14*Config!$B$21*Config!$B$41, 
IF(C255=2, Config!$B$14*Config!$B$22*Config!$B$42, 
IF(C255=3, Config!$B$14*Config!$B$23*Config!$B$43, 
IF(C255=4, Config!$B$14*Config!$B$24*Config!$B$44, 
IF(C255=5, Config!$B$14*Config!$B$25*Config!$B$45, 
IF(C255=6, Config!$B$14*Config!$B$26*Config!$B$46, 
IF(C255=7, Config!$B$14*Config!$B$27*Config!$B$47, ""))))))))</f>
        <v>1.89</v>
      </c>
      <c r="C255" s="10">
        <v>4.0</v>
      </c>
      <c r="D255" s="7" t="s">
        <v>291</v>
      </c>
      <c r="E255" s="10">
        <v>30000.0</v>
      </c>
      <c r="F255" s="10">
        <v>70.0</v>
      </c>
      <c r="G255" s="9">
        <f>IF(E255 &lt; Config!$B$3, Config!$B$3, E255)</f>
        <v>30000</v>
      </c>
      <c r="H255" s="9">
        <f t="shared" si="1"/>
        <v>198243.7932</v>
      </c>
      <c r="I255" s="9">
        <f>H255 * (1 - Config!$B$9)</f>
        <v>168507.2242</v>
      </c>
      <c r="J255" s="9">
        <f>H255 * (1 + Config!$B$10)</f>
        <v>247804.7415</v>
      </c>
      <c r="K255" s="6" t="str">
        <f t="shared" si="2"/>
        <v>16g 85s 7c</v>
      </c>
      <c r="L255" s="8" t="str">
        <f t="shared" si="3"/>
        <v>19g 82s 44c</v>
      </c>
      <c r="M255" s="6" t="str">
        <f t="shared" si="4"/>
        <v>24g 78s 5c</v>
      </c>
      <c r="N255" s="6" t="str">
        <f t="shared" si="5"/>
        <v>Crimson Sun</v>
      </c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6">
        <f>IF(C256=0, Config!$B$14*Config!$B$20*Config!$B$40, 
IF(C256=1, Config!$B$14*Config!$B$21*Config!$B$41, 
IF(C256=2, Config!$B$14*Config!$B$22*Config!$B$42, 
IF(C256=3, Config!$B$14*Config!$B$23*Config!$B$43, 
IF(C256=4, Config!$B$14*Config!$B$24*Config!$B$44, 
IF(C256=5, Config!$B$14*Config!$B$25*Config!$B$45, 
IF(C256=6, Config!$B$14*Config!$B$26*Config!$B$46, 
IF(C256=7, Config!$B$14*Config!$B$27*Config!$B$47, ""))))))))</f>
        <v>1.89</v>
      </c>
      <c r="C256" s="10">
        <v>4.0</v>
      </c>
      <c r="D256" s="7" t="s">
        <v>292</v>
      </c>
      <c r="E256" s="10">
        <v>30000.0</v>
      </c>
      <c r="F256" s="10">
        <v>70.0</v>
      </c>
      <c r="G256" s="9">
        <f>IF(E256 &lt; Config!$B$3, Config!$B$3, E256)</f>
        <v>30000</v>
      </c>
      <c r="H256" s="9">
        <f t="shared" si="1"/>
        <v>198243.7932</v>
      </c>
      <c r="I256" s="9">
        <f>H256 * (1 - Config!$B$9)</f>
        <v>168507.2242</v>
      </c>
      <c r="J256" s="9">
        <f>H256 * (1 + Config!$B$10)</f>
        <v>247804.7415</v>
      </c>
      <c r="K256" s="6" t="str">
        <f t="shared" si="2"/>
        <v>16g 85s 7c</v>
      </c>
      <c r="L256" s="8" t="str">
        <f t="shared" si="3"/>
        <v>19g 82s 44c</v>
      </c>
      <c r="M256" s="6" t="str">
        <f t="shared" si="4"/>
        <v>24g 78s 5c</v>
      </c>
      <c r="N256" s="6" t="str">
        <f t="shared" si="5"/>
        <v>Delicate Fire Ruby</v>
      </c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6">
        <f>IF(C257=0, Config!$B$14*Config!$B$20*Config!$B$40, 
IF(C257=1, Config!$B$14*Config!$B$21*Config!$B$41, 
IF(C257=2, Config!$B$14*Config!$B$22*Config!$B$42, 
IF(C257=3, Config!$B$14*Config!$B$23*Config!$B$43, 
IF(C257=4, Config!$B$14*Config!$B$24*Config!$B$44, 
IF(C257=5, Config!$B$14*Config!$B$25*Config!$B$45, 
IF(C257=6, Config!$B$14*Config!$B$26*Config!$B$46, 
IF(C257=7, Config!$B$14*Config!$B$27*Config!$B$47, ""))))))))</f>
        <v>1.89</v>
      </c>
      <c r="C257" s="10">
        <v>4.0</v>
      </c>
      <c r="D257" s="7" t="s">
        <v>293</v>
      </c>
      <c r="E257" s="10">
        <v>30000.0</v>
      </c>
      <c r="F257" s="10">
        <v>70.0</v>
      </c>
      <c r="G257" s="9">
        <f>IF(E257 &lt; Config!$B$3, Config!$B$3, E257)</f>
        <v>30000</v>
      </c>
      <c r="H257" s="9">
        <f t="shared" si="1"/>
        <v>198243.7932</v>
      </c>
      <c r="I257" s="9">
        <f>H257 * (1 - Config!$B$9)</f>
        <v>168507.2242</v>
      </c>
      <c r="J257" s="9">
        <f>H257 * (1 + Config!$B$10)</f>
        <v>247804.7415</v>
      </c>
      <c r="K257" s="6" t="str">
        <f t="shared" si="2"/>
        <v>16g 85s 7c</v>
      </c>
      <c r="L257" s="8" t="str">
        <f t="shared" si="3"/>
        <v>19g 82s 44c</v>
      </c>
      <c r="M257" s="6" t="str">
        <f t="shared" si="4"/>
        <v>24g 78s 5c</v>
      </c>
      <c r="N257" s="6" t="str">
        <f t="shared" si="5"/>
        <v>Don Julio's Heart</v>
      </c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6">
        <f>IF(C258=0, Config!$B$14*Config!$B$20*Config!$B$40, 
IF(C258=1, Config!$B$14*Config!$B$21*Config!$B$41, 
IF(C258=2, Config!$B$14*Config!$B$22*Config!$B$42, 
IF(C258=3, Config!$B$14*Config!$B$23*Config!$B$43, 
IF(C258=4, Config!$B$14*Config!$B$24*Config!$B$44, 
IF(C258=5, Config!$B$14*Config!$B$25*Config!$B$45, 
IF(C258=6, Config!$B$14*Config!$B$26*Config!$B$46, 
IF(C258=7, Config!$B$14*Config!$B$27*Config!$B$47, ""))))))))</f>
        <v>1.89</v>
      </c>
      <c r="C258" s="10">
        <v>4.0</v>
      </c>
      <c r="D258" s="7" t="s">
        <v>294</v>
      </c>
      <c r="E258" s="10">
        <v>30000.0</v>
      </c>
      <c r="F258" s="10">
        <v>70.0</v>
      </c>
      <c r="G258" s="9">
        <f>IF(E258 &lt; Config!$B$3, Config!$B$3, E258)</f>
        <v>30000</v>
      </c>
      <c r="H258" s="9">
        <f t="shared" si="1"/>
        <v>198243.7932</v>
      </c>
      <c r="I258" s="9">
        <f>H258 * (1 - Config!$B$9)</f>
        <v>168507.2242</v>
      </c>
      <c r="J258" s="9">
        <f>H258 * (1 + Config!$B$10)</f>
        <v>247804.7415</v>
      </c>
      <c r="K258" s="6" t="str">
        <f t="shared" si="2"/>
        <v>16g 85s 7c</v>
      </c>
      <c r="L258" s="8" t="str">
        <f t="shared" si="3"/>
        <v>19g 82s 44c</v>
      </c>
      <c r="M258" s="6" t="str">
        <f t="shared" si="4"/>
        <v>24g 78s 5c</v>
      </c>
      <c r="N258" s="6" t="str">
        <f t="shared" si="5"/>
        <v>Kailee's Rose</v>
      </c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6">
        <f>IF(C259=0, Config!$B$14*Config!$B$20*Config!$B$40, 
IF(C259=1, Config!$B$14*Config!$B$21*Config!$B$41, 
IF(C259=2, Config!$B$14*Config!$B$22*Config!$B$42, 
IF(C259=3, Config!$B$14*Config!$B$23*Config!$B$43, 
IF(C259=4, Config!$B$14*Config!$B$24*Config!$B$44, 
IF(C259=5, Config!$B$14*Config!$B$25*Config!$B$45, 
IF(C259=6, Config!$B$14*Config!$B$26*Config!$B$46, 
IF(C259=7, Config!$B$14*Config!$B$27*Config!$B$47, ""))))))))</f>
        <v>1.89</v>
      </c>
      <c r="C259" s="10">
        <v>4.0</v>
      </c>
      <c r="D259" s="7" t="s">
        <v>295</v>
      </c>
      <c r="E259" s="10">
        <v>30000.0</v>
      </c>
      <c r="F259" s="10">
        <v>70.0</v>
      </c>
      <c r="G259" s="9">
        <f>IF(E259 &lt; Config!$B$3, Config!$B$3, E259)</f>
        <v>30000</v>
      </c>
      <c r="H259" s="9">
        <f t="shared" si="1"/>
        <v>198243.7932</v>
      </c>
      <c r="I259" s="9">
        <f>H259 * (1 - Config!$B$9)</f>
        <v>168507.2242</v>
      </c>
      <c r="J259" s="9">
        <f>H259 * (1 + Config!$B$10)</f>
        <v>247804.7415</v>
      </c>
      <c r="K259" s="6" t="str">
        <f t="shared" si="2"/>
        <v>16g 85s 7c</v>
      </c>
      <c r="L259" s="8" t="str">
        <f t="shared" si="3"/>
        <v>19g 82s 44c</v>
      </c>
      <c r="M259" s="6" t="str">
        <f t="shared" si="4"/>
        <v>24g 78s 5c</v>
      </c>
      <c r="N259" s="6" t="str">
        <f t="shared" si="5"/>
        <v>Falling Star</v>
      </c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6">
        <f>IF(C260=0, Config!$B$14*Config!$B$20*Config!$B$40, 
IF(C260=1, Config!$B$14*Config!$B$21*Config!$B$41, 
IF(C260=2, Config!$B$14*Config!$B$22*Config!$B$42, 
IF(C260=3, Config!$B$14*Config!$B$23*Config!$B$43, 
IF(C260=4, Config!$B$14*Config!$B$24*Config!$B$44, 
IF(C260=5, Config!$B$14*Config!$B$25*Config!$B$45, 
IF(C260=6, Config!$B$14*Config!$B$26*Config!$B$46, 
IF(C260=7, Config!$B$14*Config!$B$27*Config!$B$47, ""))))))))</f>
        <v>1.89</v>
      </c>
      <c r="C260" s="10">
        <v>4.0</v>
      </c>
      <c r="D260" s="7" t="s">
        <v>994</v>
      </c>
      <c r="E260" s="10">
        <v>30000.0</v>
      </c>
      <c r="F260" s="10">
        <v>70.0</v>
      </c>
      <c r="G260" s="9">
        <f>IF(E260 &lt; Config!$B$3, Config!$B$3, E260)</f>
        <v>30000</v>
      </c>
      <c r="H260" s="9">
        <f t="shared" si="1"/>
        <v>198243.7932</v>
      </c>
      <c r="I260" s="9">
        <f>H260 * (1 - Config!$B$9)</f>
        <v>168507.2242</v>
      </c>
      <c r="J260" s="9">
        <f>H260 * (1 + Config!$B$10)</f>
        <v>247804.7415</v>
      </c>
      <c r="K260" s="6" t="str">
        <f t="shared" si="2"/>
        <v>16g 85s 7c</v>
      </c>
      <c r="L260" s="8" t="str">
        <f t="shared" si="3"/>
        <v>19g 82s 44c</v>
      </c>
      <c r="M260" s="6" t="str">
        <f t="shared" si="4"/>
        <v>24g 78s 5c</v>
      </c>
      <c r="N260" s="6" t="str">
        <f t="shared" si="5"/>
        <v>Sparkling Falling Star</v>
      </c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6">
        <f>IF(C261=0, Config!$B$14*Config!$B$20*Config!$B$40, 
IF(C261=1, Config!$B$14*Config!$B$21*Config!$B$41, 
IF(C261=2, Config!$B$14*Config!$B$22*Config!$B$42, 
IF(C261=3, Config!$B$14*Config!$B$23*Config!$B$43, 
IF(C261=4, Config!$B$14*Config!$B$24*Config!$B$44, 
IF(C261=5, Config!$B$14*Config!$B$25*Config!$B$45, 
IF(C261=6, Config!$B$14*Config!$B$26*Config!$B$46, 
IF(C261=7, Config!$B$14*Config!$B$27*Config!$B$47, ""))))))))</f>
        <v>1.89</v>
      </c>
      <c r="C261" s="10">
        <v>4.0</v>
      </c>
      <c r="D261" s="7" t="s">
        <v>995</v>
      </c>
      <c r="E261" s="10">
        <v>30000.0</v>
      </c>
      <c r="F261" s="10">
        <v>70.0</v>
      </c>
      <c r="G261" s="9">
        <f>IF(E261 &lt; Config!$B$3, Config!$B$3, E261)</f>
        <v>30000</v>
      </c>
      <c r="H261" s="9">
        <f t="shared" si="1"/>
        <v>198243.7932</v>
      </c>
      <c r="I261" s="9">
        <f>H261 * (1 - Config!$B$9)</f>
        <v>168507.2242</v>
      </c>
      <c r="J261" s="9">
        <f>H261 * (1 + Config!$B$10)</f>
        <v>247804.7415</v>
      </c>
      <c r="K261" s="6" t="str">
        <f t="shared" si="2"/>
        <v>16g 85s 7c</v>
      </c>
      <c r="L261" s="8" t="str">
        <f t="shared" si="3"/>
        <v>19g 82s 44c</v>
      </c>
      <c r="M261" s="6" t="str">
        <f t="shared" si="4"/>
        <v>24g 78s 5c</v>
      </c>
      <c r="N261" s="6" t="str">
        <f t="shared" si="5"/>
        <v>Mystic Bladestone</v>
      </c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6">
        <f>IF(C262=0, Config!$B$14*Config!$B$20*Config!$B$40, 
IF(C262=1, Config!$B$14*Config!$B$21*Config!$B$41, 
IF(C262=2, Config!$B$14*Config!$B$22*Config!$B$42, 
IF(C262=3, Config!$B$14*Config!$B$23*Config!$B$43, 
IF(C262=4, Config!$B$14*Config!$B$24*Config!$B$44, 
IF(C262=5, Config!$B$14*Config!$B$25*Config!$B$45, 
IF(C262=6, Config!$B$14*Config!$B$26*Config!$B$46, 
IF(C262=7, Config!$B$14*Config!$B$27*Config!$B$47, ""))))))))</f>
        <v>1.89</v>
      </c>
      <c r="C262" s="10">
        <v>4.0</v>
      </c>
      <c r="D262" s="7" t="s">
        <v>996</v>
      </c>
      <c r="E262" s="10">
        <v>30000.0</v>
      </c>
      <c r="F262" s="10">
        <v>70.0</v>
      </c>
      <c r="G262" s="9">
        <f>IF(E262 &lt; Config!$B$3, Config!$B$3, E262)</f>
        <v>30000</v>
      </c>
      <c r="H262" s="9">
        <f t="shared" si="1"/>
        <v>198243.7932</v>
      </c>
      <c r="I262" s="9">
        <f>H262 * (1 - Config!$B$9)</f>
        <v>168507.2242</v>
      </c>
      <c r="J262" s="9">
        <f>H262 * (1 + Config!$B$10)</f>
        <v>247804.7415</v>
      </c>
      <c r="K262" s="6" t="str">
        <f t="shared" si="2"/>
        <v>16g 85s 7c</v>
      </c>
      <c r="L262" s="8" t="str">
        <f t="shared" si="3"/>
        <v>19g 82s 44c</v>
      </c>
      <c r="M262" s="6" t="str">
        <f t="shared" si="4"/>
        <v>24g 78s 5c</v>
      </c>
      <c r="N262" s="6" t="str">
        <f t="shared" si="5"/>
        <v>Brilliant Bladestone</v>
      </c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6">
        <f>IF(C263=0, Config!$B$14*Config!$B$20*Config!$B$40, 
IF(C263=1, Config!$B$14*Config!$B$21*Config!$B$41, 
IF(C263=2, Config!$B$14*Config!$B$22*Config!$B$42, 
IF(C263=3, Config!$B$14*Config!$B$23*Config!$B$43, 
IF(C263=4, Config!$B$14*Config!$B$24*Config!$B$44, 
IF(C263=5, Config!$B$14*Config!$B$25*Config!$B$45, 
IF(C263=6, Config!$B$14*Config!$B$26*Config!$B$46, 
IF(C263=7, Config!$B$14*Config!$B$27*Config!$B$47, ""))))))))</f>
        <v>1.89</v>
      </c>
      <c r="C263" s="10">
        <v>4.0</v>
      </c>
      <c r="D263" s="7" t="s">
        <v>997</v>
      </c>
      <c r="E263" s="10">
        <v>30000.0</v>
      </c>
      <c r="F263" s="10">
        <v>70.0</v>
      </c>
      <c r="G263" s="9">
        <f>IF(E263 &lt; Config!$B$3, Config!$B$3, E263)</f>
        <v>30000</v>
      </c>
      <c r="H263" s="9">
        <f t="shared" si="1"/>
        <v>198243.7932</v>
      </c>
      <c r="I263" s="9">
        <f>H263 * (1 - Config!$B$9)</f>
        <v>168507.2242</v>
      </c>
      <c r="J263" s="9">
        <f>H263 * (1 + Config!$B$10)</f>
        <v>247804.7415</v>
      </c>
      <c r="K263" s="6" t="str">
        <f t="shared" si="2"/>
        <v>16g 85s 7c</v>
      </c>
      <c r="L263" s="8" t="str">
        <f t="shared" si="3"/>
        <v>19g 82s 44c</v>
      </c>
      <c r="M263" s="6" t="str">
        <f t="shared" si="4"/>
        <v>24g 78s 5c</v>
      </c>
      <c r="N263" s="6" t="str">
        <f t="shared" si="5"/>
        <v>Blood of Amber</v>
      </c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6">
        <f>IF(C264=0, Config!$B$14*Config!$B$20*Config!$B$40, 
IF(C264=1, Config!$B$14*Config!$B$21*Config!$B$41, 
IF(C264=2, Config!$B$14*Config!$B$22*Config!$B$42, 
IF(C264=3, Config!$B$14*Config!$B$23*Config!$B$43, 
IF(C264=4, Config!$B$14*Config!$B$24*Config!$B$44, 
IF(C264=5, Config!$B$14*Config!$B$25*Config!$B$45, 
IF(C264=6, Config!$B$14*Config!$B$26*Config!$B$46, 
IF(C264=7, Config!$B$14*Config!$B$27*Config!$B$47, ""))))))))</f>
        <v>1.89</v>
      </c>
      <c r="C264" s="10">
        <v>4.0</v>
      </c>
      <c r="D264" s="7" t="s">
        <v>998</v>
      </c>
      <c r="E264" s="10">
        <v>30000.0</v>
      </c>
      <c r="F264" s="10">
        <v>70.0</v>
      </c>
      <c r="G264" s="9">
        <f>IF(E264 &lt; Config!$B$3, Config!$B$3, E264)</f>
        <v>30000</v>
      </c>
      <c r="H264" s="9">
        <f t="shared" si="1"/>
        <v>198243.7932</v>
      </c>
      <c r="I264" s="9">
        <f>H264 * (1 - Config!$B$9)</f>
        <v>168507.2242</v>
      </c>
      <c r="J264" s="9">
        <f>H264 * (1 + Config!$B$10)</f>
        <v>247804.7415</v>
      </c>
      <c r="K264" s="6" t="str">
        <f t="shared" si="2"/>
        <v>16g 85s 7c</v>
      </c>
      <c r="L264" s="8" t="str">
        <f t="shared" si="3"/>
        <v>19g 82s 44c</v>
      </c>
      <c r="M264" s="6" t="str">
        <f t="shared" si="4"/>
        <v>24g 78s 5c</v>
      </c>
      <c r="N264" s="6" t="str">
        <f t="shared" si="5"/>
        <v>Great Bladestone</v>
      </c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6">
        <f>IF(C265=0, Config!$B$14*Config!$B$20*Config!$B$40, 
IF(C265=1, Config!$B$14*Config!$B$21*Config!$B$41, 
IF(C265=2, Config!$B$14*Config!$B$22*Config!$B$42, 
IF(C265=3, Config!$B$14*Config!$B$23*Config!$B$43, 
IF(C265=4, Config!$B$14*Config!$B$24*Config!$B$44, 
IF(C265=5, Config!$B$14*Config!$B$25*Config!$B$45, 
IF(C265=6, Config!$B$14*Config!$B$26*Config!$B$46, 
IF(C265=7, Config!$B$14*Config!$B$27*Config!$B$47, ""))))))))</f>
        <v>1.89</v>
      </c>
      <c r="C265" s="10">
        <v>4.0</v>
      </c>
      <c r="D265" s="7" t="s">
        <v>999</v>
      </c>
      <c r="E265" s="10">
        <v>30000.0</v>
      </c>
      <c r="F265" s="10">
        <v>70.0</v>
      </c>
      <c r="G265" s="9">
        <f>IF(E265 &lt; Config!$B$3, Config!$B$3, E265)</f>
        <v>30000</v>
      </c>
      <c r="H265" s="9">
        <f t="shared" si="1"/>
        <v>198243.7932</v>
      </c>
      <c r="I265" s="9">
        <f>H265 * (1 - Config!$B$9)</f>
        <v>168507.2242</v>
      </c>
      <c r="J265" s="9">
        <f>H265 * (1 + Config!$B$10)</f>
        <v>247804.7415</v>
      </c>
      <c r="K265" s="6" t="str">
        <f t="shared" si="2"/>
        <v>16g 85s 7c</v>
      </c>
      <c r="L265" s="8" t="str">
        <f t="shared" si="3"/>
        <v>19g 82s 44c</v>
      </c>
      <c r="M265" s="6" t="str">
        <f t="shared" si="4"/>
        <v>24g 78s 5c</v>
      </c>
      <c r="N265" s="6" t="str">
        <f t="shared" si="5"/>
        <v>Rigid Bladestone</v>
      </c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6">
        <f>IF(C266=0, Config!$B$14*Config!$B$20*Config!$B$40, 
IF(C266=1, Config!$B$14*Config!$B$21*Config!$B$41, 
IF(C266=2, Config!$B$14*Config!$B$22*Config!$B$42, 
IF(C266=3, Config!$B$14*Config!$B$23*Config!$B$43, 
IF(C266=4, Config!$B$14*Config!$B$24*Config!$B$44, 
IF(C266=5, Config!$B$14*Config!$B$25*Config!$B$45, 
IF(C266=6, Config!$B$14*Config!$B$26*Config!$B$46, 
IF(C266=7, Config!$B$14*Config!$B$27*Config!$B$47, ""))))))))</f>
        <v>1.89</v>
      </c>
      <c r="C266" s="10">
        <v>4.0</v>
      </c>
      <c r="D266" s="7" t="s">
        <v>1000</v>
      </c>
      <c r="E266" s="10">
        <v>30000.0</v>
      </c>
      <c r="F266" s="10">
        <v>70.0</v>
      </c>
      <c r="G266" s="9">
        <f>IF(E266 &lt; Config!$B$3, Config!$B$3, E266)</f>
        <v>30000</v>
      </c>
      <c r="H266" s="9">
        <f t="shared" si="1"/>
        <v>198243.7932</v>
      </c>
      <c r="I266" s="9">
        <f>H266 * (1 - Config!$B$9)</f>
        <v>168507.2242</v>
      </c>
      <c r="J266" s="9">
        <f>H266 * (1 + Config!$B$10)</f>
        <v>247804.7415</v>
      </c>
      <c r="K266" s="6" t="str">
        <f t="shared" si="2"/>
        <v>16g 85s 7c</v>
      </c>
      <c r="L266" s="8" t="str">
        <f t="shared" si="3"/>
        <v>19g 82s 44c</v>
      </c>
      <c r="M266" s="6" t="str">
        <f t="shared" si="4"/>
        <v>24g 78s 5c</v>
      </c>
      <c r="N266" s="6" t="str">
        <f t="shared" si="5"/>
        <v>Stone of Blades</v>
      </c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6">
        <f>IF(C267=0, Config!$B$14*Config!$B$20*Config!$B$40, 
IF(C267=1, Config!$B$14*Config!$B$21*Config!$B$41, 
IF(C267=2, Config!$B$14*Config!$B$22*Config!$B$42, 
IF(C267=3, Config!$B$14*Config!$B$23*Config!$B$43, 
IF(C267=4, Config!$B$14*Config!$B$24*Config!$B$44, 
IF(C267=5, Config!$B$14*Config!$B$25*Config!$B$45, 
IF(C267=6, Config!$B$14*Config!$B$26*Config!$B$46, 
IF(C267=7, Config!$B$14*Config!$B$27*Config!$B$47, ""))))))))</f>
        <v>1.89</v>
      </c>
      <c r="C267" s="10">
        <v>4.0</v>
      </c>
      <c r="D267" s="7" t="s">
        <v>1001</v>
      </c>
      <c r="E267" s="10">
        <v>30000.0</v>
      </c>
      <c r="F267" s="10">
        <v>70.0</v>
      </c>
      <c r="G267" s="9">
        <f>IF(E267 &lt; Config!$B$3, Config!$B$3, E267)</f>
        <v>30000</v>
      </c>
      <c r="H267" s="9">
        <f t="shared" si="1"/>
        <v>198243.7932</v>
      </c>
      <c r="I267" s="9">
        <f>H267 * (1 - Config!$B$9)</f>
        <v>168507.2242</v>
      </c>
      <c r="J267" s="9">
        <f>H267 * (1 + Config!$B$10)</f>
        <v>247804.7415</v>
      </c>
      <c r="K267" s="6" t="str">
        <f t="shared" si="2"/>
        <v>16g 85s 7c</v>
      </c>
      <c r="L267" s="8" t="str">
        <f t="shared" si="3"/>
        <v>19g 82s 44c</v>
      </c>
      <c r="M267" s="6" t="str">
        <f t="shared" si="4"/>
        <v>24g 78s 5c</v>
      </c>
      <c r="N267" s="6" t="str">
        <f t="shared" si="5"/>
        <v>Facet of Eternity</v>
      </c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6">
        <f>IF(C268=0, Config!$B$14*Config!$B$20*Config!$B$40, 
IF(C268=1, Config!$B$14*Config!$B$21*Config!$B$41, 
IF(C268=2, Config!$B$14*Config!$B$22*Config!$B$42, 
IF(C268=3, Config!$B$14*Config!$B$23*Config!$B$43, 
IF(C268=4, Config!$B$14*Config!$B$24*Config!$B$44, 
IF(C268=5, Config!$B$14*Config!$B$25*Config!$B$45, 
IF(C268=6, Config!$B$14*Config!$B$26*Config!$B$46, 
IF(C268=7, Config!$B$14*Config!$B$27*Config!$B$47, ""))))))))</f>
        <v>2.28</v>
      </c>
      <c r="C268" s="10">
        <v>3.0</v>
      </c>
      <c r="D268" s="7" t="s">
        <v>1002</v>
      </c>
      <c r="E268" s="10">
        <v>30000.0</v>
      </c>
      <c r="F268" s="10">
        <v>70.0</v>
      </c>
      <c r="G268" s="9">
        <f>IF(E268 &lt; Config!$B$3, Config!$B$3, E268)</f>
        <v>30000</v>
      </c>
      <c r="H268" s="9">
        <f t="shared" si="1"/>
        <v>239151.2426</v>
      </c>
      <c r="I268" s="9">
        <f>H268 * (1 - Config!$B$9)</f>
        <v>203278.5562</v>
      </c>
      <c r="J268" s="9">
        <f>H268 * (1 + Config!$B$10)</f>
        <v>298939.0533</v>
      </c>
      <c r="K268" s="6" t="str">
        <f t="shared" si="2"/>
        <v>20g 32s 79c</v>
      </c>
      <c r="L268" s="8" t="str">
        <f t="shared" si="3"/>
        <v>23g 91s 51c</v>
      </c>
      <c r="M268" s="6" t="str">
        <f t="shared" si="4"/>
        <v>29g 89s 39c</v>
      </c>
      <c r="N268" s="6" t="str">
        <f t="shared" si="5"/>
        <v>Steady Talasite</v>
      </c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6">
        <f>IF(C269=0, Config!$B$14*Config!$B$20*Config!$B$40, 
IF(C269=1, Config!$B$14*Config!$B$21*Config!$B$41, 
IF(C269=2, Config!$B$14*Config!$B$22*Config!$B$42, 
IF(C269=3, Config!$B$14*Config!$B$23*Config!$B$43, 
IF(C269=4, Config!$B$14*Config!$B$24*Config!$B$44, 
IF(C269=5, Config!$B$14*Config!$B$25*Config!$B$45, 
IF(C269=6, Config!$B$14*Config!$B$26*Config!$B$46, 
IF(C269=7, Config!$B$14*Config!$B$27*Config!$B$47, ""))))))))</f>
        <v>2.28</v>
      </c>
      <c r="C269" s="10">
        <v>3.0</v>
      </c>
      <c r="D269" s="7" t="s">
        <v>1003</v>
      </c>
      <c r="E269" s="10">
        <v>30000.0</v>
      </c>
      <c r="F269" s="10">
        <v>70.0</v>
      </c>
      <c r="G269" s="9">
        <f>IF(E269 &lt; Config!$B$3, Config!$B$3, E269)</f>
        <v>30000</v>
      </c>
      <c r="H269" s="9">
        <f t="shared" si="1"/>
        <v>239151.2426</v>
      </c>
      <c r="I269" s="9">
        <f>H269 * (1 - Config!$B$9)</f>
        <v>203278.5562</v>
      </c>
      <c r="J269" s="9">
        <f>H269 * (1 + Config!$B$10)</f>
        <v>298939.0533</v>
      </c>
      <c r="K269" s="6" t="str">
        <f t="shared" si="2"/>
        <v>20g 32s 79c</v>
      </c>
      <c r="L269" s="8" t="str">
        <f t="shared" si="3"/>
        <v>23g 91s 51c</v>
      </c>
      <c r="M269" s="6" t="str">
        <f t="shared" si="4"/>
        <v>29g 89s 39c</v>
      </c>
      <c r="N269" s="6" t="str">
        <f t="shared" si="5"/>
        <v>Chaotic Skyfire Diamond</v>
      </c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6">
        <f>IF(C270=0, Config!$B$14*Config!$B$20*Config!$B$40, 
IF(C270=1, Config!$B$14*Config!$B$21*Config!$B$41, 
IF(C270=2, Config!$B$14*Config!$B$22*Config!$B$42, 
IF(C270=3, Config!$B$14*Config!$B$23*Config!$B$43, 
IF(C270=4, Config!$B$14*Config!$B$24*Config!$B$44, 
IF(C270=5, Config!$B$14*Config!$B$25*Config!$B$45, 
IF(C270=6, Config!$B$14*Config!$B$26*Config!$B$46, 
IF(C270=7, Config!$B$14*Config!$B$27*Config!$B$47, ""))))))))</f>
        <v>1.89</v>
      </c>
      <c r="C270" s="10">
        <v>4.0</v>
      </c>
      <c r="D270" s="7" t="s">
        <v>1004</v>
      </c>
      <c r="E270" s="10">
        <v>0.0</v>
      </c>
      <c r="F270" s="10">
        <v>70.0</v>
      </c>
      <c r="G270" s="9">
        <f>IF(E270 &lt; Config!$B$3, Config!$B$3, E270)</f>
        <v>1000</v>
      </c>
      <c r="H270" s="9">
        <f t="shared" si="1"/>
        <v>6608.126441</v>
      </c>
      <c r="I270" s="9">
        <f>H270 * (1 - Config!$B$9)</f>
        <v>5616.907475</v>
      </c>
      <c r="J270" s="9">
        <f>H270 * (1 + Config!$B$10)</f>
        <v>8260.158051</v>
      </c>
      <c r="K270" s="6" t="str">
        <f t="shared" si="2"/>
        <v>0g 56s 17c</v>
      </c>
      <c r="L270" s="8" t="str">
        <f t="shared" si="3"/>
        <v>0g 66s 8c</v>
      </c>
      <c r="M270" s="6" t="str">
        <f t="shared" si="4"/>
        <v>0g 82s 60c</v>
      </c>
      <c r="N270" s="6" t="str">
        <f t="shared" si="5"/>
        <v>Charmed Amani Jewel</v>
      </c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6">
        <f>IF(C271=0, Config!$B$14*Config!$B$20*Config!$B$40, 
IF(C271=1, Config!$B$14*Config!$B$21*Config!$B$41, 
IF(C271=2, Config!$B$14*Config!$B$22*Config!$B$42, 
IF(C271=3, Config!$B$14*Config!$B$23*Config!$B$43, 
IF(C271=4, Config!$B$14*Config!$B$24*Config!$B$44, 
IF(C271=5, Config!$B$14*Config!$B$25*Config!$B$45, 
IF(C271=6, Config!$B$14*Config!$B$26*Config!$B$46, 
IF(C271=7, Config!$B$14*Config!$B$27*Config!$B$47, ""))))))))</f>
        <v>2.28</v>
      </c>
      <c r="C271" s="10">
        <v>3.0</v>
      </c>
      <c r="D271" s="7" t="s">
        <v>1005</v>
      </c>
      <c r="E271" s="10">
        <v>30000.0</v>
      </c>
      <c r="F271" s="10">
        <v>70.0</v>
      </c>
      <c r="G271" s="9">
        <f>IF(E271 &lt; Config!$B$3, Config!$B$3, E271)</f>
        <v>30000</v>
      </c>
      <c r="H271" s="9">
        <f t="shared" si="1"/>
        <v>239151.2426</v>
      </c>
      <c r="I271" s="9">
        <f>H271 * (1 - Config!$B$9)</f>
        <v>203278.5562</v>
      </c>
      <c r="J271" s="9">
        <f>H271 * (1 + Config!$B$10)</f>
        <v>298939.0533</v>
      </c>
      <c r="K271" s="6" t="str">
        <f t="shared" si="2"/>
        <v>20g 32s 79c</v>
      </c>
      <c r="L271" s="8" t="str">
        <f t="shared" si="3"/>
        <v>23g 91s 51c</v>
      </c>
      <c r="M271" s="6" t="str">
        <f t="shared" si="4"/>
        <v>29g 89s 39c</v>
      </c>
      <c r="N271" s="6" t="str">
        <f t="shared" si="5"/>
        <v>Heavy Tonk Armor</v>
      </c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6">
        <f>IF(C272=0, Config!$B$14*Config!$B$20*Config!$B$40, 
IF(C272=1, Config!$B$14*Config!$B$21*Config!$B$41, 
IF(C272=2, Config!$B$14*Config!$B$22*Config!$B$42, 
IF(C272=3, Config!$B$14*Config!$B$23*Config!$B$43, 
IF(C272=4, Config!$B$14*Config!$B$24*Config!$B$44, 
IF(C272=5, Config!$B$14*Config!$B$25*Config!$B$45, 
IF(C272=6, Config!$B$14*Config!$B$26*Config!$B$46, 
IF(C272=7, Config!$B$14*Config!$B$27*Config!$B$47, ""))))))))</f>
        <v>2.28</v>
      </c>
      <c r="C272" s="10">
        <v>3.0</v>
      </c>
      <c r="D272" s="7" t="s">
        <v>1006</v>
      </c>
      <c r="E272" s="10">
        <v>30000.0</v>
      </c>
      <c r="F272" s="10">
        <v>70.0</v>
      </c>
      <c r="G272" s="9">
        <f>IF(E272 &lt; Config!$B$3, Config!$B$3, E272)</f>
        <v>30000</v>
      </c>
      <c r="H272" s="9">
        <f t="shared" si="1"/>
        <v>239151.2426</v>
      </c>
      <c r="I272" s="9">
        <f>H272 * (1 - Config!$B$9)</f>
        <v>203278.5562</v>
      </c>
      <c r="J272" s="9">
        <f>H272 * (1 + Config!$B$10)</f>
        <v>298939.0533</v>
      </c>
      <c r="K272" s="6" t="str">
        <f t="shared" si="2"/>
        <v>20g 32s 79c</v>
      </c>
      <c r="L272" s="8" t="str">
        <f t="shared" si="3"/>
        <v>23g 91s 51c</v>
      </c>
      <c r="M272" s="6" t="str">
        <f t="shared" si="4"/>
        <v>29g 89s 39c</v>
      </c>
      <c r="N272" s="6" t="str">
        <f t="shared" si="5"/>
        <v>Eye of the Sea</v>
      </c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6">
        <f>IF(C273=0, Config!$B$14*Config!$B$20*Config!$B$40, 
IF(C273=1, Config!$B$14*Config!$B$21*Config!$B$41, 
IF(C273=2, Config!$B$14*Config!$B$22*Config!$B$42, 
IF(C273=3, Config!$B$14*Config!$B$23*Config!$B$43, 
IF(C273=4, Config!$B$14*Config!$B$24*Config!$B$44, 
IF(C273=5, Config!$B$14*Config!$B$25*Config!$B$45, 
IF(C273=6, Config!$B$14*Config!$B$26*Config!$B$46, 
IF(C273=7, Config!$B$14*Config!$B$27*Config!$B$47, ""))))))))</f>
        <v>2.28</v>
      </c>
      <c r="C273" s="10">
        <v>3.0</v>
      </c>
      <c r="D273" s="7" t="s">
        <v>1007</v>
      </c>
      <c r="E273" s="10">
        <v>30000.0</v>
      </c>
      <c r="F273" s="10">
        <v>70.0</v>
      </c>
      <c r="G273" s="9">
        <f>IF(E273 &lt; Config!$B$3, Config!$B$3, E273)</f>
        <v>30000</v>
      </c>
      <c r="H273" s="9">
        <f t="shared" si="1"/>
        <v>239151.2426</v>
      </c>
      <c r="I273" s="9">
        <f>H273 * (1 - Config!$B$9)</f>
        <v>203278.5562</v>
      </c>
      <c r="J273" s="9">
        <f>H273 * (1 + Config!$B$10)</f>
        <v>298939.0533</v>
      </c>
      <c r="K273" s="6" t="str">
        <f t="shared" si="2"/>
        <v>20g 32s 79c</v>
      </c>
      <c r="L273" s="8" t="str">
        <f t="shared" si="3"/>
        <v>23g 91s 51c</v>
      </c>
      <c r="M273" s="6" t="str">
        <f t="shared" si="4"/>
        <v>29g 89s 39c</v>
      </c>
      <c r="N273" s="6" t="str">
        <f t="shared" si="5"/>
        <v>Juno's Test Gem</v>
      </c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6">
        <f>IF(C274=0, Config!$B$14*Config!$B$20*Config!$B$40, 
IF(C274=1, Config!$B$14*Config!$B$21*Config!$B$41, 
IF(C274=2, Config!$B$14*Config!$B$22*Config!$B$42, 
IF(C274=3, Config!$B$14*Config!$B$23*Config!$B$43, 
IF(C274=4, Config!$B$14*Config!$B$24*Config!$B$44, 
IF(C274=5, Config!$B$14*Config!$B$25*Config!$B$45, 
IF(C274=6, Config!$B$14*Config!$B$26*Config!$B$46, 
IF(C274=7, Config!$B$14*Config!$B$27*Config!$B$47, ""))))))))</f>
        <v>2.28</v>
      </c>
      <c r="C274" s="10">
        <v>3.0</v>
      </c>
      <c r="D274" s="7" t="s">
        <v>1008</v>
      </c>
      <c r="E274" s="10">
        <v>30000.0</v>
      </c>
      <c r="F274" s="10">
        <v>70.0</v>
      </c>
      <c r="G274" s="9">
        <f>IF(E274 &lt; Config!$B$3, Config!$B$3, E274)</f>
        <v>30000</v>
      </c>
      <c r="H274" s="9">
        <f t="shared" si="1"/>
        <v>239151.2426</v>
      </c>
      <c r="I274" s="9">
        <f>H274 * (1 - Config!$B$9)</f>
        <v>203278.5562</v>
      </c>
      <c r="J274" s="9">
        <f>H274 * (1 + Config!$B$10)</f>
        <v>298939.0533</v>
      </c>
      <c r="K274" s="6" t="str">
        <f t="shared" si="2"/>
        <v>20g 32s 79c</v>
      </c>
      <c r="L274" s="8" t="str">
        <f t="shared" si="3"/>
        <v>23g 91s 51c</v>
      </c>
      <c r="M274" s="6" t="str">
        <f t="shared" si="4"/>
        <v>29g 89s 39c</v>
      </c>
      <c r="N274" s="6" t="str">
        <f t="shared" si="5"/>
        <v>Quick Dawnstone</v>
      </c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6">
        <f>IF(C275=0, Config!$B$14*Config!$B$20*Config!$B$40, 
IF(C275=1, Config!$B$14*Config!$B$21*Config!$B$41, 
IF(C275=2, Config!$B$14*Config!$B$22*Config!$B$42, 
IF(C275=3, Config!$B$14*Config!$B$23*Config!$B$43, 
IF(C275=4, Config!$B$14*Config!$B$24*Config!$B$44, 
IF(C275=5, Config!$B$14*Config!$B$25*Config!$B$45, 
IF(C275=6, Config!$B$14*Config!$B$26*Config!$B$46, 
IF(C275=7, Config!$B$14*Config!$B$27*Config!$B$47, ""))))))))</f>
        <v>2.28</v>
      </c>
      <c r="C275" s="10">
        <v>3.0</v>
      </c>
      <c r="D275" s="7" t="s">
        <v>1009</v>
      </c>
      <c r="E275" s="10">
        <v>30000.0</v>
      </c>
      <c r="F275" s="10">
        <v>70.0</v>
      </c>
      <c r="G275" s="9">
        <f>IF(E275 &lt; Config!$B$3, Config!$B$3, E275)</f>
        <v>30000</v>
      </c>
      <c r="H275" s="9">
        <f t="shared" si="1"/>
        <v>239151.2426</v>
      </c>
      <c r="I275" s="9">
        <f>H275 * (1 - Config!$B$9)</f>
        <v>203278.5562</v>
      </c>
      <c r="J275" s="9">
        <f>H275 * (1 + Config!$B$10)</f>
        <v>298939.0533</v>
      </c>
      <c r="K275" s="6" t="str">
        <f t="shared" si="2"/>
        <v>20g 32s 79c</v>
      </c>
      <c r="L275" s="8" t="str">
        <f t="shared" si="3"/>
        <v>23g 91s 51c</v>
      </c>
      <c r="M275" s="6" t="str">
        <f t="shared" si="4"/>
        <v>29g 89s 39c</v>
      </c>
      <c r="N275" s="6" t="str">
        <f t="shared" si="5"/>
        <v>Reckless Noble Topaz</v>
      </c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6">
        <f>IF(C276=0, Config!$B$14*Config!$B$20*Config!$B$40, 
IF(C276=1, Config!$B$14*Config!$B$21*Config!$B$41, 
IF(C276=2, Config!$B$14*Config!$B$22*Config!$B$42, 
IF(C276=3, Config!$B$14*Config!$B$23*Config!$B$43, 
IF(C276=4, Config!$B$14*Config!$B$24*Config!$B$44, 
IF(C276=5, Config!$B$14*Config!$B$25*Config!$B$45, 
IF(C276=6, Config!$B$14*Config!$B$26*Config!$B$46, 
IF(C276=7, Config!$B$14*Config!$B$27*Config!$B$47, ""))))))))</f>
        <v>2.28</v>
      </c>
      <c r="C276" s="10">
        <v>3.0</v>
      </c>
      <c r="D276" s="7" t="s">
        <v>1010</v>
      </c>
      <c r="E276" s="10">
        <v>30000.0</v>
      </c>
      <c r="F276" s="10">
        <v>70.0</v>
      </c>
      <c r="G276" s="9">
        <f>IF(E276 &lt; Config!$B$3, Config!$B$3, E276)</f>
        <v>30000</v>
      </c>
      <c r="H276" s="9">
        <f t="shared" si="1"/>
        <v>239151.2426</v>
      </c>
      <c r="I276" s="9">
        <f>H276 * (1 - Config!$B$9)</f>
        <v>203278.5562</v>
      </c>
      <c r="J276" s="9">
        <f>H276 * (1 + Config!$B$10)</f>
        <v>298939.0533</v>
      </c>
      <c r="K276" s="6" t="str">
        <f t="shared" si="2"/>
        <v>20g 32s 79c</v>
      </c>
      <c r="L276" s="8" t="str">
        <f t="shared" si="3"/>
        <v>23g 91s 51c</v>
      </c>
      <c r="M276" s="6" t="str">
        <f t="shared" si="4"/>
        <v>29g 89s 39c</v>
      </c>
      <c r="N276" s="6" t="str">
        <f t="shared" si="5"/>
        <v>Forceful Talasite</v>
      </c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6">
        <f>IF(C277=0, Config!$B$14*Config!$B$20*Config!$B$40, 
IF(C277=1, Config!$B$14*Config!$B$21*Config!$B$41, 
IF(C277=2, Config!$B$14*Config!$B$22*Config!$B$42, 
IF(C277=3, Config!$B$14*Config!$B$23*Config!$B$43, 
IF(C277=4, Config!$B$14*Config!$B$24*Config!$B$44, 
IF(C277=5, Config!$B$14*Config!$B$25*Config!$B$45, 
IF(C277=6, Config!$B$14*Config!$B$26*Config!$B$46, 
IF(C277=7, Config!$B$14*Config!$B$27*Config!$B$47, ""))))))))</f>
        <v>1.89</v>
      </c>
      <c r="C277" s="10">
        <v>4.0</v>
      </c>
      <c r="D277" s="7" t="s">
        <v>243</v>
      </c>
      <c r="E277" s="10">
        <v>60000.0</v>
      </c>
      <c r="F277" s="10">
        <v>70.0</v>
      </c>
      <c r="G277" s="9">
        <f>IF(E277 &lt; Config!$B$3, Config!$B$3, E277)</f>
        <v>60000</v>
      </c>
      <c r="H277" s="9">
        <f t="shared" si="1"/>
        <v>396487.5864</v>
      </c>
      <c r="I277" s="9">
        <f>H277 * (1 - Config!$B$9)</f>
        <v>337014.4485</v>
      </c>
      <c r="J277" s="9">
        <f>H277 * (1 + Config!$B$10)</f>
        <v>495609.483</v>
      </c>
      <c r="K277" s="6" t="str">
        <f t="shared" si="2"/>
        <v>33g 70s 14c</v>
      </c>
      <c r="L277" s="8" t="str">
        <f t="shared" si="3"/>
        <v>39g 64s 88c</v>
      </c>
      <c r="M277" s="6" t="str">
        <f t="shared" si="4"/>
        <v>49g 56s 9c</v>
      </c>
      <c r="N277" s="6" t="str">
        <f t="shared" si="5"/>
        <v>Bright Crimson Spinel</v>
      </c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6">
        <f>IF(C278=0, Config!$B$14*Config!$B$20*Config!$B$40, 
IF(C278=1, Config!$B$14*Config!$B$21*Config!$B$41, 
IF(C278=2, Config!$B$14*Config!$B$22*Config!$B$42, 
IF(C278=3, Config!$B$14*Config!$B$23*Config!$B$43, 
IF(C278=4, Config!$B$14*Config!$B$24*Config!$B$44, 
IF(C278=5, Config!$B$14*Config!$B$25*Config!$B$45, 
IF(C278=6, Config!$B$14*Config!$B$26*Config!$B$46, 
IF(C278=7, Config!$B$14*Config!$B$27*Config!$B$47, ""))))))))</f>
        <v>1.89</v>
      </c>
      <c r="C278" s="10">
        <v>4.0</v>
      </c>
      <c r="D278" s="7" t="s">
        <v>242</v>
      </c>
      <c r="E278" s="10">
        <v>60000.0</v>
      </c>
      <c r="F278" s="10">
        <v>70.0</v>
      </c>
      <c r="G278" s="9">
        <f>IF(E278 &lt; Config!$B$3, Config!$B$3, E278)</f>
        <v>60000</v>
      </c>
      <c r="H278" s="9">
        <f t="shared" si="1"/>
        <v>396487.5864</v>
      </c>
      <c r="I278" s="9">
        <f>H278 * (1 - Config!$B$9)</f>
        <v>337014.4485</v>
      </c>
      <c r="J278" s="9">
        <f>H278 * (1 + Config!$B$10)</f>
        <v>495609.483</v>
      </c>
      <c r="K278" s="6" t="str">
        <f t="shared" si="2"/>
        <v>33g 70s 14c</v>
      </c>
      <c r="L278" s="8" t="str">
        <f t="shared" si="3"/>
        <v>39g 64s 88c</v>
      </c>
      <c r="M278" s="6" t="str">
        <f t="shared" si="4"/>
        <v>49g 56s 9c</v>
      </c>
      <c r="N278" s="6" t="str">
        <f t="shared" si="5"/>
        <v>Runed Crimson Spinel</v>
      </c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6">
        <f>IF(C279=0, Config!$B$14*Config!$B$20*Config!$B$40, 
IF(C279=1, Config!$B$14*Config!$B$21*Config!$B$41, 
IF(C279=2, Config!$B$14*Config!$B$22*Config!$B$42, 
IF(C279=3, Config!$B$14*Config!$B$23*Config!$B$43, 
IF(C279=4, Config!$B$14*Config!$B$24*Config!$B$44, 
IF(C279=5, Config!$B$14*Config!$B$25*Config!$B$45, 
IF(C279=6, Config!$B$14*Config!$B$26*Config!$B$46, 
IF(C279=7, Config!$B$14*Config!$B$27*Config!$B$47, ""))))))))</f>
        <v>1.89</v>
      </c>
      <c r="C279" s="10">
        <v>4.0</v>
      </c>
      <c r="D279" s="7" t="s">
        <v>241</v>
      </c>
      <c r="E279" s="10">
        <v>60000.0</v>
      </c>
      <c r="F279" s="10">
        <v>70.0</v>
      </c>
      <c r="G279" s="9">
        <f>IF(E279 &lt; Config!$B$3, Config!$B$3, E279)</f>
        <v>60000</v>
      </c>
      <c r="H279" s="9">
        <f t="shared" si="1"/>
        <v>396487.5864</v>
      </c>
      <c r="I279" s="9">
        <f>H279 * (1 - Config!$B$9)</f>
        <v>337014.4485</v>
      </c>
      <c r="J279" s="9">
        <f>H279 * (1 + Config!$B$10)</f>
        <v>495609.483</v>
      </c>
      <c r="K279" s="6" t="str">
        <f t="shared" si="2"/>
        <v>33g 70s 14c</v>
      </c>
      <c r="L279" s="8" t="str">
        <f t="shared" si="3"/>
        <v>39g 64s 88c</v>
      </c>
      <c r="M279" s="6" t="str">
        <f t="shared" si="4"/>
        <v>49g 56s 9c</v>
      </c>
      <c r="N279" s="6" t="str">
        <f t="shared" si="5"/>
        <v>Teardrop Crimson Spinel</v>
      </c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6">
        <f>IF(C280=0, Config!$B$14*Config!$B$20*Config!$B$40, 
IF(C280=1, Config!$B$14*Config!$B$21*Config!$B$41, 
IF(C280=2, Config!$B$14*Config!$B$22*Config!$B$42, 
IF(C280=3, Config!$B$14*Config!$B$23*Config!$B$43, 
IF(C280=4, Config!$B$14*Config!$B$24*Config!$B$44, 
IF(C280=5, Config!$B$14*Config!$B$25*Config!$B$45, 
IF(C280=6, Config!$B$14*Config!$B$26*Config!$B$46, 
IF(C280=7, Config!$B$14*Config!$B$27*Config!$B$47, ""))))))))</f>
        <v>2.28</v>
      </c>
      <c r="C280" s="10">
        <v>3.0</v>
      </c>
      <c r="D280" s="7" t="s">
        <v>1011</v>
      </c>
      <c r="E280" s="10">
        <v>30000.0</v>
      </c>
      <c r="F280" s="10">
        <v>70.0</v>
      </c>
      <c r="G280" s="9">
        <f>IF(E280 &lt; Config!$B$3, Config!$B$3, E280)</f>
        <v>30000</v>
      </c>
      <c r="H280" s="9">
        <f t="shared" si="1"/>
        <v>239151.2426</v>
      </c>
      <c r="I280" s="9">
        <f>H280 * (1 - Config!$B$9)</f>
        <v>203278.5562</v>
      </c>
      <c r="J280" s="9">
        <f>H280 * (1 + Config!$B$10)</f>
        <v>298939.0533</v>
      </c>
      <c r="K280" s="6" t="str">
        <f t="shared" si="2"/>
        <v>20g 32s 79c</v>
      </c>
      <c r="L280" s="8" t="str">
        <f t="shared" si="3"/>
        <v>23g 91s 51c</v>
      </c>
      <c r="M280" s="6" t="str">
        <f t="shared" si="4"/>
        <v>29g 89s 39c</v>
      </c>
      <c r="N280" s="6" t="str">
        <f t="shared" si="5"/>
        <v>Eternal Earthstorm Diamond</v>
      </c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6">
        <f>IF(C281=0, Config!$B$14*Config!$B$20*Config!$B$40, 
IF(C281=1, Config!$B$14*Config!$B$21*Config!$B$41, 
IF(C281=2, Config!$B$14*Config!$B$22*Config!$B$42, 
IF(C281=3, Config!$B$14*Config!$B$23*Config!$B$43, 
IF(C281=4, Config!$B$14*Config!$B$24*Config!$B$44, 
IF(C281=5, Config!$B$14*Config!$B$25*Config!$B$45, 
IF(C281=6, Config!$B$14*Config!$B$26*Config!$B$46, 
IF(C281=7, Config!$B$14*Config!$B$27*Config!$B$47, ""))))))))</f>
        <v>2.28</v>
      </c>
      <c r="C281" s="10">
        <v>3.0</v>
      </c>
      <c r="D281" s="7" t="s">
        <v>1012</v>
      </c>
      <c r="E281" s="10">
        <v>30000.0</v>
      </c>
      <c r="F281" s="10">
        <v>70.0</v>
      </c>
      <c r="G281" s="9">
        <f>IF(E281 &lt; Config!$B$3, Config!$B$3, E281)</f>
        <v>30000</v>
      </c>
      <c r="H281" s="9">
        <f t="shared" si="1"/>
        <v>239151.2426</v>
      </c>
      <c r="I281" s="9">
        <f>H281 * (1 - Config!$B$9)</f>
        <v>203278.5562</v>
      </c>
      <c r="J281" s="9">
        <f>H281 * (1 + Config!$B$10)</f>
        <v>298939.0533</v>
      </c>
      <c r="K281" s="6" t="str">
        <f t="shared" si="2"/>
        <v>20g 32s 79c</v>
      </c>
      <c r="L281" s="8" t="str">
        <f t="shared" si="3"/>
        <v>23g 91s 51c</v>
      </c>
      <c r="M281" s="6" t="str">
        <f t="shared" si="4"/>
        <v>29g 89s 39c</v>
      </c>
      <c r="N281" s="6" t="str">
        <f t="shared" si="5"/>
        <v>Ember Skyfire Diamond</v>
      </c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6">
        <f>IF(C282=0, Config!$B$14*Config!$B$20*Config!$B$40, 
IF(C282=1, Config!$B$14*Config!$B$21*Config!$B$41, 
IF(C282=2, Config!$B$14*Config!$B$22*Config!$B$42, 
IF(C282=3, Config!$B$14*Config!$B$23*Config!$B$43, 
IF(C282=4, Config!$B$14*Config!$B$24*Config!$B$44, 
IF(C282=5, Config!$B$14*Config!$B$25*Config!$B$45, 
IF(C282=6, Config!$B$14*Config!$B$26*Config!$B$46, 
IF(C282=7, Config!$B$14*Config!$B$27*Config!$B$47, ""))))))))</f>
        <v>2.28</v>
      </c>
      <c r="C282" s="10">
        <v>3.0</v>
      </c>
      <c r="D282" s="7" t="s">
        <v>1013</v>
      </c>
      <c r="E282" s="10">
        <v>30000.0</v>
      </c>
      <c r="F282" s="10">
        <v>70.0</v>
      </c>
      <c r="G282" s="9">
        <f>IF(E282 &lt; Config!$B$3, Config!$B$3, E282)</f>
        <v>30000</v>
      </c>
      <c r="H282" s="9">
        <f t="shared" si="1"/>
        <v>239151.2426</v>
      </c>
      <c r="I282" s="9">
        <f>H282 * (1 - Config!$B$9)</f>
        <v>203278.5562</v>
      </c>
      <c r="J282" s="9">
        <f>H282 * (1 + Config!$B$10)</f>
        <v>298939.0533</v>
      </c>
      <c r="K282" s="6" t="str">
        <f t="shared" si="2"/>
        <v>20g 32s 79c</v>
      </c>
      <c r="L282" s="8" t="str">
        <f t="shared" si="3"/>
        <v>23g 91s 51c</v>
      </c>
      <c r="M282" s="6" t="str">
        <f t="shared" si="4"/>
        <v>29g 89s 39c</v>
      </c>
      <c r="N282" s="6" t="str">
        <f t="shared" si="5"/>
        <v>Regal Nightseye</v>
      </c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6">
        <f>IF(C283=0, Config!$B$14*Config!$B$20*Config!$B$40, 
IF(C283=1, Config!$B$14*Config!$B$21*Config!$B$41, 
IF(C283=2, Config!$B$14*Config!$B$22*Config!$B$42, 
IF(C283=3, Config!$B$14*Config!$B$23*Config!$B$43, 
IF(C283=4, Config!$B$14*Config!$B$24*Config!$B$44, 
IF(C283=5, Config!$B$14*Config!$B$25*Config!$B$45, 
IF(C283=6, Config!$B$14*Config!$B$26*Config!$B$46, 
IF(C283=7, Config!$B$14*Config!$B$27*Config!$B$47, ""))))))))</f>
        <v>1.89</v>
      </c>
      <c r="C283" s="10">
        <v>4.0</v>
      </c>
      <c r="D283" s="7" t="s">
        <v>1014</v>
      </c>
      <c r="E283" s="10">
        <v>30000.0</v>
      </c>
      <c r="F283" s="10">
        <v>70.0</v>
      </c>
      <c r="G283" s="9">
        <f>IF(E283 &lt; Config!$B$3, Config!$B$3, E283)</f>
        <v>30000</v>
      </c>
      <c r="H283" s="9">
        <f t="shared" si="1"/>
        <v>198243.7932</v>
      </c>
      <c r="I283" s="9">
        <f>H283 * (1 - Config!$B$9)</f>
        <v>168507.2242</v>
      </c>
      <c r="J283" s="9">
        <f>H283 * (1 + Config!$B$10)</f>
        <v>247804.7415</v>
      </c>
      <c r="K283" s="6" t="str">
        <f t="shared" si="2"/>
        <v>16g 85s 7c</v>
      </c>
      <c r="L283" s="8" t="str">
        <f t="shared" si="3"/>
        <v>19g 82s 44c</v>
      </c>
      <c r="M283" s="6" t="str">
        <f t="shared" si="4"/>
        <v>24g 78s 5c</v>
      </c>
      <c r="N283" s="6" t="str">
        <f t="shared" si="5"/>
        <v>Steady Seaspray Emerald</v>
      </c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6">
        <f>IF(C284=0, Config!$B$14*Config!$B$20*Config!$B$40, 
IF(C284=1, Config!$B$14*Config!$B$21*Config!$B$41, 
IF(C284=2, Config!$B$14*Config!$B$22*Config!$B$42, 
IF(C284=3, Config!$B$14*Config!$B$23*Config!$B$43, 
IF(C284=4, Config!$B$14*Config!$B$24*Config!$B$44, 
IF(C284=5, Config!$B$14*Config!$B$25*Config!$B$45, 
IF(C284=6, Config!$B$14*Config!$B$26*Config!$B$46, 
IF(C284=7, Config!$B$14*Config!$B$27*Config!$B$47, ""))))))))</f>
        <v>1.89</v>
      </c>
      <c r="C284" s="10">
        <v>4.0</v>
      </c>
      <c r="D284" s="7" t="s">
        <v>1015</v>
      </c>
      <c r="E284" s="10">
        <v>30000.0</v>
      </c>
      <c r="F284" s="10">
        <v>70.0</v>
      </c>
      <c r="G284" s="9">
        <f>IF(E284 &lt; Config!$B$3, Config!$B$3, E284)</f>
        <v>30000</v>
      </c>
      <c r="H284" s="9">
        <f t="shared" si="1"/>
        <v>198243.7932</v>
      </c>
      <c r="I284" s="9">
        <f>H284 * (1 - Config!$B$9)</f>
        <v>168507.2242</v>
      </c>
      <c r="J284" s="9">
        <f>H284 * (1 + Config!$B$10)</f>
        <v>247804.7415</v>
      </c>
      <c r="K284" s="6" t="str">
        <f t="shared" si="2"/>
        <v>16g 85s 7c</v>
      </c>
      <c r="L284" s="8" t="str">
        <f t="shared" si="3"/>
        <v>19g 82s 44c</v>
      </c>
      <c r="M284" s="6" t="str">
        <f t="shared" si="4"/>
        <v>24g 78s 5c</v>
      </c>
      <c r="N284" s="6" t="str">
        <f t="shared" si="5"/>
        <v>Forceful Seaspray Emerald</v>
      </c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6">
        <f>IF(C285=0, Config!$B$14*Config!$B$20*Config!$B$40, 
IF(C285=1, Config!$B$14*Config!$B$21*Config!$B$41, 
IF(C285=2, Config!$B$14*Config!$B$22*Config!$B$42, 
IF(C285=3, Config!$B$14*Config!$B$23*Config!$B$43, 
IF(C285=4, Config!$B$14*Config!$B$24*Config!$B$44, 
IF(C285=5, Config!$B$14*Config!$B$25*Config!$B$45, 
IF(C285=6, Config!$B$14*Config!$B$26*Config!$B$46, 
IF(C285=7, Config!$B$14*Config!$B$27*Config!$B$47, ""))))))))</f>
        <v>1.89</v>
      </c>
      <c r="C285" s="10">
        <v>4.0</v>
      </c>
      <c r="D285" s="7" t="s">
        <v>1016</v>
      </c>
      <c r="E285" s="10">
        <v>60000.0</v>
      </c>
      <c r="F285" s="10">
        <v>70.0</v>
      </c>
      <c r="G285" s="9">
        <f>IF(E285 &lt; Config!$B$3, Config!$B$3, E285)</f>
        <v>60000</v>
      </c>
      <c r="H285" s="9">
        <f t="shared" si="1"/>
        <v>396487.5864</v>
      </c>
      <c r="I285" s="9">
        <f>H285 * (1 - Config!$B$9)</f>
        <v>337014.4485</v>
      </c>
      <c r="J285" s="9">
        <f>H285 * (1 + Config!$B$10)</f>
        <v>495609.483</v>
      </c>
      <c r="K285" s="6" t="str">
        <f t="shared" si="2"/>
        <v>33g 70s 14c</v>
      </c>
      <c r="L285" s="8" t="str">
        <f t="shared" si="3"/>
        <v>39g 64s 88c</v>
      </c>
      <c r="M285" s="6" t="str">
        <f t="shared" si="4"/>
        <v>49g 56s 9c</v>
      </c>
      <c r="N285" s="6" t="str">
        <f t="shared" si="5"/>
        <v>Reckless Pyrestone</v>
      </c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6">
        <f>IF(C286=0, Config!$B$14*Config!$B$20*Config!$B$40, 
IF(C286=1, Config!$B$14*Config!$B$21*Config!$B$41, 
IF(C286=2, Config!$B$14*Config!$B$22*Config!$B$42, 
IF(C286=3, Config!$B$14*Config!$B$23*Config!$B$43, 
IF(C286=4, Config!$B$14*Config!$B$24*Config!$B$44, 
IF(C286=5, Config!$B$14*Config!$B$25*Config!$B$45, 
IF(C286=6, Config!$B$14*Config!$B$26*Config!$B$46, 
IF(C286=7, Config!$B$14*Config!$B$27*Config!$B$47, ""))))))))</f>
        <v>1.89</v>
      </c>
      <c r="C286" s="10">
        <v>4.0</v>
      </c>
      <c r="D286" s="7" t="s">
        <v>1017</v>
      </c>
      <c r="E286" s="10">
        <v>60000.0</v>
      </c>
      <c r="F286" s="10">
        <v>70.0</v>
      </c>
      <c r="G286" s="9">
        <f>IF(E286 &lt; Config!$B$3, Config!$B$3, E286)</f>
        <v>60000</v>
      </c>
      <c r="H286" s="9">
        <f t="shared" si="1"/>
        <v>396487.5864</v>
      </c>
      <c r="I286" s="9">
        <f>H286 * (1 - Config!$B$9)</f>
        <v>337014.4485</v>
      </c>
      <c r="J286" s="9">
        <f>H286 * (1 + Config!$B$10)</f>
        <v>495609.483</v>
      </c>
      <c r="K286" s="6" t="str">
        <f t="shared" si="2"/>
        <v>33g 70s 14c</v>
      </c>
      <c r="L286" s="8" t="str">
        <f t="shared" si="3"/>
        <v>39g 64s 88c</v>
      </c>
      <c r="M286" s="6" t="str">
        <f t="shared" si="4"/>
        <v>49g 56s 9c</v>
      </c>
      <c r="N286" s="6" t="str">
        <f t="shared" si="5"/>
        <v>Quick Lionseye</v>
      </c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6">
        <f>IF(C287=0, Config!$B$14*Config!$B$20*Config!$B$40, 
IF(C287=1, Config!$B$14*Config!$B$21*Config!$B$41, 
IF(C287=2, Config!$B$14*Config!$B$22*Config!$B$42, 
IF(C287=3, Config!$B$14*Config!$B$23*Config!$B$43, 
IF(C287=4, Config!$B$14*Config!$B$24*Config!$B$44, 
IF(C287=5, Config!$B$14*Config!$B$25*Config!$B$45, 
IF(C287=6, Config!$B$14*Config!$B$26*Config!$B$46, 
IF(C287=7, Config!$B$14*Config!$B$27*Config!$B$47, ""))))))))</f>
        <v>1.89</v>
      </c>
      <c r="C287" s="10">
        <v>4.0</v>
      </c>
      <c r="D287" s="7" t="s">
        <v>1018</v>
      </c>
      <c r="E287" s="10">
        <v>60000.0</v>
      </c>
      <c r="F287" s="10">
        <v>70.0</v>
      </c>
      <c r="G287" s="9">
        <f>IF(E287 &lt; Config!$B$3, Config!$B$3, E287)</f>
        <v>60000</v>
      </c>
      <c r="H287" s="9">
        <f t="shared" si="1"/>
        <v>396487.5864</v>
      </c>
      <c r="I287" s="9">
        <f>H287 * (1 - Config!$B$9)</f>
        <v>337014.4485</v>
      </c>
      <c r="J287" s="9">
        <f>H287 * (1 + Config!$B$10)</f>
        <v>495609.483</v>
      </c>
      <c r="K287" s="6" t="str">
        <f t="shared" si="2"/>
        <v>33g 70s 14c</v>
      </c>
      <c r="L287" s="8" t="str">
        <f t="shared" si="3"/>
        <v>39g 64s 88c</v>
      </c>
      <c r="M287" s="6" t="str">
        <f t="shared" si="4"/>
        <v>49g 56s 9c</v>
      </c>
      <c r="N287" s="6" t="str">
        <f t="shared" si="5"/>
        <v>Purified Shadowsong Amethyst</v>
      </c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6">
        <f>IF(C288=0, Config!$B$14*Config!$B$20*Config!$B$40, 
IF(C288=1, Config!$B$14*Config!$B$21*Config!$B$41, 
IF(C288=2, Config!$B$14*Config!$B$22*Config!$B$42, 
IF(C288=3, Config!$B$14*Config!$B$23*Config!$B$43, 
IF(C288=4, Config!$B$14*Config!$B$24*Config!$B$44, 
IF(C288=5, Config!$B$14*Config!$B$25*Config!$B$45, 
IF(C288=6, Config!$B$14*Config!$B$26*Config!$B$46, 
IF(C288=7, Config!$B$14*Config!$B$27*Config!$B$47, ""))))))))</f>
        <v>2.28</v>
      </c>
      <c r="C288" s="10">
        <v>3.0</v>
      </c>
      <c r="D288" s="7" t="s">
        <v>1019</v>
      </c>
      <c r="E288" s="10">
        <v>30000.0</v>
      </c>
      <c r="F288" s="10">
        <v>70.0</v>
      </c>
      <c r="G288" s="9">
        <f>IF(E288 &lt; Config!$B$3, Config!$B$3, E288)</f>
        <v>30000</v>
      </c>
      <c r="H288" s="9">
        <f t="shared" si="1"/>
        <v>239151.2426</v>
      </c>
      <c r="I288" s="9">
        <f>H288 * (1 - Config!$B$9)</f>
        <v>203278.5562</v>
      </c>
      <c r="J288" s="9">
        <f>H288 * (1 + Config!$B$10)</f>
        <v>298939.0533</v>
      </c>
      <c r="K288" s="6" t="str">
        <f t="shared" si="2"/>
        <v>20g 32s 79c</v>
      </c>
      <c r="L288" s="8" t="str">
        <f t="shared" si="3"/>
        <v>23g 91s 51c</v>
      </c>
      <c r="M288" s="6" t="str">
        <f t="shared" si="4"/>
        <v>29g 89s 39c</v>
      </c>
      <c r="N288" s="6" t="str">
        <f t="shared" si="5"/>
        <v>Test Living Ruby</v>
      </c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6">
        <f>IF(C289=0, Config!$B$14*Config!$B$20*Config!$B$40, 
IF(C289=1, Config!$B$14*Config!$B$21*Config!$B$41, 
IF(C289=2, Config!$B$14*Config!$B$22*Config!$B$42, 
IF(C289=3, Config!$B$14*Config!$B$23*Config!$B$43, 
IF(C289=4, Config!$B$14*Config!$B$24*Config!$B$44, 
IF(C289=5, Config!$B$14*Config!$B$25*Config!$B$45, 
IF(C289=6, Config!$B$14*Config!$B$26*Config!$B$46, 
IF(C289=7, Config!$B$14*Config!$B$27*Config!$B$47, ""))))))))</f>
        <v>2.28</v>
      </c>
      <c r="C289" s="10">
        <v>3.0</v>
      </c>
      <c r="D289" s="7" t="s">
        <v>296</v>
      </c>
      <c r="E289" s="10">
        <v>30000.0</v>
      </c>
      <c r="F289" s="10">
        <v>70.0</v>
      </c>
      <c r="G289" s="9">
        <f>IF(E289 &lt; Config!$B$3, Config!$B$3, E289)</f>
        <v>30000</v>
      </c>
      <c r="H289" s="9">
        <f t="shared" si="1"/>
        <v>239151.2426</v>
      </c>
      <c r="I289" s="9">
        <f>H289 * (1 - Config!$B$9)</f>
        <v>203278.5562</v>
      </c>
      <c r="J289" s="9">
        <f>H289 * (1 + Config!$B$10)</f>
        <v>298939.0533</v>
      </c>
      <c r="K289" s="6" t="str">
        <f t="shared" si="2"/>
        <v>20g 32s 79c</v>
      </c>
      <c r="L289" s="8" t="str">
        <f t="shared" si="3"/>
        <v>23g 91s 51c</v>
      </c>
      <c r="M289" s="6" t="str">
        <f t="shared" si="4"/>
        <v>29g 89s 39c</v>
      </c>
      <c r="N289" s="6" t="str">
        <f t="shared" si="5"/>
        <v>Riding Crop</v>
      </c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6">
        <f>IF(C290=0, Config!$B$14*Config!$B$20*Config!$B$40, 
IF(C290=1, Config!$B$14*Config!$B$21*Config!$B$41, 
IF(C290=2, Config!$B$14*Config!$B$22*Config!$B$42, 
IF(C290=3, Config!$B$14*Config!$B$23*Config!$B$43, 
IF(C290=4, Config!$B$14*Config!$B$24*Config!$B$44, 
IF(C290=5, Config!$B$14*Config!$B$25*Config!$B$45, 
IF(C290=6, Config!$B$14*Config!$B$26*Config!$B$46, 
IF(C290=7, Config!$B$14*Config!$B$27*Config!$B$47, ""))))))))</f>
        <v>2.16</v>
      </c>
      <c r="C290" s="10">
        <v>2.0</v>
      </c>
      <c r="D290" s="7" t="s">
        <v>1020</v>
      </c>
      <c r="E290" s="10">
        <v>5000.0</v>
      </c>
      <c r="F290" s="10">
        <v>70.0</v>
      </c>
      <c r="G290" s="9">
        <f>IF(E290 &lt; Config!$B$3, Config!$B$3, E290)</f>
        <v>5000</v>
      </c>
      <c r="H290" s="9">
        <f t="shared" si="1"/>
        <v>37760.72252</v>
      </c>
      <c r="I290" s="9">
        <f>H290 * (1 - Config!$B$9)</f>
        <v>32096.61414</v>
      </c>
      <c r="J290" s="9">
        <f>H290 * (1 + Config!$B$10)</f>
        <v>47200.90315</v>
      </c>
      <c r="K290" s="6" t="str">
        <f t="shared" si="2"/>
        <v>3g 20s 97c</v>
      </c>
      <c r="L290" s="8" t="str">
        <f t="shared" si="3"/>
        <v>3g 77s 61c</v>
      </c>
      <c r="M290" s="6" t="str">
        <f t="shared" si="4"/>
        <v>4g 72s 1c</v>
      </c>
      <c r="N290" s="6" t="str">
        <f t="shared" si="5"/>
        <v>Bold Bloodstone</v>
      </c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6">
        <f>IF(C291=0, Config!$B$14*Config!$B$20*Config!$B$40, 
IF(C291=1, Config!$B$14*Config!$B$21*Config!$B$41, 
IF(C291=2, Config!$B$14*Config!$B$22*Config!$B$42, 
IF(C291=3, Config!$B$14*Config!$B$23*Config!$B$43, 
IF(C291=4, Config!$B$14*Config!$B$24*Config!$B$44, 
IF(C291=5, Config!$B$14*Config!$B$25*Config!$B$45, 
IF(C291=6, Config!$B$14*Config!$B$26*Config!$B$46, 
IF(C291=7, Config!$B$14*Config!$B$27*Config!$B$47, ""))))))))</f>
        <v>2.16</v>
      </c>
      <c r="C291" s="10">
        <v>2.0</v>
      </c>
      <c r="D291" s="7" t="s">
        <v>1021</v>
      </c>
      <c r="E291" s="10">
        <v>5000.0</v>
      </c>
      <c r="F291" s="10">
        <v>70.0</v>
      </c>
      <c r="G291" s="9">
        <f>IF(E291 &lt; Config!$B$3, Config!$B$3, E291)</f>
        <v>5000</v>
      </c>
      <c r="H291" s="9">
        <f t="shared" si="1"/>
        <v>37760.72252</v>
      </c>
      <c r="I291" s="9">
        <f>H291 * (1 - Config!$B$9)</f>
        <v>32096.61414</v>
      </c>
      <c r="J291" s="9">
        <f>H291 * (1 + Config!$B$10)</f>
        <v>47200.90315</v>
      </c>
      <c r="K291" s="6" t="str">
        <f t="shared" si="2"/>
        <v>3g 20s 97c</v>
      </c>
      <c r="L291" s="8" t="str">
        <f t="shared" si="3"/>
        <v>3g 77s 61c</v>
      </c>
      <c r="M291" s="6" t="str">
        <f t="shared" si="4"/>
        <v>4g 72s 1c</v>
      </c>
      <c r="N291" s="6" t="str">
        <f t="shared" si="5"/>
        <v>Delicate Bloodstone</v>
      </c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6">
        <f>IF(C292=0, Config!$B$14*Config!$B$20*Config!$B$40, 
IF(C292=1, Config!$B$14*Config!$B$21*Config!$B$41, 
IF(C292=2, Config!$B$14*Config!$B$22*Config!$B$42, 
IF(C292=3, Config!$B$14*Config!$B$23*Config!$B$43, 
IF(C292=4, Config!$B$14*Config!$B$24*Config!$B$44, 
IF(C292=5, Config!$B$14*Config!$B$25*Config!$B$45, 
IF(C292=6, Config!$B$14*Config!$B$26*Config!$B$46, 
IF(C292=7, Config!$B$14*Config!$B$27*Config!$B$47, ""))))))))</f>
        <v>2.16</v>
      </c>
      <c r="C292" s="10">
        <v>2.0</v>
      </c>
      <c r="D292" s="7" t="s">
        <v>1022</v>
      </c>
      <c r="E292" s="10">
        <v>5000.0</v>
      </c>
      <c r="F292" s="10">
        <v>70.0</v>
      </c>
      <c r="G292" s="9">
        <f>IF(E292 &lt; Config!$B$3, Config!$B$3, E292)</f>
        <v>5000</v>
      </c>
      <c r="H292" s="9">
        <f t="shared" si="1"/>
        <v>37760.72252</v>
      </c>
      <c r="I292" s="9">
        <f>H292 * (1 - Config!$B$9)</f>
        <v>32096.61414</v>
      </c>
      <c r="J292" s="9">
        <f>H292 * (1 + Config!$B$10)</f>
        <v>47200.90315</v>
      </c>
      <c r="K292" s="6" t="str">
        <f t="shared" si="2"/>
        <v>3g 20s 97c</v>
      </c>
      <c r="L292" s="8" t="str">
        <f t="shared" si="3"/>
        <v>3g 77s 61c</v>
      </c>
      <c r="M292" s="6" t="str">
        <f t="shared" si="4"/>
        <v>4g 72s 1c</v>
      </c>
      <c r="N292" s="6" t="str">
        <f t="shared" si="5"/>
        <v>Bright Bloodstone</v>
      </c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6">
        <f>IF(C293=0, Config!$B$14*Config!$B$20*Config!$B$40, 
IF(C293=1, Config!$B$14*Config!$B$21*Config!$B$41, 
IF(C293=2, Config!$B$14*Config!$B$22*Config!$B$42, 
IF(C293=3, Config!$B$14*Config!$B$23*Config!$B$43, 
IF(C293=4, Config!$B$14*Config!$B$24*Config!$B$44, 
IF(C293=5, Config!$B$14*Config!$B$25*Config!$B$45, 
IF(C293=6, Config!$B$14*Config!$B$26*Config!$B$46, 
IF(C293=7, Config!$B$14*Config!$B$27*Config!$B$47, ""))))))))</f>
        <v>2.16</v>
      </c>
      <c r="C293" s="10">
        <v>2.0</v>
      </c>
      <c r="D293" s="7" t="s">
        <v>1023</v>
      </c>
      <c r="E293" s="10">
        <v>5000.0</v>
      </c>
      <c r="F293" s="10">
        <v>70.0</v>
      </c>
      <c r="G293" s="9">
        <f>IF(E293 &lt; Config!$B$3, Config!$B$3, E293)</f>
        <v>5000</v>
      </c>
      <c r="H293" s="9">
        <f t="shared" si="1"/>
        <v>37760.72252</v>
      </c>
      <c r="I293" s="9">
        <f>H293 * (1 - Config!$B$9)</f>
        <v>32096.61414</v>
      </c>
      <c r="J293" s="9">
        <f>H293 * (1 + Config!$B$10)</f>
        <v>47200.90315</v>
      </c>
      <c r="K293" s="6" t="str">
        <f t="shared" si="2"/>
        <v>3g 20s 97c</v>
      </c>
      <c r="L293" s="8" t="str">
        <f t="shared" si="3"/>
        <v>3g 77s 61c</v>
      </c>
      <c r="M293" s="6" t="str">
        <f t="shared" si="4"/>
        <v>4g 72s 1c</v>
      </c>
      <c r="N293" s="6" t="str">
        <f t="shared" si="5"/>
        <v>Subtle Bloodstone</v>
      </c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6">
        <f>IF(C294=0, Config!$B$14*Config!$B$20*Config!$B$40, 
IF(C294=1, Config!$B$14*Config!$B$21*Config!$B$41, 
IF(C294=2, Config!$B$14*Config!$B$22*Config!$B$42, 
IF(C294=3, Config!$B$14*Config!$B$23*Config!$B$43, 
IF(C294=4, Config!$B$14*Config!$B$24*Config!$B$44, 
IF(C294=5, Config!$B$14*Config!$B$25*Config!$B$45, 
IF(C294=6, Config!$B$14*Config!$B$26*Config!$B$46, 
IF(C294=7, Config!$B$14*Config!$B$27*Config!$B$47, ""))))))))</f>
        <v>2.16</v>
      </c>
      <c r="C294" s="10">
        <v>2.0</v>
      </c>
      <c r="D294" s="7" t="s">
        <v>1024</v>
      </c>
      <c r="E294" s="10">
        <v>5000.0</v>
      </c>
      <c r="F294" s="10">
        <v>70.0</v>
      </c>
      <c r="G294" s="9">
        <f>IF(E294 &lt; Config!$B$3, Config!$B$3, E294)</f>
        <v>5000</v>
      </c>
      <c r="H294" s="9">
        <f t="shared" si="1"/>
        <v>37760.72252</v>
      </c>
      <c r="I294" s="9">
        <f>H294 * (1 - Config!$B$9)</f>
        <v>32096.61414</v>
      </c>
      <c r="J294" s="9">
        <f>H294 * (1 + Config!$B$10)</f>
        <v>47200.90315</v>
      </c>
      <c r="K294" s="6" t="str">
        <f t="shared" si="2"/>
        <v>3g 20s 97c</v>
      </c>
      <c r="L294" s="8" t="str">
        <f t="shared" si="3"/>
        <v>3g 77s 61c</v>
      </c>
      <c r="M294" s="6" t="str">
        <f t="shared" si="4"/>
        <v>4g 72s 1c</v>
      </c>
      <c r="N294" s="6" t="str">
        <f t="shared" si="5"/>
        <v>Flashing Bloodstone</v>
      </c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6">
        <f>IF(C295=0, Config!$B$14*Config!$B$20*Config!$B$40, 
IF(C295=1, Config!$B$14*Config!$B$21*Config!$B$41, 
IF(C295=2, Config!$B$14*Config!$B$22*Config!$B$42, 
IF(C295=3, Config!$B$14*Config!$B$23*Config!$B$43, 
IF(C295=4, Config!$B$14*Config!$B$24*Config!$B$44, 
IF(C295=5, Config!$B$14*Config!$B$25*Config!$B$45, 
IF(C295=6, Config!$B$14*Config!$B$26*Config!$B$46, 
IF(C295=7, Config!$B$14*Config!$B$27*Config!$B$47, ""))))))))</f>
        <v>2.16</v>
      </c>
      <c r="C295" s="10">
        <v>2.0</v>
      </c>
      <c r="D295" s="7" t="s">
        <v>1025</v>
      </c>
      <c r="E295" s="10">
        <v>5000.0</v>
      </c>
      <c r="F295" s="10">
        <v>70.0</v>
      </c>
      <c r="G295" s="9">
        <f>IF(E295 &lt; Config!$B$3, Config!$B$3, E295)</f>
        <v>5000</v>
      </c>
      <c r="H295" s="9">
        <f t="shared" si="1"/>
        <v>37760.72252</v>
      </c>
      <c r="I295" s="9">
        <f>H295 * (1 - Config!$B$9)</f>
        <v>32096.61414</v>
      </c>
      <c r="J295" s="9">
        <f>H295 * (1 + Config!$B$10)</f>
        <v>47200.90315</v>
      </c>
      <c r="K295" s="6" t="str">
        <f t="shared" si="2"/>
        <v>3g 20s 97c</v>
      </c>
      <c r="L295" s="8" t="str">
        <f t="shared" si="3"/>
        <v>3g 77s 61c</v>
      </c>
      <c r="M295" s="6" t="str">
        <f t="shared" si="4"/>
        <v>4g 72s 1c</v>
      </c>
      <c r="N295" s="6" t="str">
        <f t="shared" si="5"/>
        <v>Fractured Bloodstone</v>
      </c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6">
        <f>IF(C296=0, Config!$B$14*Config!$B$20*Config!$B$40, 
IF(C296=1, Config!$B$14*Config!$B$21*Config!$B$41, 
IF(C296=2, Config!$B$14*Config!$B$22*Config!$B$42, 
IF(C296=3, Config!$B$14*Config!$B$23*Config!$B$43, 
IF(C296=4, Config!$B$14*Config!$B$24*Config!$B$44, 
IF(C296=5, Config!$B$14*Config!$B$25*Config!$B$45, 
IF(C296=6, Config!$B$14*Config!$B$26*Config!$B$46, 
IF(C296=7, Config!$B$14*Config!$B$27*Config!$B$47, ""))))))))</f>
        <v>2.16</v>
      </c>
      <c r="C296" s="10">
        <v>2.0</v>
      </c>
      <c r="D296" s="7" t="s">
        <v>1026</v>
      </c>
      <c r="E296" s="10">
        <v>5000.0</v>
      </c>
      <c r="F296" s="10">
        <v>70.0</v>
      </c>
      <c r="G296" s="9">
        <f>IF(E296 &lt; Config!$B$3, Config!$B$3, E296)</f>
        <v>5000</v>
      </c>
      <c r="H296" s="9">
        <f t="shared" si="1"/>
        <v>37760.72252</v>
      </c>
      <c r="I296" s="9">
        <f>H296 * (1 - Config!$B$9)</f>
        <v>32096.61414</v>
      </c>
      <c r="J296" s="9">
        <f>H296 * (1 + Config!$B$10)</f>
        <v>47200.90315</v>
      </c>
      <c r="K296" s="6" t="str">
        <f t="shared" si="2"/>
        <v>3g 20s 97c</v>
      </c>
      <c r="L296" s="8" t="str">
        <f t="shared" si="3"/>
        <v>3g 77s 61c</v>
      </c>
      <c r="M296" s="6" t="str">
        <f t="shared" si="4"/>
        <v>4g 72s 1c</v>
      </c>
      <c r="N296" s="6" t="str">
        <f t="shared" si="5"/>
        <v>Precise Bloodstone</v>
      </c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6">
        <f>IF(C297=0, Config!$B$14*Config!$B$20*Config!$B$40, 
IF(C297=1, Config!$B$14*Config!$B$21*Config!$B$41, 
IF(C297=2, Config!$B$14*Config!$B$22*Config!$B$42, 
IF(C297=3, Config!$B$14*Config!$B$23*Config!$B$43, 
IF(C297=4, Config!$B$14*Config!$B$24*Config!$B$44, 
IF(C297=5, Config!$B$14*Config!$B$25*Config!$B$45, 
IF(C297=6, Config!$B$14*Config!$B$26*Config!$B$46, 
IF(C297=7, Config!$B$14*Config!$B$27*Config!$B$47, ""))))))))</f>
        <v>2.16</v>
      </c>
      <c r="C297" s="10">
        <v>2.0</v>
      </c>
      <c r="D297" s="7" t="s">
        <v>1027</v>
      </c>
      <c r="E297" s="10">
        <v>5000.0</v>
      </c>
      <c r="F297" s="10">
        <v>70.0</v>
      </c>
      <c r="G297" s="9">
        <f>IF(E297 &lt; Config!$B$3, Config!$B$3, E297)</f>
        <v>5000</v>
      </c>
      <c r="H297" s="9">
        <f t="shared" si="1"/>
        <v>37760.72252</v>
      </c>
      <c r="I297" s="9">
        <f>H297 * (1 - Config!$B$9)</f>
        <v>32096.61414</v>
      </c>
      <c r="J297" s="9">
        <f>H297 * (1 + Config!$B$10)</f>
        <v>47200.90315</v>
      </c>
      <c r="K297" s="6" t="str">
        <f t="shared" si="2"/>
        <v>3g 20s 97c</v>
      </c>
      <c r="L297" s="8" t="str">
        <f t="shared" si="3"/>
        <v>3g 77s 61c</v>
      </c>
      <c r="M297" s="6" t="str">
        <f t="shared" si="4"/>
        <v>4g 72s 1c</v>
      </c>
      <c r="N297" s="6" t="str">
        <f t="shared" si="5"/>
        <v>Runed Bloodstone</v>
      </c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6">
        <f>IF(C298=0, Config!$B$14*Config!$B$20*Config!$B$40, 
IF(C298=1, Config!$B$14*Config!$B$21*Config!$B$41, 
IF(C298=2, Config!$B$14*Config!$B$22*Config!$B$42, 
IF(C298=3, Config!$B$14*Config!$B$23*Config!$B$43, 
IF(C298=4, Config!$B$14*Config!$B$24*Config!$B$44, 
IF(C298=5, Config!$B$14*Config!$B$25*Config!$B$45, 
IF(C298=6, Config!$B$14*Config!$B$26*Config!$B$46, 
IF(C298=7, Config!$B$14*Config!$B$27*Config!$B$47, ""))))))))</f>
        <v>2.16</v>
      </c>
      <c r="C298" s="10">
        <v>2.0</v>
      </c>
      <c r="D298" s="7" t="s">
        <v>1028</v>
      </c>
      <c r="E298" s="10">
        <v>5000.0</v>
      </c>
      <c r="F298" s="10">
        <v>70.0</v>
      </c>
      <c r="G298" s="9">
        <f>IF(E298 &lt; Config!$B$3, Config!$B$3, E298)</f>
        <v>5000</v>
      </c>
      <c r="H298" s="9">
        <f t="shared" si="1"/>
        <v>37760.72252</v>
      </c>
      <c r="I298" s="9">
        <f>H298 * (1 - Config!$B$9)</f>
        <v>32096.61414</v>
      </c>
      <c r="J298" s="9">
        <f>H298 * (1 + Config!$B$10)</f>
        <v>47200.90315</v>
      </c>
      <c r="K298" s="6" t="str">
        <f t="shared" si="2"/>
        <v>3g 20s 97c</v>
      </c>
      <c r="L298" s="8" t="str">
        <f t="shared" si="3"/>
        <v>3g 77s 61c</v>
      </c>
      <c r="M298" s="6" t="str">
        <f t="shared" si="4"/>
        <v>4g 72s 1c</v>
      </c>
      <c r="N298" s="6" t="str">
        <f t="shared" si="5"/>
        <v>Brilliant Sun Crystal</v>
      </c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6">
        <f>IF(C299=0, Config!$B$14*Config!$B$20*Config!$B$40, 
IF(C299=1, Config!$B$14*Config!$B$21*Config!$B$41, 
IF(C299=2, Config!$B$14*Config!$B$22*Config!$B$42, 
IF(C299=3, Config!$B$14*Config!$B$23*Config!$B$43, 
IF(C299=4, Config!$B$14*Config!$B$24*Config!$B$44, 
IF(C299=5, Config!$B$14*Config!$B$25*Config!$B$45, 
IF(C299=6, Config!$B$14*Config!$B$26*Config!$B$46, 
IF(C299=7, Config!$B$14*Config!$B$27*Config!$B$47, ""))))))))</f>
        <v>2.16</v>
      </c>
      <c r="C299" s="10">
        <v>2.0</v>
      </c>
      <c r="D299" s="7" t="s">
        <v>1029</v>
      </c>
      <c r="E299" s="10">
        <v>5000.0</v>
      </c>
      <c r="F299" s="10">
        <v>70.0</v>
      </c>
      <c r="G299" s="9">
        <f>IF(E299 &lt; Config!$B$3, Config!$B$3, E299)</f>
        <v>5000</v>
      </c>
      <c r="H299" s="9">
        <f t="shared" si="1"/>
        <v>37760.72252</v>
      </c>
      <c r="I299" s="9">
        <f>H299 * (1 - Config!$B$9)</f>
        <v>32096.61414</v>
      </c>
      <c r="J299" s="9">
        <f>H299 * (1 + Config!$B$10)</f>
        <v>47200.90315</v>
      </c>
      <c r="K299" s="6" t="str">
        <f t="shared" si="2"/>
        <v>3g 20s 97c</v>
      </c>
      <c r="L299" s="8" t="str">
        <f t="shared" si="3"/>
        <v>3g 77s 61c</v>
      </c>
      <c r="M299" s="6" t="str">
        <f t="shared" si="4"/>
        <v>4g 72s 1c</v>
      </c>
      <c r="N299" s="6" t="str">
        <f t="shared" si="5"/>
        <v>Smooth Sun Crystal</v>
      </c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6">
        <f>IF(C300=0, Config!$B$14*Config!$B$20*Config!$B$40, 
IF(C300=1, Config!$B$14*Config!$B$21*Config!$B$41, 
IF(C300=2, Config!$B$14*Config!$B$22*Config!$B$42, 
IF(C300=3, Config!$B$14*Config!$B$23*Config!$B$43, 
IF(C300=4, Config!$B$14*Config!$B$24*Config!$B$44, 
IF(C300=5, Config!$B$14*Config!$B$25*Config!$B$45, 
IF(C300=6, Config!$B$14*Config!$B$26*Config!$B$46, 
IF(C300=7, Config!$B$14*Config!$B$27*Config!$B$47, ""))))))))</f>
        <v>2.16</v>
      </c>
      <c r="C300" s="10">
        <v>2.0</v>
      </c>
      <c r="D300" s="7" t="s">
        <v>1030</v>
      </c>
      <c r="E300" s="10">
        <v>5000.0</v>
      </c>
      <c r="F300" s="10">
        <v>70.0</v>
      </c>
      <c r="G300" s="9">
        <f>IF(E300 &lt; Config!$B$3, Config!$B$3, E300)</f>
        <v>5000</v>
      </c>
      <c r="H300" s="9">
        <f t="shared" si="1"/>
        <v>37760.72252</v>
      </c>
      <c r="I300" s="9">
        <f>H300 * (1 - Config!$B$9)</f>
        <v>32096.61414</v>
      </c>
      <c r="J300" s="9">
        <f>H300 * (1 + Config!$B$10)</f>
        <v>47200.90315</v>
      </c>
      <c r="K300" s="6" t="str">
        <f t="shared" si="2"/>
        <v>3g 20s 97c</v>
      </c>
      <c r="L300" s="8" t="str">
        <f t="shared" si="3"/>
        <v>3g 77s 61c</v>
      </c>
      <c r="M300" s="6" t="str">
        <f t="shared" si="4"/>
        <v>4g 72s 1c</v>
      </c>
      <c r="N300" s="6" t="str">
        <f t="shared" si="5"/>
        <v>Rigid Sun Crystal</v>
      </c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6">
        <f>IF(C301=0, Config!$B$14*Config!$B$20*Config!$B$40, 
IF(C301=1, Config!$B$14*Config!$B$21*Config!$B$41, 
IF(C301=2, Config!$B$14*Config!$B$22*Config!$B$42, 
IF(C301=3, Config!$B$14*Config!$B$23*Config!$B$43, 
IF(C301=4, Config!$B$14*Config!$B$24*Config!$B$44, 
IF(C301=5, Config!$B$14*Config!$B$25*Config!$B$45, 
IF(C301=6, Config!$B$14*Config!$B$26*Config!$B$46, 
IF(C301=7, Config!$B$14*Config!$B$27*Config!$B$47, ""))))))))</f>
        <v>2.16</v>
      </c>
      <c r="C301" s="10">
        <v>2.0</v>
      </c>
      <c r="D301" s="7" t="s">
        <v>1031</v>
      </c>
      <c r="E301" s="10">
        <v>5000.0</v>
      </c>
      <c r="F301" s="10">
        <v>70.0</v>
      </c>
      <c r="G301" s="9">
        <f>IF(E301 &lt; Config!$B$3, Config!$B$3, E301)</f>
        <v>5000</v>
      </c>
      <c r="H301" s="9">
        <f t="shared" si="1"/>
        <v>37760.72252</v>
      </c>
      <c r="I301" s="9">
        <f>H301 * (1 - Config!$B$9)</f>
        <v>32096.61414</v>
      </c>
      <c r="J301" s="9">
        <f>H301 * (1 + Config!$B$10)</f>
        <v>47200.90315</v>
      </c>
      <c r="K301" s="6" t="str">
        <f t="shared" si="2"/>
        <v>3g 20s 97c</v>
      </c>
      <c r="L301" s="8" t="str">
        <f t="shared" si="3"/>
        <v>3g 77s 61c</v>
      </c>
      <c r="M301" s="6" t="str">
        <f t="shared" si="4"/>
        <v>4g 72s 1c</v>
      </c>
      <c r="N301" s="6" t="str">
        <f t="shared" si="5"/>
        <v>Thick Sun Crystal</v>
      </c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6">
        <f>IF(C302=0, Config!$B$14*Config!$B$20*Config!$B$40, 
IF(C302=1, Config!$B$14*Config!$B$21*Config!$B$41, 
IF(C302=2, Config!$B$14*Config!$B$22*Config!$B$42, 
IF(C302=3, Config!$B$14*Config!$B$23*Config!$B$43, 
IF(C302=4, Config!$B$14*Config!$B$24*Config!$B$44, 
IF(C302=5, Config!$B$14*Config!$B$25*Config!$B$45, 
IF(C302=6, Config!$B$14*Config!$B$26*Config!$B$46, 
IF(C302=7, Config!$B$14*Config!$B$27*Config!$B$47, ""))))))))</f>
        <v>2.16</v>
      </c>
      <c r="C302" s="10">
        <v>2.0</v>
      </c>
      <c r="D302" s="7" t="s">
        <v>1032</v>
      </c>
      <c r="E302" s="10">
        <v>5000.0</v>
      </c>
      <c r="F302" s="10">
        <v>70.0</v>
      </c>
      <c r="G302" s="9">
        <f>IF(E302 &lt; Config!$B$3, Config!$B$3, E302)</f>
        <v>5000</v>
      </c>
      <c r="H302" s="9">
        <f t="shared" si="1"/>
        <v>37760.72252</v>
      </c>
      <c r="I302" s="9">
        <f>H302 * (1 - Config!$B$9)</f>
        <v>32096.61414</v>
      </c>
      <c r="J302" s="9">
        <f>H302 * (1 + Config!$B$10)</f>
        <v>47200.90315</v>
      </c>
      <c r="K302" s="6" t="str">
        <f t="shared" si="2"/>
        <v>3g 20s 97c</v>
      </c>
      <c r="L302" s="8" t="str">
        <f t="shared" si="3"/>
        <v>3g 77s 61c</v>
      </c>
      <c r="M302" s="6" t="str">
        <f t="shared" si="4"/>
        <v>4g 72s 1c</v>
      </c>
      <c r="N302" s="6" t="str">
        <f t="shared" si="5"/>
        <v>Mystic Sun Crystal</v>
      </c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6">
        <f>IF(C303=0, Config!$B$14*Config!$B$20*Config!$B$40, 
IF(C303=1, Config!$B$14*Config!$B$21*Config!$B$41, 
IF(C303=2, Config!$B$14*Config!$B$22*Config!$B$42, 
IF(C303=3, Config!$B$14*Config!$B$23*Config!$B$43, 
IF(C303=4, Config!$B$14*Config!$B$24*Config!$B$44, 
IF(C303=5, Config!$B$14*Config!$B$25*Config!$B$45, 
IF(C303=6, Config!$B$14*Config!$B$26*Config!$B$46, 
IF(C303=7, Config!$B$14*Config!$B$27*Config!$B$47, ""))))))))</f>
        <v>2.16</v>
      </c>
      <c r="C303" s="10">
        <v>2.0</v>
      </c>
      <c r="D303" s="7" t="s">
        <v>1033</v>
      </c>
      <c r="E303" s="10">
        <v>5000.0</v>
      </c>
      <c r="F303" s="10">
        <v>70.0</v>
      </c>
      <c r="G303" s="9">
        <f>IF(E303 &lt; Config!$B$3, Config!$B$3, E303)</f>
        <v>5000</v>
      </c>
      <c r="H303" s="9">
        <f t="shared" si="1"/>
        <v>37760.72252</v>
      </c>
      <c r="I303" s="9">
        <f>H303 * (1 - Config!$B$9)</f>
        <v>32096.61414</v>
      </c>
      <c r="J303" s="9">
        <f>H303 * (1 + Config!$B$10)</f>
        <v>47200.90315</v>
      </c>
      <c r="K303" s="6" t="str">
        <f t="shared" si="2"/>
        <v>3g 20s 97c</v>
      </c>
      <c r="L303" s="8" t="str">
        <f t="shared" si="3"/>
        <v>3g 77s 61c</v>
      </c>
      <c r="M303" s="6" t="str">
        <f t="shared" si="4"/>
        <v>4g 72s 1c</v>
      </c>
      <c r="N303" s="6" t="str">
        <f t="shared" si="5"/>
        <v>Quick Sun Crystal</v>
      </c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6">
        <f>IF(C304=0, Config!$B$14*Config!$B$20*Config!$B$40, 
IF(C304=1, Config!$B$14*Config!$B$21*Config!$B$41, 
IF(C304=2, Config!$B$14*Config!$B$22*Config!$B$42, 
IF(C304=3, Config!$B$14*Config!$B$23*Config!$B$43, 
IF(C304=4, Config!$B$14*Config!$B$24*Config!$B$44, 
IF(C304=5, Config!$B$14*Config!$B$25*Config!$B$45, 
IF(C304=6, Config!$B$14*Config!$B$26*Config!$B$46, 
IF(C304=7, Config!$B$14*Config!$B$27*Config!$B$47, ""))))))))</f>
        <v>2.16</v>
      </c>
      <c r="C304" s="10">
        <v>2.0</v>
      </c>
      <c r="D304" s="7" t="s">
        <v>1034</v>
      </c>
      <c r="E304" s="10">
        <v>5000.0</v>
      </c>
      <c r="F304" s="10">
        <v>70.0</v>
      </c>
      <c r="G304" s="9">
        <f>IF(E304 &lt; Config!$B$3, Config!$B$3, E304)</f>
        <v>5000</v>
      </c>
      <c r="H304" s="9">
        <f t="shared" si="1"/>
        <v>37760.72252</v>
      </c>
      <c r="I304" s="9">
        <f>H304 * (1 - Config!$B$9)</f>
        <v>32096.61414</v>
      </c>
      <c r="J304" s="9">
        <f>H304 * (1 + Config!$B$10)</f>
        <v>47200.90315</v>
      </c>
      <c r="K304" s="6" t="str">
        <f t="shared" si="2"/>
        <v>3g 20s 97c</v>
      </c>
      <c r="L304" s="8" t="str">
        <f t="shared" si="3"/>
        <v>3g 77s 61c</v>
      </c>
      <c r="M304" s="6" t="str">
        <f t="shared" si="4"/>
        <v>4g 72s 1c</v>
      </c>
      <c r="N304" s="6" t="str">
        <f t="shared" si="5"/>
        <v>Solid Chalcedony</v>
      </c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6">
        <f>IF(C305=0, Config!$B$14*Config!$B$20*Config!$B$40, 
IF(C305=1, Config!$B$14*Config!$B$21*Config!$B$41, 
IF(C305=2, Config!$B$14*Config!$B$22*Config!$B$42, 
IF(C305=3, Config!$B$14*Config!$B$23*Config!$B$43, 
IF(C305=4, Config!$B$14*Config!$B$24*Config!$B$44, 
IF(C305=5, Config!$B$14*Config!$B$25*Config!$B$45, 
IF(C305=6, Config!$B$14*Config!$B$26*Config!$B$46, 
IF(C305=7, Config!$B$14*Config!$B$27*Config!$B$47, ""))))))))</f>
        <v>2.16</v>
      </c>
      <c r="C305" s="10">
        <v>2.0</v>
      </c>
      <c r="D305" s="7" t="s">
        <v>1035</v>
      </c>
      <c r="E305" s="10">
        <v>5000.0</v>
      </c>
      <c r="F305" s="10">
        <v>70.0</v>
      </c>
      <c r="G305" s="9">
        <f>IF(E305 &lt; Config!$B$3, Config!$B$3, E305)</f>
        <v>5000</v>
      </c>
      <c r="H305" s="9">
        <f t="shared" si="1"/>
        <v>37760.72252</v>
      </c>
      <c r="I305" s="9">
        <f>H305 * (1 - Config!$B$9)</f>
        <v>32096.61414</v>
      </c>
      <c r="J305" s="9">
        <f>H305 * (1 + Config!$B$10)</f>
        <v>47200.90315</v>
      </c>
      <c r="K305" s="6" t="str">
        <f t="shared" si="2"/>
        <v>3g 20s 97c</v>
      </c>
      <c r="L305" s="8" t="str">
        <f t="shared" si="3"/>
        <v>3g 77s 61c</v>
      </c>
      <c r="M305" s="6" t="str">
        <f t="shared" si="4"/>
        <v>4g 72s 1c</v>
      </c>
      <c r="N305" s="6" t="str">
        <f t="shared" si="5"/>
        <v>Sparkling Chalcedony</v>
      </c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6">
        <f>IF(C306=0, Config!$B$14*Config!$B$20*Config!$B$40, 
IF(C306=1, Config!$B$14*Config!$B$21*Config!$B$41, 
IF(C306=2, Config!$B$14*Config!$B$22*Config!$B$42, 
IF(C306=3, Config!$B$14*Config!$B$23*Config!$B$43, 
IF(C306=4, Config!$B$14*Config!$B$24*Config!$B$44, 
IF(C306=5, Config!$B$14*Config!$B$25*Config!$B$45, 
IF(C306=6, Config!$B$14*Config!$B$26*Config!$B$46, 
IF(C306=7, Config!$B$14*Config!$B$27*Config!$B$47, ""))))))))</f>
        <v>2.16</v>
      </c>
      <c r="C306" s="10">
        <v>2.0</v>
      </c>
      <c r="D306" s="7" t="s">
        <v>1036</v>
      </c>
      <c r="E306" s="10">
        <v>5000.0</v>
      </c>
      <c r="F306" s="10">
        <v>70.0</v>
      </c>
      <c r="G306" s="9">
        <f>IF(E306 &lt; Config!$B$3, Config!$B$3, E306)</f>
        <v>5000</v>
      </c>
      <c r="H306" s="9">
        <f t="shared" si="1"/>
        <v>37760.72252</v>
      </c>
      <c r="I306" s="9">
        <f>H306 * (1 - Config!$B$9)</f>
        <v>32096.61414</v>
      </c>
      <c r="J306" s="9">
        <f>H306 * (1 + Config!$B$10)</f>
        <v>47200.90315</v>
      </c>
      <c r="K306" s="6" t="str">
        <f t="shared" si="2"/>
        <v>3g 20s 97c</v>
      </c>
      <c r="L306" s="8" t="str">
        <f t="shared" si="3"/>
        <v>3g 77s 61c</v>
      </c>
      <c r="M306" s="6" t="str">
        <f t="shared" si="4"/>
        <v>4g 72s 1c</v>
      </c>
      <c r="N306" s="6" t="str">
        <f t="shared" si="5"/>
        <v>Lustrous Chalcedony</v>
      </c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6">
        <f>IF(C307=0, Config!$B$14*Config!$B$20*Config!$B$40, 
IF(C307=1, Config!$B$14*Config!$B$21*Config!$B$41, 
IF(C307=2, Config!$B$14*Config!$B$22*Config!$B$42, 
IF(C307=3, Config!$B$14*Config!$B$23*Config!$B$43, 
IF(C307=4, Config!$B$14*Config!$B$24*Config!$B$44, 
IF(C307=5, Config!$B$14*Config!$B$25*Config!$B$45, 
IF(C307=6, Config!$B$14*Config!$B$26*Config!$B$46, 
IF(C307=7, Config!$B$14*Config!$B$27*Config!$B$47, ""))))))))</f>
        <v>2.16</v>
      </c>
      <c r="C307" s="10">
        <v>2.0</v>
      </c>
      <c r="D307" s="7" t="s">
        <v>1037</v>
      </c>
      <c r="E307" s="10">
        <v>5000.0</v>
      </c>
      <c r="F307" s="10">
        <v>70.0</v>
      </c>
      <c r="G307" s="9">
        <f>IF(E307 &lt; Config!$B$3, Config!$B$3, E307)</f>
        <v>5000</v>
      </c>
      <c r="H307" s="9">
        <f t="shared" si="1"/>
        <v>37760.72252</v>
      </c>
      <c r="I307" s="9">
        <f>H307 * (1 - Config!$B$9)</f>
        <v>32096.61414</v>
      </c>
      <c r="J307" s="9">
        <f>H307 * (1 + Config!$B$10)</f>
        <v>47200.90315</v>
      </c>
      <c r="K307" s="6" t="str">
        <f t="shared" si="2"/>
        <v>3g 20s 97c</v>
      </c>
      <c r="L307" s="8" t="str">
        <f t="shared" si="3"/>
        <v>3g 77s 61c</v>
      </c>
      <c r="M307" s="6" t="str">
        <f t="shared" si="4"/>
        <v>4g 72s 1c</v>
      </c>
      <c r="N307" s="6" t="str">
        <f t="shared" si="5"/>
        <v>Stormy Chalcedony</v>
      </c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6">
        <f>IF(C308=0, Config!$B$14*Config!$B$20*Config!$B$40, 
IF(C308=1, Config!$B$14*Config!$B$21*Config!$B$41, 
IF(C308=2, Config!$B$14*Config!$B$22*Config!$B$42, 
IF(C308=3, Config!$B$14*Config!$B$23*Config!$B$43, 
IF(C308=4, Config!$B$14*Config!$B$24*Config!$B$44, 
IF(C308=5, Config!$B$14*Config!$B$25*Config!$B$45, 
IF(C308=6, Config!$B$14*Config!$B$26*Config!$B$46, 
IF(C308=7, Config!$B$14*Config!$B$27*Config!$B$47, ""))))))))</f>
        <v>2.16</v>
      </c>
      <c r="C308" s="10">
        <v>2.0</v>
      </c>
      <c r="D308" s="7" t="s">
        <v>1038</v>
      </c>
      <c r="E308" s="10">
        <v>5000.0</v>
      </c>
      <c r="F308" s="10">
        <v>70.0</v>
      </c>
      <c r="G308" s="9">
        <f>IF(E308 &lt; Config!$B$3, Config!$B$3, E308)</f>
        <v>5000</v>
      </c>
      <c r="H308" s="9">
        <f t="shared" si="1"/>
        <v>37760.72252</v>
      </c>
      <c r="I308" s="9">
        <f>H308 * (1 - Config!$B$9)</f>
        <v>32096.61414</v>
      </c>
      <c r="J308" s="9">
        <f>H308 * (1 + Config!$B$10)</f>
        <v>47200.90315</v>
      </c>
      <c r="K308" s="6" t="str">
        <f t="shared" si="2"/>
        <v>3g 20s 97c</v>
      </c>
      <c r="L308" s="8" t="str">
        <f t="shared" si="3"/>
        <v>3g 77s 61c</v>
      </c>
      <c r="M308" s="6" t="str">
        <f t="shared" si="4"/>
        <v>4g 72s 1c</v>
      </c>
      <c r="N308" s="6" t="str">
        <f t="shared" si="5"/>
        <v>Puissant Shadow Crystal</v>
      </c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6">
        <f>IF(C309=0, Config!$B$14*Config!$B$20*Config!$B$40, 
IF(C309=1, Config!$B$14*Config!$B$21*Config!$B$41, 
IF(C309=2, Config!$B$14*Config!$B$22*Config!$B$42, 
IF(C309=3, Config!$B$14*Config!$B$23*Config!$B$43, 
IF(C309=4, Config!$B$14*Config!$B$24*Config!$B$44, 
IF(C309=5, Config!$B$14*Config!$B$25*Config!$B$45, 
IF(C309=6, Config!$B$14*Config!$B$26*Config!$B$46, 
IF(C309=7, Config!$B$14*Config!$B$27*Config!$B$47, ""))))))))</f>
        <v>2.16</v>
      </c>
      <c r="C309" s="10">
        <v>2.0</v>
      </c>
      <c r="D309" s="7" t="s">
        <v>1039</v>
      </c>
      <c r="E309" s="10">
        <v>5000.0</v>
      </c>
      <c r="F309" s="10">
        <v>70.0</v>
      </c>
      <c r="G309" s="9">
        <f>IF(E309 &lt; Config!$B$3, Config!$B$3, E309)</f>
        <v>5000</v>
      </c>
      <c r="H309" s="9">
        <f t="shared" si="1"/>
        <v>37760.72252</v>
      </c>
      <c r="I309" s="9">
        <f>H309 * (1 - Config!$B$9)</f>
        <v>32096.61414</v>
      </c>
      <c r="J309" s="9">
        <f>H309 * (1 + Config!$B$10)</f>
        <v>47200.90315</v>
      </c>
      <c r="K309" s="6" t="str">
        <f t="shared" si="2"/>
        <v>3g 20s 97c</v>
      </c>
      <c r="L309" s="8" t="str">
        <f t="shared" si="3"/>
        <v>3g 77s 61c</v>
      </c>
      <c r="M309" s="6" t="str">
        <f t="shared" si="4"/>
        <v>4g 72s 1c</v>
      </c>
      <c r="N309" s="6" t="str">
        <f t="shared" si="5"/>
        <v>Sovereign Shadow Crystal</v>
      </c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6">
        <f>IF(C310=0, Config!$B$14*Config!$B$20*Config!$B$40, 
IF(C310=1, Config!$B$14*Config!$B$21*Config!$B$41, 
IF(C310=2, Config!$B$14*Config!$B$22*Config!$B$42, 
IF(C310=3, Config!$B$14*Config!$B$23*Config!$B$43, 
IF(C310=4, Config!$B$14*Config!$B$24*Config!$B$44, 
IF(C310=5, Config!$B$14*Config!$B$25*Config!$B$45, 
IF(C310=6, Config!$B$14*Config!$B$26*Config!$B$46, 
IF(C310=7, Config!$B$14*Config!$B$27*Config!$B$47, ""))))))))</f>
        <v>2.16</v>
      </c>
      <c r="C310" s="10">
        <v>2.0</v>
      </c>
      <c r="D310" s="7" t="s">
        <v>1040</v>
      </c>
      <c r="E310" s="10">
        <v>5000.0</v>
      </c>
      <c r="F310" s="10">
        <v>70.0</v>
      </c>
      <c r="G310" s="9">
        <f>IF(E310 &lt; Config!$B$3, Config!$B$3, E310)</f>
        <v>5000</v>
      </c>
      <c r="H310" s="9">
        <f t="shared" si="1"/>
        <v>37760.72252</v>
      </c>
      <c r="I310" s="9">
        <f>H310 * (1 - Config!$B$9)</f>
        <v>32096.61414</v>
      </c>
      <c r="J310" s="9">
        <f>H310 * (1 + Config!$B$10)</f>
        <v>47200.90315</v>
      </c>
      <c r="K310" s="6" t="str">
        <f t="shared" si="2"/>
        <v>3g 20s 97c</v>
      </c>
      <c r="L310" s="8" t="str">
        <f t="shared" si="3"/>
        <v>3g 77s 61c</v>
      </c>
      <c r="M310" s="6" t="str">
        <f t="shared" si="4"/>
        <v>4g 72s 1c</v>
      </c>
      <c r="N310" s="6" t="str">
        <f t="shared" si="5"/>
        <v>Shifting Shadow Crystal</v>
      </c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6">
        <f>IF(C311=0, Config!$B$14*Config!$B$20*Config!$B$40, 
IF(C311=1, Config!$B$14*Config!$B$21*Config!$B$41, 
IF(C311=2, Config!$B$14*Config!$B$22*Config!$B$42, 
IF(C311=3, Config!$B$14*Config!$B$23*Config!$B$43, 
IF(C311=4, Config!$B$14*Config!$B$24*Config!$B$44, 
IF(C311=5, Config!$B$14*Config!$B$25*Config!$B$45, 
IF(C311=6, Config!$B$14*Config!$B$26*Config!$B$46, 
IF(C311=7, Config!$B$14*Config!$B$27*Config!$B$47, ""))))))))</f>
        <v>2.16</v>
      </c>
      <c r="C311" s="10">
        <v>2.0</v>
      </c>
      <c r="D311" s="7" t="s">
        <v>1041</v>
      </c>
      <c r="E311" s="10">
        <v>5000.0</v>
      </c>
      <c r="F311" s="10">
        <v>70.0</v>
      </c>
      <c r="G311" s="9">
        <f>IF(E311 &lt; Config!$B$3, Config!$B$3, E311)</f>
        <v>5000</v>
      </c>
      <c r="H311" s="9">
        <f t="shared" si="1"/>
        <v>37760.72252</v>
      </c>
      <c r="I311" s="9">
        <f>H311 * (1 - Config!$B$9)</f>
        <v>32096.61414</v>
      </c>
      <c r="J311" s="9">
        <f>H311 * (1 + Config!$B$10)</f>
        <v>47200.90315</v>
      </c>
      <c r="K311" s="6" t="str">
        <f t="shared" si="2"/>
        <v>3g 20s 97c</v>
      </c>
      <c r="L311" s="8" t="str">
        <f t="shared" si="3"/>
        <v>3g 77s 61c</v>
      </c>
      <c r="M311" s="6" t="str">
        <f t="shared" si="4"/>
        <v>4g 72s 1c</v>
      </c>
      <c r="N311" s="6" t="str">
        <f t="shared" si="5"/>
        <v>Glowing Shadow Crystal</v>
      </c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6">
        <f>IF(C312=0, Config!$B$14*Config!$B$20*Config!$B$40, 
IF(C312=1, Config!$B$14*Config!$B$21*Config!$B$41, 
IF(C312=2, Config!$B$14*Config!$B$22*Config!$B$42, 
IF(C312=3, Config!$B$14*Config!$B$23*Config!$B$43, 
IF(C312=4, Config!$B$14*Config!$B$24*Config!$B$44, 
IF(C312=5, Config!$B$14*Config!$B$25*Config!$B$45, 
IF(C312=6, Config!$B$14*Config!$B$26*Config!$B$46, 
IF(C312=7, Config!$B$14*Config!$B$27*Config!$B$47, ""))))))))</f>
        <v>2.16</v>
      </c>
      <c r="C312" s="10">
        <v>2.0</v>
      </c>
      <c r="D312" s="7" t="s">
        <v>1042</v>
      </c>
      <c r="E312" s="10">
        <v>5000.0</v>
      </c>
      <c r="F312" s="10">
        <v>70.0</v>
      </c>
      <c r="G312" s="9">
        <f>IF(E312 &lt; Config!$B$3, Config!$B$3, E312)</f>
        <v>5000</v>
      </c>
      <c r="H312" s="9">
        <f t="shared" si="1"/>
        <v>37760.72252</v>
      </c>
      <c r="I312" s="9">
        <f>H312 * (1 - Config!$B$9)</f>
        <v>32096.61414</v>
      </c>
      <c r="J312" s="9">
        <f>H312 * (1 + Config!$B$10)</f>
        <v>47200.90315</v>
      </c>
      <c r="K312" s="6" t="str">
        <f t="shared" si="2"/>
        <v>3g 20s 97c</v>
      </c>
      <c r="L312" s="8" t="str">
        <f t="shared" si="3"/>
        <v>3g 77s 61c</v>
      </c>
      <c r="M312" s="6" t="str">
        <f t="shared" si="4"/>
        <v>4g 72s 1c</v>
      </c>
      <c r="N312" s="6" t="str">
        <f t="shared" si="5"/>
        <v>Balanced Shadow Crystal</v>
      </c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6">
        <f>IF(C313=0, Config!$B$14*Config!$B$20*Config!$B$40, 
IF(C313=1, Config!$B$14*Config!$B$21*Config!$B$41, 
IF(C313=2, Config!$B$14*Config!$B$22*Config!$B$42, 
IF(C313=3, Config!$B$14*Config!$B$23*Config!$B$43, 
IF(C313=4, Config!$B$14*Config!$B$24*Config!$B$44, 
IF(C313=5, Config!$B$14*Config!$B$25*Config!$B$45, 
IF(C313=6, Config!$B$14*Config!$B$26*Config!$B$46, 
IF(C313=7, Config!$B$14*Config!$B$27*Config!$B$47, ""))))))))</f>
        <v>2.16</v>
      </c>
      <c r="C313" s="10">
        <v>2.0</v>
      </c>
      <c r="D313" s="7" t="s">
        <v>1043</v>
      </c>
      <c r="E313" s="10">
        <v>5000.0</v>
      </c>
      <c r="F313" s="10">
        <v>70.0</v>
      </c>
      <c r="G313" s="9">
        <f>IF(E313 &lt; Config!$B$3, Config!$B$3, E313)</f>
        <v>5000</v>
      </c>
      <c r="H313" s="9">
        <f t="shared" si="1"/>
        <v>37760.72252</v>
      </c>
      <c r="I313" s="9">
        <f>H313 * (1 - Config!$B$9)</f>
        <v>32096.61414</v>
      </c>
      <c r="J313" s="9">
        <f>H313 * (1 + Config!$B$10)</f>
        <v>47200.90315</v>
      </c>
      <c r="K313" s="6" t="str">
        <f t="shared" si="2"/>
        <v>3g 20s 97c</v>
      </c>
      <c r="L313" s="8" t="str">
        <f t="shared" si="3"/>
        <v>3g 77s 61c</v>
      </c>
      <c r="M313" s="6" t="str">
        <f t="shared" si="4"/>
        <v>4g 72s 1c</v>
      </c>
      <c r="N313" s="6" t="str">
        <f t="shared" si="5"/>
        <v>Regal Shadow Crystal</v>
      </c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6">
        <f>IF(C314=0, Config!$B$14*Config!$B$20*Config!$B$40, 
IF(C314=1, Config!$B$14*Config!$B$21*Config!$B$41, 
IF(C314=2, Config!$B$14*Config!$B$22*Config!$B$42, 
IF(C314=3, Config!$B$14*Config!$B$23*Config!$B$43, 
IF(C314=4, Config!$B$14*Config!$B$24*Config!$B$44, 
IF(C314=5, Config!$B$14*Config!$B$25*Config!$B$45, 
IF(C314=6, Config!$B$14*Config!$B$26*Config!$B$46, 
IF(C314=7, Config!$B$14*Config!$B$27*Config!$B$47, ""))))))))</f>
        <v>2.16</v>
      </c>
      <c r="C314" s="10">
        <v>2.0</v>
      </c>
      <c r="D314" s="7" t="s">
        <v>1044</v>
      </c>
      <c r="E314" s="10">
        <v>5000.0</v>
      </c>
      <c r="F314" s="10">
        <v>70.0</v>
      </c>
      <c r="G314" s="9">
        <f>IF(E314 &lt; Config!$B$3, Config!$B$3, E314)</f>
        <v>5000</v>
      </c>
      <c r="H314" s="9">
        <f t="shared" si="1"/>
        <v>37760.72252</v>
      </c>
      <c r="I314" s="9">
        <f>H314 * (1 - Config!$B$9)</f>
        <v>32096.61414</v>
      </c>
      <c r="J314" s="9">
        <f>H314 * (1 + Config!$B$10)</f>
        <v>47200.90315</v>
      </c>
      <c r="K314" s="6" t="str">
        <f t="shared" si="2"/>
        <v>3g 20s 97c</v>
      </c>
      <c r="L314" s="8" t="str">
        <f t="shared" si="3"/>
        <v>3g 77s 61c</v>
      </c>
      <c r="M314" s="6" t="str">
        <f t="shared" si="4"/>
        <v>4g 72s 1c</v>
      </c>
      <c r="N314" s="6" t="str">
        <f t="shared" si="5"/>
        <v>Defender's Shadow Crystal</v>
      </c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6">
        <f>IF(C315=0, Config!$B$14*Config!$B$20*Config!$B$40, 
IF(C315=1, Config!$B$14*Config!$B$21*Config!$B$41, 
IF(C315=2, Config!$B$14*Config!$B$22*Config!$B$42, 
IF(C315=3, Config!$B$14*Config!$B$23*Config!$B$43, 
IF(C315=4, Config!$B$14*Config!$B$24*Config!$B$44, 
IF(C315=5, Config!$B$14*Config!$B$25*Config!$B$45, 
IF(C315=6, Config!$B$14*Config!$B$26*Config!$B$46, 
IF(C315=7, Config!$B$14*Config!$B$27*Config!$B$47, ""))))))))</f>
        <v>2.16</v>
      </c>
      <c r="C315" s="10">
        <v>2.0</v>
      </c>
      <c r="D315" s="7" t="s">
        <v>1045</v>
      </c>
      <c r="E315" s="10">
        <v>5000.0</v>
      </c>
      <c r="F315" s="10">
        <v>70.0</v>
      </c>
      <c r="G315" s="9">
        <f>IF(E315 &lt; Config!$B$3, Config!$B$3, E315)</f>
        <v>5000</v>
      </c>
      <c r="H315" s="9">
        <f t="shared" si="1"/>
        <v>37760.72252</v>
      </c>
      <c r="I315" s="9">
        <f>H315 * (1 - Config!$B$9)</f>
        <v>32096.61414</v>
      </c>
      <c r="J315" s="9">
        <f>H315 * (1 + Config!$B$10)</f>
        <v>47200.90315</v>
      </c>
      <c r="K315" s="6" t="str">
        <f t="shared" si="2"/>
        <v>3g 20s 97c</v>
      </c>
      <c r="L315" s="8" t="str">
        <f t="shared" si="3"/>
        <v>3g 77s 61c</v>
      </c>
      <c r="M315" s="6" t="str">
        <f t="shared" si="4"/>
        <v>4g 72s 1c</v>
      </c>
      <c r="N315" s="6" t="str">
        <f t="shared" si="5"/>
        <v>Guardian's Shadow Crystal</v>
      </c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6">
        <f>IF(C316=0, Config!$B$14*Config!$B$20*Config!$B$40, 
IF(C316=1, Config!$B$14*Config!$B$21*Config!$B$41, 
IF(C316=2, Config!$B$14*Config!$B$22*Config!$B$42, 
IF(C316=3, Config!$B$14*Config!$B$23*Config!$B$43, 
IF(C316=4, Config!$B$14*Config!$B$24*Config!$B$44, 
IF(C316=5, Config!$B$14*Config!$B$25*Config!$B$45, 
IF(C316=6, Config!$B$14*Config!$B$26*Config!$B$46, 
IF(C316=7, Config!$B$14*Config!$B$27*Config!$B$47, ""))))))))</f>
        <v>2.16</v>
      </c>
      <c r="C316" s="10">
        <v>2.0</v>
      </c>
      <c r="D316" s="7" t="s">
        <v>1046</v>
      </c>
      <c r="E316" s="10">
        <v>5000.0</v>
      </c>
      <c r="F316" s="10">
        <v>70.0</v>
      </c>
      <c r="G316" s="9">
        <f>IF(E316 &lt; Config!$B$3, Config!$B$3, E316)</f>
        <v>5000</v>
      </c>
      <c r="H316" s="9">
        <f t="shared" si="1"/>
        <v>37760.72252</v>
      </c>
      <c r="I316" s="9">
        <f>H316 * (1 - Config!$B$9)</f>
        <v>32096.61414</v>
      </c>
      <c r="J316" s="9">
        <f>H316 * (1 + Config!$B$10)</f>
        <v>47200.90315</v>
      </c>
      <c r="K316" s="6" t="str">
        <f t="shared" si="2"/>
        <v>3g 20s 97c</v>
      </c>
      <c r="L316" s="8" t="str">
        <f t="shared" si="3"/>
        <v>3g 77s 61c</v>
      </c>
      <c r="M316" s="6" t="str">
        <f t="shared" si="4"/>
        <v>4g 72s 1c</v>
      </c>
      <c r="N316" s="6" t="str">
        <f t="shared" si="5"/>
        <v>Purified Shadow Crystal</v>
      </c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6">
        <f>IF(C317=0, Config!$B$14*Config!$B$20*Config!$B$40, 
IF(C317=1, Config!$B$14*Config!$B$21*Config!$B$41, 
IF(C317=2, Config!$B$14*Config!$B$22*Config!$B$42, 
IF(C317=3, Config!$B$14*Config!$B$23*Config!$B$43, 
IF(C317=4, Config!$B$14*Config!$B$24*Config!$B$44, 
IF(C317=5, Config!$B$14*Config!$B$25*Config!$B$45, 
IF(C317=6, Config!$B$14*Config!$B$26*Config!$B$46, 
IF(C317=7, Config!$B$14*Config!$B$27*Config!$B$47, ""))))))))</f>
        <v>2.16</v>
      </c>
      <c r="C317" s="10">
        <v>2.0</v>
      </c>
      <c r="D317" s="7" t="s">
        <v>1047</v>
      </c>
      <c r="E317" s="10">
        <v>5000.0</v>
      </c>
      <c r="F317" s="10">
        <v>70.0</v>
      </c>
      <c r="G317" s="9">
        <f>IF(E317 &lt; Config!$B$3, Config!$B$3, E317)</f>
        <v>5000</v>
      </c>
      <c r="H317" s="9">
        <f t="shared" si="1"/>
        <v>37760.72252</v>
      </c>
      <c r="I317" s="9">
        <f>H317 * (1 - Config!$B$9)</f>
        <v>32096.61414</v>
      </c>
      <c r="J317" s="9">
        <f>H317 * (1 + Config!$B$10)</f>
        <v>47200.90315</v>
      </c>
      <c r="K317" s="6" t="str">
        <f t="shared" si="2"/>
        <v>3g 20s 97c</v>
      </c>
      <c r="L317" s="8" t="str">
        <f t="shared" si="3"/>
        <v>3g 77s 61c</v>
      </c>
      <c r="M317" s="6" t="str">
        <f t="shared" si="4"/>
        <v>4g 72s 1c</v>
      </c>
      <c r="N317" s="6" t="str">
        <f t="shared" si="5"/>
        <v>Tenuous Shadow Crystal</v>
      </c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6">
        <f>IF(C318=0, Config!$B$14*Config!$B$20*Config!$B$40, 
IF(C318=1, Config!$B$14*Config!$B$21*Config!$B$41, 
IF(C318=2, Config!$B$14*Config!$B$22*Config!$B$42, 
IF(C318=3, Config!$B$14*Config!$B$23*Config!$B$43, 
IF(C318=4, Config!$B$14*Config!$B$24*Config!$B$44, 
IF(C318=5, Config!$B$14*Config!$B$25*Config!$B$45, 
IF(C318=6, Config!$B$14*Config!$B$26*Config!$B$46, 
IF(C318=7, Config!$B$14*Config!$B$27*Config!$B$47, ""))))))))</f>
        <v>2.16</v>
      </c>
      <c r="C318" s="10">
        <v>2.0</v>
      </c>
      <c r="D318" s="7" t="s">
        <v>1048</v>
      </c>
      <c r="E318" s="10">
        <v>5000.0</v>
      </c>
      <c r="F318" s="10">
        <v>70.0</v>
      </c>
      <c r="G318" s="9">
        <f>IF(E318 &lt; Config!$B$3, Config!$B$3, E318)</f>
        <v>5000</v>
      </c>
      <c r="H318" s="9">
        <f t="shared" si="1"/>
        <v>37760.72252</v>
      </c>
      <c r="I318" s="9">
        <f>H318 * (1 - Config!$B$9)</f>
        <v>32096.61414</v>
      </c>
      <c r="J318" s="9">
        <f>H318 * (1 + Config!$B$10)</f>
        <v>47200.90315</v>
      </c>
      <c r="K318" s="6" t="str">
        <f t="shared" si="2"/>
        <v>3g 20s 97c</v>
      </c>
      <c r="L318" s="8" t="str">
        <f t="shared" si="3"/>
        <v>3g 77s 61c</v>
      </c>
      <c r="M318" s="6" t="str">
        <f t="shared" si="4"/>
        <v>4g 72s 1c</v>
      </c>
      <c r="N318" s="6" t="str">
        <f t="shared" si="5"/>
        <v>Royal Shadow Crystal</v>
      </c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6">
        <f>IF(C319=0, Config!$B$14*Config!$B$20*Config!$B$40, 
IF(C319=1, Config!$B$14*Config!$B$21*Config!$B$41, 
IF(C319=2, Config!$B$14*Config!$B$22*Config!$B$42, 
IF(C319=3, Config!$B$14*Config!$B$23*Config!$B$43, 
IF(C319=4, Config!$B$14*Config!$B$24*Config!$B$44, 
IF(C319=5, Config!$B$14*Config!$B$25*Config!$B$45, 
IF(C319=6, Config!$B$14*Config!$B$26*Config!$B$46, 
IF(C319=7, Config!$B$14*Config!$B$27*Config!$B$47, ""))))))))</f>
        <v>2.16</v>
      </c>
      <c r="C319" s="10">
        <v>2.0</v>
      </c>
      <c r="D319" s="7" t="s">
        <v>1049</v>
      </c>
      <c r="E319" s="10">
        <v>5000.0</v>
      </c>
      <c r="F319" s="10">
        <v>70.0</v>
      </c>
      <c r="G319" s="9">
        <f>IF(E319 &lt; Config!$B$3, Config!$B$3, E319)</f>
        <v>5000</v>
      </c>
      <c r="H319" s="9">
        <f t="shared" si="1"/>
        <v>37760.72252</v>
      </c>
      <c r="I319" s="9">
        <f>H319 * (1 - Config!$B$9)</f>
        <v>32096.61414</v>
      </c>
      <c r="J319" s="9">
        <f>H319 * (1 + Config!$B$10)</f>
        <v>47200.90315</v>
      </c>
      <c r="K319" s="6" t="str">
        <f t="shared" si="2"/>
        <v>3g 20s 97c</v>
      </c>
      <c r="L319" s="8" t="str">
        <f t="shared" si="3"/>
        <v>3g 77s 61c</v>
      </c>
      <c r="M319" s="6" t="str">
        <f t="shared" si="4"/>
        <v>4g 72s 1c</v>
      </c>
      <c r="N319" s="6" t="str">
        <f t="shared" si="5"/>
        <v>Infused Shadow Crystal</v>
      </c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6">
        <f>IF(C320=0, Config!$B$14*Config!$B$20*Config!$B$40, 
IF(C320=1, Config!$B$14*Config!$B$21*Config!$B$41, 
IF(C320=2, Config!$B$14*Config!$B$22*Config!$B$42, 
IF(C320=3, Config!$B$14*Config!$B$23*Config!$B$43, 
IF(C320=4, Config!$B$14*Config!$B$24*Config!$B$44, 
IF(C320=5, Config!$B$14*Config!$B$25*Config!$B$45, 
IF(C320=6, Config!$B$14*Config!$B$26*Config!$B$46, 
IF(C320=7, Config!$B$14*Config!$B$27*Config!$B$47, ""))))))))</f>
        <v>2.16</v>
      </c>
      <c r="C320" s="10">
        <v>2.0</v>
      </c>
      <c r="D320" s="7" t="s">
        <v>1050</v>
      </c>
      <c r="E320" s="10">
        <v>5000.0</v>
      </c>
      <c r="F320" s="10">
        <v>70.0</v>
      </c>
      <c r="G320" s="9">
        <f>IF(E320 &lt; Config!$B$3, Config!$B$3, E320)</f>
        <v>5000</v>
      </c>
      <c r="H320" s="9">
        <f t="shared" si="1"/>
        <v>37760.72252</v>
      </c>
      <c r="I320" s="9">
        <f>H320 * (1 - Config!$B$9)</f>
        <v>32096.61414</v>
      </c>
      <c r="J320" s="9">
        <f>H320 * (1 + Config!$B$10)</f>
        <v>47200.90315</v>
      </c>
      <c r="K320" s="6" t="str">
        <f t="shared" si="2"/>
        <v>3g 20s 97c</v>
      </c>
      <c r="L320" s="8" t="str">
        <f t="shared" si="3"/>
        <v>3g 77s 61c</v>
      </c>
      <c r="M320" s="6" t="str">
        <f t="shared" si="4"/>
        <v>4g 72s 1c</v>
      </c>
      <c r="N320" s="6" t="str">
        <f t="shared" si="5"/>
        <v>Mysterious Shadow Crystal</v>
      </c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6">
        <f>IF(C321=0, Config!$B$14*Config!$B$20*Config!$B$40, 
IF(C321=1, Config!$B$14*Config!$B$21*Config!$B$41, 
IF(C321=2, Config!$B$14*Config!$B$22*Config!$B$42, 
IF(C321=3, Config!$B$14*Config!$B$23*Config!$B$43, 
IF(C321=4, Config!$B$14*Config!$B$24*Config!$B$44, 
IF(C321=5, Config!$B$14*Config!$B$25*Config!$B$45, 
IF(C321=6, Config!$B$14*Config!$B$26*Config!$B$46, 
IF(C321=7, Config!$B$14*Config!$B$27*Config!$B$47, ""))))))))</f>
        <v>2.16</v>
      </c>
      <c r="C321" s="10">
        <v>2.0</v>
      </c>
      <c r="D321" s="7" t="s">
        <v>1051</v>
      </c>
      <c r="E321" s="10">
        <v>5000.0</v>
      </c>
      <c r="F321" s="10">
        <v>70.0</v>
      </c>
      <c r="G321" s="9">
        <f>IF(E321 &lt; Config!$B$3, Config!$B$3, E321)</f>
        <v>5000</v>
      </c>
      <c r="H321" s="9">
        <f t="shared" si="1"/>
        <v>37760.72252</v>
      </c>
      <c r="I321" s="9">
        <f>H321 * (1 - Config!$B$9)</f>
        <v>32096.61414</v>
      </c>
      <c r="J321" s="9">
        <f>H321 * (1 + Config!$B$10)</f>
        <v>47200.90315</v>
      </c>
      <c r="K321" s="6" t="str">
        <f t="shared" si="2"/>
        <v>3g 20s 97c</v>
      </c>
      <c r="L321" s="8" t="str">
        <f t="shared" si="3"/>
        <v>3g 77s 61c</v>
      </c>
      <c r="M321" s="6" t="str">
        <f t="shared" si="4"/>
        <v>4g 72s 1c</v>
      </c>
      <c r="N321" s="6" t="str">
        <f t="shared" si="5"/>
        <v>Luminous Huge Citrine</v>
      </c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6">
        <f>IF(C322=0, Config!$B$14*Config!$B$20*Config!$B$40, 
IF(C322=1, Config!$B$14*Config!$B$21*Config!$B$41, 
IF(C322=2, Config!$B$14*Config!$B$22*Config!$B$42, 
IF(C322=3, Config!$B$14*Config!$B$23*Config!$B$43, 
IF(C322=4, Config!$B$14*Config!$B$24*Config!$B$44, 
IF(C322=5, Config!$B$14*Config!$B$25*Config!$B$45, 
IF(C322=6, Config!$B$14*Config!$B$26*Config!$B$46, 
IF(C322=7, Config!$B$14*Config!$B$27*Config!$B$47, ""))))))))</f>
        <v>2.16</v>
      </c>
      <c r="C322" s="10">
        <v>2.0</v>
      </c>
      <c r="D322" s="7" t="s">
        <v>1052</v>
      </c>
      <c r="E322" s="10">
        <v>5000.0</v>
      </c>
      <c r="F322" s="10">
        <v>70.0</v>
      </c>
      <c r="G322" s="9">
        <f>IF(E322 &lt; Config!$B$3, Config!$B$3, E322)</f>
        <v>5000</v>
      </c>
      <c r="H322" s="9">
        <f t="shared" si="1"/>
        <v>37760.72252</v>
      </c>
      <c r="I322" s="9">
        <f>H322 * (1 - Config!$B$9)</f>
        <v>32096.61414</v>
      </c>
      <c r="J322" s="9">
        <f>H322 * (1 + Config!$B$10)</f>
        <v>47200.90315</v>
      </c>
      <c r="K322" s="6" t="str">
        <f t="shared" si="2"/>
        <v>3g 20s 97c</v>
      </c>
      <c r="L322" s="8" t="str">
        <f t="shared" si="3"/>
        <v>3g 77s 61c</v>
      </c>
      <c r="M322" s="6" t="str">
        <f t="shared" si="4"/>
        <v>4g 72s 1c</v>
      </c>
      <c r="N322" s="6" t="str">
        <f t="shared" si="5"/>
        <v>Inscribed Huge Citrine</v>
      </c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6">
        <f>IF(C323=0, Config!$B$14*Config!$B$20*Config!$B$40, 
IF(C323=1, Config!$B$14*Config!$B$21*Config!$B$41, 
IF(C323=2, Config!$B$14*Config!$B$22*Config!$B$42, 
IF(C323=3, Config!$B$14*Config!$B$23*Config!$B$43, 
IF(C323=4, Config!$B$14*Config!$B$24*Config!$B$44, 
IF(C323=5, Config!$B$14*Config!$B$25*Config!$B$45, 
IF(C323=6, Config!$B$14*Config!$B$26*Config!$B$46, 
IF(C323=7, Config!$B$14*Config!$B$27*Config!$B$47, ""))))))))</f>
        <v>2.16</v>
      </c>
      <c r="C323" s="10">
        <v>2.0</v>
      </c>
      <c r="D323" s="7" t="s">
        <v>1053</v>
      </c>
      <c r="E323" s="10">
        <v>5000.0</v>
      </c>
      <c r="F323" s="10">
        <v>70.0</v>
      </c>
      <c r="G323" s="9">
        <f>IF(E323 &lt; Config!$B$3, Config!$B$3, E323)</f>
        <v>5000</v>
      </c>
      <c r="H323" s="9">
        <f t="shared" si="1"/>
        <v>37760.72252</v>
      </c>
      <c r="I323" s="9">
        <f>H323 * (1 - Config!$B$9)</f>
        <v>32096.61414</v>
      </c>
      <c r="J323" s="9">
        <f>H323 * (1 + Config!$B$10)</f>
        <v>47200.90315</v>
      </c>
      <c r="K323" s="6" t="str">
        <f t="shared" si="2"/>
        <v>3g 20s 97c</v>
      </c>
      <c r="L323" s="8" t="str">
        <f t="shared" si="3"/>
        <v>3g 77s 61c</v>
      </c>
      <c r="M323" s="6" t="str">
        <f t="shared" si="4"/>
        <v>4g 72s 1c</v>
      </c>
      <c r="N323" s="6" t="str">
        <f t="shared" si="5"/>
        <v>Etched Huge Citrine</v>
      </c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6">
        <f>IF(C324=0, Config!$B$14*Config!$B$20*Config!$B$40, 
IF(C324=1, Config!$B$14*Config!$B$21*Config!$B$41, 
IF(C324=2, Config!$B$14*Config!$B$22*Config!$B$42, 
IF(C324=3, Config!$B$14*Config!$B$23*Config!$B$43, 
IF(C324=4, Config!$B$14*Config!$B$24*Config!$B$44, 
IF(C324=5, Config!$B$14*Config!$B$25*Config!$B$45, 
IF(C324=6, Config!$B$14*Config!$B$26*Config!$B$46, 
IF(C324=7, Config!$B$14*Config!$B$27*Config!$B$47, ""))))))))</f>
        <v>2.16</v>
      </c>
      <c r="C324" s="10">
        <v>2.0</v>
      </c>
      <c r="D324" s="7" t="s">
        <v>1054</v>
      </c>
      <c r="E324" s="10">
        <v>5000.0</v>
      </c>
      <c r="F324" s="10">
        <v>70.0</v>
      </c>
      <c r="G324" s="9">
        <f>IF(E324 &lt; Config!$B$3, Config!$B$3, E324)</f>
        <v>5000</v>
      </c>
      <c r="H324" s="9">
        <f t="shared" si="1"/>
        <v>37760.72252</v>
      </c>
      <c r="I324" s="9">
        <f>H324 * (1 - Config!$B$9)</f>
        <v>32096.61414</v>
      </c>
      <c r="J324" s="9">
        <f>H324 * (1 + Config!$B$10)</f>
        <v>47200.90315</v>
      </c>
      <c r="K324" s="6" t="str">
        <f t="shared" si="2"/>
        <v>3g 20s 97c</v>
      </c>
      <c r="L324" s="8" t="str">
        <f t="shared" si="3"/>
        <v>3g 77s 61c</v>
      </c>
      <c r="M324" s="6" t="str">
        <f t="shared" si="4"/>
        <v>4g 72s 1c</v>
      </c>
      <c r="N324" s="6" t="str">
        <f t="shared" si="5"/>
        <v>Champion's Huge Citrine</v>
      </c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6">
        <f>IF(C325=0, Config!$B$14*Config!$B$20*Config!$B$40, 
IF(C325=1, Config!$B$14*Config!$B$21*Config!$B$41, 
IF(C325=2, Config!$B$14*Config!$B$22*Config!$B$42, 
IF(C325=3, Config!$B$14*Config!$B$23*Config!$B$43, 
IF(C325=4, Config!$B$14*Config!$B$24*Config!$B$44, 
IF(C325=5, Config!$B$14*Config!$B$25*Config!$B$45, 
IF(C325=6, Config!$B$14*Config!$B$26*Config!$B$46, 
IF(C325=7, Config!$B$14*Config!$B$27*Config!$B$47, ""))))))))</f>
        <v>2.16</v>
      </c>
      <c r="C325" s="10">
        <v>2.0</v>
      </c>
      <c r="D325" s="7" t="s">
        <v>1055</v>
      </c>
      <c r="E325" s="10">
        <v>5000.0</v>
      </c>
      <c r="F325" s="10">
        <v>70.0</v>
      </c>
      <c r="G325" s="9">
        <f>IF(E325 &lt; Config!$B$3, Config!$B$3, E325)</f>
        <v>5000</v>
      </c>
      <c r="H325" s="9">
        <f t="shared" si="1"/>
        <v>37760.72252</v>
      </c>
      <c r="I325" s="9">
        <f>H325 * (1 - Config!$B$9)</f>
        <v>32096.61414</v>
      </c>
      <c r="J325" s="9">
        <f>H325 * (1 + Config!$B$10)</f>
        <v>47200.90315</v>
      </c>
      <c r="K325" s="6" t="str">
        <f t="shared" si="2"/>
        <v>3g 20s 97c</v>
      </c>
      <c r="L325" s="8" t="str">
        <f t="shared" si="3"/>
        <v>3g 77s 61c</v>
      </c>
      <c r="M325" s="6" t="str">
        <f t="shared" si="4"/>
        <v>4g 72s 1c</v>
      </c>
      <c r="N325" s="6" t="str">
        <f t="shared" si="5"/>
        <v>Resplendent Huge Citrine</v>
      </c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6">
        <f>IF(C326=0, Config!$B$14*Config!$B$20*Config!$B$40, 
IF(C326=1, Config!$B$14*Config!$B$21*Config!$B$41, 
IF(C326=2, Config!$B$14*Config!$B$22*Config!$B$42, 
IF(C326=3, Config!$B$14*Config!$B$23*Config!$B$43, 
IF(C326=4, Config!$B$14*Config!$B$24*Config!$B$44, 
IF(C326=5, Config!$B$14*Config!$B$25*Config!$B$45, 
IF(C326=6, Config!$B$14*Config!$B$26*Config!$B$46, 
IF(C326=7, Config!$B$14*Config!$B$27*Config!$B$47, ""))))))))</f>
        <v>2.16</v>
      </c>
      <c r="C326" s="10">
        <v>2.0</v>
      </c>
      <c r="D326" s="7" t="s">
        <v>1056</v>
      </c>
      <c r="E326" s="10">
        <v>5000.0</v>
      </c>
      <c r="F326" s="10">
        <v>70.0</v>
      </c>
      <c r="G326" s="9">
        <f>IF(E326 &lt; Config!$B$3, Config!$B$3, E326)</f>
        <v>5000</v>
      </c>
      <c r="H326" s="9">
        <f t="shared" si="1"/>
        <v>37760.72252</v>
      </c>
      <c r="I326" s="9">
        <f>H326 * (1 - Config!$B$9)</f>
        <v>32096.61414</v>
      </c>
      <c r="J326" s="9">
        <f>H326 * (1 + Config!$B$10)</f>
        <v>47200.90315</v>
      </c>
      <c r="K326" s="6" t="str">
        <f t="shared" si="2"/>
        <v>3g 20s 97c</v>
      </c>
      <c r="L326" s="8" t="str">
        <f t="shared" si="3"/>
        <v>3g 77s 61c</v>
      </c>
      <c r="M326" s="6" t="str">
        <f t="shared" si="4"/>
        <v>4g 72s 1c</v>
      </c>
      <c r="N326" s="6" t="str">
        <f t="shared" si="5"/>
        <v>Fierce Huge Citrine</v>
      </c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6">
        <f>IF(C327=0, Config!$B$14*Config!$B$20*Config!$B$40, 
IF(C327=1, Config!$B$14*Config!$B$21*Config!$B$41, 
IF(C327=2, Config!$B$14*Config!$B$22*Config!$B$42, 
IF(C327=3, Config!$B$14*Config!$B$23*Config!$B$43, 
IF(C327=4, Config!$B$14*Config!$B$24*Config!$B$44, 
IF(C327=5, Config!$B$14*Config!$B$25*Config!$B$45, 
IF(C327=6, Config!$B$14*Config!$B$26*Config!$B$46, 
IF(C327=7, Config!$B$14*Config!$B$27*Config!$B$47, ""))))))))</f>
        <v>2.16</v>
      </c>
      <c r="C327" s="10">
        <v>2.0</v>
      </c>
      <c r="D327" s="7" t="s">
        <v>1057</v>
      </c>
      <c r="E327" s="10">
        <v>5000.0</v>
      </c>
      <c r="F327" s="10">
        <v>70.0</v>
      </c>
      <c r="G327" s="9">
        <f>IF(E327 &lt; Config!$B$3, Config!$B$3, E327)</f>
        <v>5000</v>
      </c>
      <c r="H327" s="9">
        <f t="shared" si="1"/>
        <v>37760.72252</v>
      </c>
      <c r="I327" s="9">
        <f>H327 * (1 - Config!$B$9)</f>
        <v>32096.61414</v>
      </c>
      <c r="J327" s="9">
        <f>H327 * (1 + Config!$B$10)</f>
        <v>47200.90315</v>
      </c>
      <c r="K327" s="6" t="str">
        <f t="shared" si="2"/>
        <v>3g 20s 97c</v>
      </c>
      <c r="L327" s="8" t="str">
        <f t="shared" si="3"/>
        <v>3g 77s 61c</v>
      </c>
      <c r="M327" s="6" t="str">
        <f t="shared" si="4"/>
        <v>4g 72s 1c</v>
      </c>
      <c r="N327" s="6" t="str">
        <f t="shared" si="5"/>
        <v>Deadly Huge Citrine</v>
      </c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6">
        <f>IF(C328=0, Config!$B$14*Config!$B$20*Config!$B$40, 
IF(C328=1, Config!$B$14*Config!$B$21*Config!$B$41, 
IF(C328=2, Config!$B$14*Config!$B$22*Config!$B$42, 
IF(C328=3, Config!$B$14*Config!$B$23*Config!$B$43, 
IF(C328=4, Config!$B$14*Config!$B$24*Config!$B$44, 
IF(C328=5, Config!$B$14*Config!$B$25*Config!$B$45, 
IF(C328=6, Config!$B$14*Config!$B$26*Config!$B$46, 
IF(C328=7, Config!$B$14*Config!$B$27*Config!$B$47, ""))))))))</f>
        <v>2.16</v>
      </c>
      <c r="C328" s="10">
        <v>2.0</v>
      </c>
      <c r="D328" s="7" t="s">
        <v>1058</v>
      </c>
      <c r="E328" s="10">
        <v>5000.0</v>
      </c>
      <c r="F328" s="10">
        <v>70.0</v>
      </c>
      <c r="G328" s="9">
        <f>IF(E328 &lt; Config!$B$3, Config!$B$3, E328)</f>
        <v>5000</v>
      </c>
      <c r="H328" s="9">
        <f t="shared" si="1"/>
        <v>37760.72252</v>
      </c>
      <c r="I328" s="9">
        <f>H328 * (1 - Config!$B$9)</f>
        <v>32096.61414</v>
      </c>
      <c r="J328" s="9">
        <f>H328 * (1 + Config!$B$10)</f>
        <v>47200.90315</v>
      </c>
      <c r="K328" s="6" t="str">
        <f t="shared" si="2"/>
        <v>3g 20s 97c</v>
      </c>
      <c r="L328" s="8" t="str">
        <f t="shared" si="3"/>
        <v>3g 77s 61c</v>
      </c>
      <c r="M328" s="6" t="str">
        <f t="shared" si="4"/>
        <v>4g 72s 1c</v>
      </c>
      <c r="N328" s="6" t="str">
        <f t="shared" si="5"/>
        <v>Glinting Huge Citrine</v>
      </c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6">
        <f>IF(C329=0, Config!$B$14*Config!$B$20*Config!$B$40, 
IF(C329=1, Config!$B$14*Config!$B$21*Config!$B$41, 
IF(C329=2, Config!$B$14*Config!$B$22*Config!$B$42, 
IF(C329=3, Config!$B$14*Config!$B$23*Config!$B$43, 
IF(C329=4, Config!$B$14*Config!$B$24*Config!$B$44, 
IF(C329=5, Config!$B$14*Config!$B$25*Config!$B$45, 
IF(C329=6, Config!$B$14*Config!$B$26*Config!$B$46, 
IF(C329=7, Config!$B$14*Config!$B$27*Config!$B$47, ""))))))))</f>
        <v>2.16</v>
      </c>
      <c r="C329" s="10">
        <v>2.0</v>
      </c>
      <c r="D329" s="7" t="s">
        <v>1059</v>
      </c>
      <c r="E329" s="10">
        <v>5000.0</v>
      </c>
      <c r="F329" s="10">
        <v>70.0</v>
      </c>
      <c r="G329" s="9">
        <f>IF(E329 &lt; Config!$B$3, Config!$B$3, E329)</f>
        <v>5000</v>
      </c>
      <c r="H329" s="9">
        <f t="shared" si="1"/>
        <v>37760.72252</v>
      </c>
      <c r="I329" s="9">
        <f>H329 * (1 - Config!$B$9)</f>
        <v>32096.61414</v>
      </c>
      <c r="J329" s="9">
        <f>H329 * (1 + Config!$B$10)</f>
        <v>47200.90315</v>
      </c>
      <c r="K329" s="6" t="str">
        <f t="shared" si="2"/>
        <v>3g 20s 97c</v>
      </c>
      <c r="L329" s="8" t="str">
        <f t="shared" si="3"/>
        <v>3g 77s 61c</v>
      </c>
      <c r="M329" s="6" t="str">
        <f t="shared" si="4"/>
        <v>4g 72s 1c</v>
      </c>
      <c r="N329" s="6" t="str">
        <f t="shared" si="5"/>
        <v>Lucent Huge Citrine</v>
      </c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6">
        <f>IF(C330=0, Config!$B$14*Config!$B$20*Config!$B$40, 
IF(C330=1, Config!$B$14*Config!$B$21*Config!$B$41, 
IF(C330=2, Config!$B$14*Config!$B$22*Config!$B$42, 
IF(C330=3, Config!$B$14*Config!$B$23*Config!$B$43, 
IF(C330=4, Config!$B$14*Config!$B$24*Config!$B$44, 
IF(C330=5, Config!$B$14*Config!$B$25*Config!$B$45, 
IF(C330=6, Config!$B$14*Config!$B$26*Config!$B$46, 
IF(C330=7, Config!$B$14*Config!$B$27*Config!$B$47, ""))))))))</f>
        <v>2.16</v>
      </c>
      <c r="C330" s="10">
        <v>2.0</v>
      </c>
      <c r="D330" s="7" t="s">
        <v>1060</v>
      </c>
      <c r="E330" s="10">
        <v>5000.0</v>
      </c>
      <c r="F330" s="10">
        <v>70.0</v>
      </c>
      <c r="G330" s="9">
        <f>IF(E330 &lt; Config!$B$3, Config!$B$3, E330)</f>
        <v>5000</v>
      </c>
      <c r="H330" s="9">
        <f t="shared" si="1"/>
        <v>37760.72252</v>
      </c>
      <c r="I330" s="9">
        <f>H330 * (1 - Config!$B$9)</f>
        <v>32096.61414</v>
      </c>
      <c r="J330" s="9">
        <f>H330 * (1 + Config!$B$10)</f>
        <v>47200.90315</v>
      </c>
      <c r="K330" s="6" t="str">
        <f t="shared" si="2"/>
        <v>3g 20s 97c</v>
      </c>
      <c r="L330" s="8" t="str">
        <f t="shared" si="3"/>
        <v>3g 77s 61c</v>
      </c>
      <c r="M330" s="6" t="str">
        <f t="shared" si="4"/>
        <v>4g 72s 1c</v>
      </c>
      <c r="N330" s="6" t="str">
        <f t="shared" si="5"/>
        <v>Deft Huge Citrine</v>
      </c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6">
        <f>IF(C331=0, Config!$B$14*Config!$B$20*Config!$B$40, 
IF(C331=1, Config!$B$14*Config!$B$21*Config!$B$41, 
IF(C331=2, Config!$B$14*Config!$B$22*Config!$B$42, 
IF(C331=3, Config!$B$14*Config!$B$23*Config!$B$43, 
IF(C331=4, Config!$B$14*Config!$B$24*Config!$B$44, 
IF(C331=5, Config!$B$14*Config!$B$25*Config!$B$45, 
IF(C331=6, Config!$B$14*Config!$B$26*Config!$B$46, 
IF(C331=7, Config!$B$14*Config!$B$27*Config!$B$47, ""))))))))</f>
        <v>2.16</v>
      </c>
      <c r="C331" s="10">
        <v>2.0</v>
      </c>
      <c r="D331" s="7" t="s">
        <v>1061</v>
      </c>
      <c r="E331" s="10">
        <v>5000.0</v>
      </c>
      <c r="F331" s="10">
        <v>70.0</v>
      </c>
      <c r="G331" s="9">
        <f>IF(E331 &lt; Config!$B$3, Config!$B$3, E331)</f>
        <v>5000</v>
      </c>
      <c r="H331" s="9">
        <f t="shared" si="1"/>
        <v>37760.72252</v>
      </c>
      <c r="I331" s="9">
        <f>H331 * (1 - Config!$B$9)</f>
        <v>32096.61414</v>
      </c>
      <c r="J331" s="9">
        <f>H331 * (1 + Config!$B$10)</f>
        <v>47200.90315</v>
      </c>
      <c r="K331" s="6" t="str">
        <f t="shared" si="2"/>
        <v>3g 20s 97c</v>
      </c>
      <c r="L331" s="8" t="str">
        <f t="shared" si="3"/>
        <v>3g 77s 61c</v>
      </c>
      <c r="M331" s="6" t="str">
        <f t="shared" si="4"/>
        <v>4g 72s 1c</v>
      </c>
      <c r="N331" s="6" t="str">
        <f t="shared" si="5"/>
        <v>Potent Huge Citrine</v>
      </c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6">
        <f>IF(C332=0, Config!$B$14*Config!$B$20*Config!$B$40, 
IF(C332=1, Config!$B$14*Config!$B$21*Config!$B$41, 
IF(C332=2, Config!$B$14*Config!$B$22*Config!$B$42, 
IF(C332=3, Config!$B$14*Config!$B$23*Config!$B$43, 
IF(C332=4, Config!$B$14*Config!$B$24*Config!$B$44, 
IF(C332=5, Config!$B$14*Config!$B$25*Config!$B$45, 
IF(C332=6, Config!$B$14*Config!$B$26*Config!$B$46, 
IF(C332=7, Config!$B$14*Config!$B$27*Config!$B$47, ""))))))))</f>
        <v>2.16</v>
      </c>
      <c r="C332" s="10">
        <v>2.0</v>
      </c>
      <c r="D332" s="7" t="s">
        <v>1062</v>
      </c>
      <c r="E332" s="10">
        <v>5000.0</v>
      </c>
      <c r="F332" s="10">
        <v>70.0</v>
      </c>
      <c r="G332" s="9">
        <f>IF(E332 &lt; Config!$B$3, Config!$B$3, E332)</f>
        <v>5000</v>
      </c>
      <c r="H332" s="9">
        <f t="shared" si="1"/>
        <v>37760.72252</v>
      </c>
      <c r="I332" s="9">
        <f>H332 * (1 - Config!$B$9)</f>
        <v>32096.61414</v>
      </c>
      <c r="J332" s="9">
        <f>H332 * (1 + Config!$B$10)</f>
        <v>47200.90315</v>
      </c>
      <c r="K332" s="6" t="str">
        <f t="shared" si="2"/>
        <v>3g 20s 97c</v>
      </c>
      <c r="L332" s="8" t="str">
        <f t="shared" si="3"/>
        <v>3g 77s 61c</v>
      </c>
      <c r="M332" s="6" t="str">
        <f t="shared" si="4"/>
        <v>4g 72s 1c</v>
      </c>
      <c r="N332" s="6" t="str">
        <f t="shared" si="5"/>
        <v>Veiled Huge Citrine</v>
      </c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6">
        <f>IF(C333=0, Config!$B$14*Config!$B$20*Config!$B$40, 
IF(C333=1, Config!$B$14*Config!$B$21*Config!$B$41, 
IF(C333=2, Config!$B$14*Config!$B$22*Config!$B$42, 
IF(C333=3, Config!$B$14*Config!$B$23*Config!$B$43, 
IF(C333=4, Config!$B$14*Config!$B$24*Config!$B$44, 
IF(C333=5, Config!$B$14*Config!$B$25*Config!$B$45, 
IF(C333=6, Config!$B$14*Config!$B$26*Config!$B$46, 
IF(C333=7, Config!$B$14*Config!$B$27*Config!$B$47, ""))))))))</f>
        <v>2.16</v>
      </c>
      <c r="C333" s="10">
        <v>2.0</v>
      </c>
      <c r="D333" s="7" t="s">
        <v>1063</v>
      </c>
      <c r="E333" s="10">
        <v>5000.0</v>
      </c>
      <c r="F333" s="10">
        <v>70.0</v>
      </c>
      <c r="G333" s="9">
        <f>IF(E333 &lt; Config!$B$3, Config!$B$3, E333)</f>
        <v>5000</v>
      </c>
      <c r="H333" s="9">
        <f t="shared" si="1"/>
        <v>37760.72252</v>
      </c>
      <c r="I333" s="9">
        <f>H333 * (1 - Config!$B$9)</f>
        <v>32096.61414</v>
      </c>
      <c r="J333" s="9">
        <f>H333 * (1 + Config!$B$10)</f>
        <v>47200.90315</v>
      </c>
      <c r="K333" s="6" t="str">
        <f t="shared" si="2"/>
        <v>3g 20s 97c</v>
      </c>
      <c r="L333" s="8" t="str">
        <f t="shared" si="3"/>
        <v>3g 77s 61c</v>
      </c>
      <c r="M333" s="6" t="str">
        <f t="shared" si="4"/>
        <v>4g 72s 1c</v>
      </c>
      <c r="N333" s="6" t="str">
        <f t="shared" si="5"/>
        <v>Durable Huge Citrine</v>
      </c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6">
        <f>IF(C334=0, Config!$B$14*Config!$B$20*Config!$B$40, 
IF(C334=1, Config!$B$14*Config!$B$21*Config!$B$41, 
IF(C334=2, Config!$B$14*Config!$B$22*Config!$B$42, 
IF(C334=3, Config!$B$14*Config!$B$23*Config!$B$43, 
IF(C334=4, Config!$B$14*Config!$B$24*Config!$B$44, 
IF(C334=5, Config!$B$14*Config!$B$25*Config!$B$45, 
IF(C334=6, Config!$B$14*Config!$B$26*Config!$B$46, 
IF(C334=7, Config!$B$14*Config!$B$27*Config!$B$47, ""))))))))</f>
        <v>2.16</v>
      </c>
      <c r="C334" s="10">
        <v>2.0</v>
      </c>
      <c r="D334" s="7" t="s">
        <v>1064</v>
      </c>
      <c r="E334" s="10">
        <v>5000.0</v>
      </c>
      <c r="F334" s="10">
        <v>70.0</v>
      </c>
      <c r="G334" s="9">
        <f>IF(E334 &lt; Config!$B$3, Config!$B$3, E334)</f>
        <v>5000</v>
      </c>
      <c r="H334" s="9">
        <f t="shared" si="1"/>
        <v>37760.72252</v>
      </c>
      <c r="I334" s="9">
        <f>H334 * (1 - Config!$B$9)</f>
        <v>32096.61414</v>
      </c>
      <c r="J334" s="9">
        <f>H334 * (1 + Config!$B$10)</f>
        <v>47200.90315</v>
      </c>
      <c r="K334" s="6" t="str">
        <f t="shared" si="2"/>
        <v>3g 20s 97c</v>
      </c>
      <c r="L334" s="8" t="str">
        <f t="shared" si="3"/>
        <v>3g 77s 61c</v>
      </c>
      <c r="M334" s="6" t="str">
        <f t="shared" si="4"/>
        <v>4g 72s 1c</v>
      </c>
      <c r="N334" s="6" t="str">
        <f t="shared" si="5"/>
        <v>Reckless Huge Citrine</v>
      </c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6">
        <f>IF(C335=0, Config!$B$14*Config!$B$20*Config!$B$40, 
IF(C335=1, Config!$B$14*Config!$B$21*Config!$B$41, 
IF(C335=2, Config!$B$14*Config!$B$22*Config!$B$42, 
IF(C335=3, Config!$B$14*Config!$B$23*Config!$B$43, 
IF(C335=4, Config!$B$14*Config!$B$24*Config!$B$44, 
IF(C335=5, Config!$B$14*Config!$B$25*Config!$B$45, 
IF(C335=6, Config!$B$14*Config!$B$26*Config!$B$46, 
IF(C335=7, Config!$B$14*Config!$B$27*Config!$B$47, ""))))))))</f>
        <v>2.16</v>
      </c>
      <c r="C335" s="10">
        <v>2.0</v>
      </c>
      <c r="D335" s="7" t="s">
        <v>1065</v>
      </c>
      <c r="E335" s="10">
        <v>5000.0</v>
      </c>
      <c r="F335" s="10">
        <v>70.0</v>
      </c>
      <c r="G335" s="9">
        <f>IF(E335 &lt; Config!$B$3, Config!$B$3, E335)</f>
        <v>5000</v>
      </c>
      <c r="H335" s="9">
        <f t="shared" si="1"/>
        <v>37760.72252</v>
      </c>
      <c r="I335" s="9">
        <f>H335 * (1 - Config!$B$9)</f>
        <v>32096.61414</v>
      </c>
      <c r="J335" s="9">
        <f>H335 * (1 + Config!$B$10)</f>
        <v>47200.90315</v>
      </c>
      <c r="K335" s="6" t="str">
        <f t="shared" si="2"/>
        <v>3g 20s 97c</v>
      </c>
      <c r="L335" s="8" t="str">
        <f t="shared" si="3"/>
        <v>3g 77s 61c</v>
      </c>
      <c r="M335" s="6" t="str">
        <f t="shared" si="4"/>
        <v>4g 72s 1c</v>
      </c>
      <c r="N335" s="6" t="str">
        <f t="shared" si="5"/>
        <v>Wicked Huge Citrine</v>
      </c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6">
        <f>IF(C336=0, Config!$B$14*Config!$B$20*Config!$B$40, 
IF(C336=1, Config!$B$14*Config!$B$21*Config!$B$41, 
IF(C336=2, Config!$B$14*Config!$B$22*Config!$B$42, 
IF(C336=3, Config!$B$14*Config!$B$23*Config!$B$43, 
IF(C336=4, Config!$B$14*Config!$B$24*Config!$B$44, 
IF(C336=5, Config!$B$14*Config!$B$25*Config!$B$45, 
IF(C336=6, Config!$B$14*Config!$B$26*Config!$B$46, 
IF(C336=7, Config!$B$14*Config!$B$27*Config!$B$47, ""))))))))</f>
        <v>2.16</v>
      </c>
      <c r="C336" s="10">
        <v>2.0</v>
      </c>
      <c r="D336" s="7" t="s">
        <v>1066</v>
      </c>
      <c r="E336" s="10">
        <v>5000.0</v>
      </c>
      <c r="F336" s="10">
        <v>70.0</v>
      </c>
      <c r="G336" s="9">
        <f>IF(E336 &lt; Config!$B$3, Config!$B$3, E336)</f>
        <v>5000</v>
      </c>
      <c r="H336" s="9">
        <f t="shared" si="1"/>
        <v>37760.72252</v>
      </c>
      <c r="I336" s="9">
        <f>H336 * (1 - Config!$B$9)</f>
        <v>32096.61414</v>
      </c>
      <c r="J336" s="9">
        <f>H336 * (1 + Config!$B$10)</f>
        <v>47200.90315</v>
      </c>
      <c r="K336" s="6" t="str">
        <f t="shared" si="2"/>
        <v>3g 20s 97c</v>
      </c>
      <c r="L336" s="8" t="str">
        <f t="shared" si="3"/>
        <v>3g 77s 61c</v>
      </c>
      <c r="M336" s="6" t="str">
        <f t="shared" si="4"/>
        <v>4g 72s 1c</v>
      </c>
      <c r="N336" s="6" t="str">
        <f t="shared" si="5"/>
        <v>Pristine Huge Citrine</v>
      </c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6">
        <f>IF(C337=0, Config!$B$14*Config!$B$20*Config!$B$40, 
IF(C337=1, Config!$B$14*Config!$B$21*Config!$B$41, 
IF(C337=2, Config!$B$14*Config!$B$22*Config!$B$42, 
IF(C337=3, Config!$B$14*Config!$B$23*Config!$B$43, 
IF(C337=4, Config!$B$14*Config!$B$24*Config!$B$44, 
IF(C337=5, Config!$B$14*Config!$B$25*Config!$B$45, 
IF(C337=6, Config!$B$14*Config!$B$26*Config!$B$46, 
IF(C337=7, Config!$B$14*Config!$B$27*Config!$B$47, ""))))))))</f>
        <v>2.16</v>
      </c>
      <c r="C337" s="10">
        <v>2.0</v>
      </c>
      <c r="D337" s="7" t="s">
        <v>1067</v>
      </c>
      <c r="E337" s="10">
        <v>5000.0</v>
      </c>
      <c r="F337" s="10">
        <v>70.0</v>
      </c>
      <c r="G337" s="9">
        <f>IF(E337 &lt; Config!$B$3, Config!$B$3, E337)</f>
        <v>5000</v>
      </c>
      <c r="H337" s="9">
        <f t="shared" si="1"/>
        <v>37760.72252</v>
      </c>
      <c r="I337" s="9">
        <f>H337 * (1 - Config!$B$9)</f>
        <v>32096.61414</v>
      </c>
      <c r="J337" s="9">
        <f>H337 * (1 + Config!$B$10)</f>
        <v>47200.90315</v>
      </c>
      <c r="K337" s="6" t="str">
        <f t="shared" si="2"/>
        <v>3g 20s 97c</v>
      </c>
      <c r="L337" s="8" t="str">
        <f t="shared" si="3"/>
        <v>3g 77s 61c</v>
      </c>
      <c r="M337" s="6" t="str">
        <f t="shared" si="4"/>
        <v>4g 72s 1c</v>
      </c>
      <c r="N337" s="6" t="str">
        <f t="shared" si="5"/>
        <v>Empowered Huge Citrine</v>
      </c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6">
        <f>IF(C338=0, Config!$B$14*Config!$B$20*Config!$B$40, 
IF(C338=1, Config!$B$14*Config!$B$21*Config!$B$41, 
IF(C338=2, Config!$B$14*Config!$B$22*Config!$B$42, 
IF(C338=3, Config!$B$14*Config!$B$23*Config!$B$43, 
IF(C338=4, Config!$B$14*Config!$B$24*Config!$B$44, 
IF(C338=5, Config!$B$14*Config!$B$25*Config!$B$45, 
IF(C338=6, Config!$B$14*Config!$B$26*Config!$B$46, 
IF(C338=7, Config!$B$14*Config!$B$27*Config!$B$47, ""))))))))</f>
        <v>2.16</v>
      </c>
      <c r="C338" s="10">
        <v>2.0</v>
      </c>
      <c r="D338" s="7" t="s">
        <v>1068</v>
      </c>
      <c r="E338" s="10">
        <v>5000.0</v>
      </c>
      <c r="F338" s="10">
        <v>70.0</v>
      </c>
      <c r="G338" s="9">
        <f>IF(E338 &lt; Config!$B$3, Config!$B$3, E338)</f>
        <v>5000</v>
      </c>
      <c r="H338" s="9">
        <f t="shared" si="1"/>
        <v>37760.72252</v>
      </c>
      <c r="I338" s="9">
        <f>H338 * (1 - Config!$B$9)</f>
        <v>32096.61414</v>
      </c>
      <c r="J338" s="9">
        <f>H338 * (1 + Config!$B$10)</f>
        <v>47200.90315</v>
      </c>
      <c r="K338" s="6" t="str">
        <f t="shared" si="2"/>
        <v>3g 20s 97c</v>
      </c>
      <c r="L338" s="8" t="str">
        <f t="shared" si="3"/>
        <v>3g 77s 61c</v>
      </c>
      <c r="M338" s="6" t="str">
        <f t="shared" si="4"/>
        <v>4g 72s 1c</v>
      </c>
      <c r="N338" s="6" t="str">
        <f t="shared" si="5"/>
        <v>Stark Huge Citrine</v>
      </c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6">
        <f>IF(C339=0, Config!$B$14*Config!$B$20*Config!$B$40, 
IF(C339=1, Config!$B$14*Config!$B$21*Config!$B$41, 
IF(C339=2, Config!$B$14*Config!$B$22*Config!$B$42, 
IF(C339=3, Config!$B$14*Config!$B$23*Config!$B$43, 
IF(C339=4, Config!$B$14*Config!$B$24*Config!$B$44, 
IF(C339=5, Config!$B$14*Config!$B$25*Config!$B$45, 
IF(C339=6, Config!$B$14*Config!$B$26*Config!$B$46, 
IF(C339=7, Config!$B$14*Config!$B$27*Config!$B$47, ""))))))))</f>
        <v>2.16</v>
      </c>
      <c r="C339" s="10">
        <v>2.0</v>
      </c>
      <c r="D339" s="7" t="s">
        <v>1069</v>
      </c>
      <c r="E339" s="10">
        <v>5000.0</v>
      </c>
      <c r="F339" s="10">
        <v>70.0</v>
      </c>
      <c r="G339" s="9">
        <f>IF(E339 &lt; Config!$B$3, Config!$B$3, E339)</f>
        <v>5000</v>
      </c>
      <c r="H339" s="9">
        <f t="shared" si="1"/>
        <v>37760.72252</v>
      </c>
      <c r="I339" s="9">
        <f>H339 * (1 - Config!$B$9)</f>
        <v>32096.61414</v>
      </c>
      <c r="J339" s="9">
        <f>H339 * (1 + Config!$B$10)</f>
        <v>47200.90315</v>
      </c>
      <c r="K339" s="6" t="str">
        <f t="shared" si="2"/>
        <v>3g 20s 97c</v>
      </c>
      <c r="L339" s="8" t="str">
        <f t="shared" si="3"/>
        <v>3g 77s 61c</v>
      </c>
      <c r="M339" s="6" t="str">
        <f t="shared" si="4"/>
        <v>4g 72s 1c</v>
      </c>
      <c r="N339" s="6" t="str">
        <f t="shared" si="5"/>
        <v>Stalwart Huge Citrine</v>
      </c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6">
        <f>IF(C340=0, Config!$B$14*Config!$B$20*Config!$B$40, 
IF(C340=1, Config!$B$14*Config!$B$21*Config!$B$41, 
IF(C340=2, Config!$B$14*Config!$B$22*Config!$B$42, 
IF(C340=3, Config!$B$14*Config!$B$23*Config!$B$43, 
IF(C340=4, Config!$B$14*Config!$B$24*Config!$B$44, 
IF(C340=5, Config!$B$14*Config!$B$25*Config!$B$45, 
IF(C340=6, Config!$B$14*Config!$B$26*Config!$B$46, 
IF(C340=7, Config!$B$14*Config!$B$27*Config!$B$47, ""))))))))</f>
        <v>2.16</v>
      </c>
      <c r="C340" s="10">
        <v>2.0</v>
      </c>
      <c r="D340" s="7" t="s">
        <v>1070</v>
      </c>
      <c r="E340" s="10">
        <v>5000.0</v>
      </c>
      <c r="F340" s="10">
        <v>70.0</v>
      </c>
      <c r="G340" s="9">
        <f>IF(E340 &lt; Config!$B$3, Config!$B$3, E340)</f>
        <v>5000</v>
      </c>
      <c r="H340" s="9">
        <f t="shared" si="1"/>
        <v>37760.72252</v>
      </c>
      <c r="I340" s="9">
        <f>H340 * (1 - Config!$B$9)</f>
        <v>32096.61414</v>
      </c>
      <c r="J340" s="9">
        <f>H340 * (1 + Config!$B$10)</f>
        <v>47200.90315</v>
      </c>
      <c r="K340" s="6" t="str">
        <f t="shared" si="2"/>
        <v>3g 20s 97c</v>
      </c>
      <c r="L340" s="8" t="str">
        <f t="shared" si="3"/>
        <v>3g 77s 61c</v>
      </c>
      <c r="M340" s="6" t="str">
        <f t="shared" si="4"/>
        <v>4g 72s 1c</v>
      </c>
      <c r="N340" s="6" t="str">
        <f t="shared" si="5"/>
        <v>Glimmering Huge Citrine</v>
      </c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6">
        <f>IF(C341=0, Config!$B$14*Config!$B$20*Config!$B$40, 
IF(C341=1, Config!$B$14*Config!$B$21*Config!$B$41, 
IF(C341=2, Config!$B$14*Config!$B$22*Config!$B$42, 
IF(C341=3, Config!$B$14*Config!$B$23*Config!$B$43, 
IF(C341=4, Config!$B$14*Config!$B$24*Config!$B$44, 
IF(C341=5, Config!$B$14*Config!$B$25*Config!$B$45, 
IF(C341=6, Config!$B$14*Config!$B$26*Config!$B$46, 
IF(C341=7, Config!$B$14*Config!$B$27*Config!$B$47, ""))))))))</f>
        <v>2.16</v>
      </c>
      <c r="C341" s="10">
        <v>2.0</v>
      </c>
      <c r="D341" s="7" t="s">
        <v>1071</v>
      </c>
      <c r="E341" s="10">
        <v>5000.0</v>
      </c>
      <c r="F341" s="10">
        <v>70.0</v>
      </c>
      <c r="G341" s="9">
        <f>IF(E341 &lt; Config!$B$3, Config!$B$3, E341)</f>
        <v>5000</v>
      </c>
      <c r="H341" s="9">
        <f t="shared" si="1"/>
        <v>37760.72252</v>
      </c>
      <c r="I341" s="9">
        <f>H341 * (1 - Config!$B$9)</f>
        <v>32096.61414</v>
      </c>
      <c r="J341" s="9">
        <f>H341 * (1 + Config!$B$10)</f>
        <v>47200.90315</v>
      </c>
      <c r="K341" s="6" t="str">
        <f t="shared" si="2"/>
        <v>3g 20s 97c</v>
      </c>
      <c r="L341" s="8" t="str">
        <f t="shared" si="3"/>
        <v>3g 77s 61c</v>
      </c>
      <c r="M341" s="6" t="str">
        <f t="shared" si="4"/>
        <v>4g 72s 1c</v>
      </c>
      <c r="N341" s="6" t="str">
        <f t="shared" si="5"/>
        <v>Accurate Huge Citrine</v>
      </c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6">
        <f>IF(C342=0, Config!$B$14*Config!$B$20*Config!$B$40, 
IF(C342=1, Config!$B$14*Config!$B$21*Config!$B$41, 
IF(C342=2, Config!$B$14*Config!$B$22*Config!$B$42, 
IF(C342=3, Config!$B$14*Config!$B$23*Config!$B$43, 
IF(C342=4, Config!$B$14*Config!$B$24*Config!$B$44, 
IF(C342=5, Config!$B$14*Config!$B$25*Config!$B$45, 
IF(C342=6, Config!$B$14*Config!$B$26*Config!$B$46, 
IF(C342=7, Config!$B$14*Config!$B$27*Config!$B$47, ""))))))))</f>
        <v>2.16</v>
      </c>
      <c r="C342" s="10">
        <v>2.0</v>
      </c>
      <c r="D342" s="7" t="s">
        <v>1072</v>
      </c>
      <c r="E342" s="10">
        <v>5000.0</v>
      </c>
      <c r="F342" s="10">
        <v>70.0</v>
      </c>
      <c r="G342" s="9">
        <f>IF(E342 &lt; Config!$B$3, Config!$B$3, E342)</f>
        <v>5000</v>
      </c>
      <c r="H342" s="9">
        <f t="shared" si="1"/>
        <v>37760.72252</v>
      </c>
      <c r="I342" s="9">
        <f>H342 * (1 - Config!$B$9)</f>
        <v>32096.61414</v>
      </c>
      <c r="J342" s="9">
        <f>H342 * (1 + Config!$B$10)</f>
        <v>47200.90315</v>
      </c>
      <c r="K342" s="6" t="str">
        <f t="shared" si="2"/>
        <v>3g 20s 97c</v>
      </c>
      <c r="L342" s="8" t="str">
        <f t="shared" si="3"/>
        <v>3g 77s 61c</v>
      </c>
      <c r="M342" s="6" t="str">
        <f t="shared" si="4"/>
        <v>4g 72s 1c</v>
      </c>
      <c r="N342" s="6" t="str">
        <f t="shared" si="5"/>
        <v>Resolute Huge Citrine</v>
      </c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6">
        <f>IF(C343=0, Config!$B$14*Config!$B$20*Config!$B$40, 
IF(C343=1, Config!$B$14*Config!$B$21*Config!$B$41, 
IF(C343=2, Config!$B$14*Config!$B$22*Config!$B$42, 
IF(C343=3, Config!$B$14*Config!$B$23*Config!$B$43, 
IF(C343=4, Config!$B$14*Config!$B$24*Config!$B$44, 
IF(C343=5, Config!$B$14*Config!$B$25*Config!$B$45, 
IF(C343=6, Config!$B$14*Config!$B$26*Config!$B$46, 
IF(C343=7, Config!$B$14*Config!$B$27*Config!$B$47, ""))))))))</f>
        <v>2.16</v>
      </c>
      <c r="C343" s="10">
        <v>2.0</v>
      </c>
      <c r="D343" s="7" t="s">
        <v>1073</v>
      </c>
      <c r="E343" s="10">
        <v>5000.0</v>
      </c>
      <c r="F343" s="10">
        <v>70.0</v>
      </c>
      <c r="G343" s="9">
        <f>IF(E343 &lt; Config!$B$3, Config!$B$3, E343)</f>
        <v>5000</v>
      </c>
      <c r="H343" s="9">
        <f t="shared" si="1"/>
        <v>37760.72252</v>
      </c>
      <c r="I343" s="9">
        <f>H343 * (1 - Config!$B$9)</f>
        <v>32096.61414</v>
      </c>
      <c r="J343" s="9">
        <f>H343 * (1 + Config!$B$10)</f>
        <v>47200.90315</v>
      </c>
      <c r="K343" s="6" t="str">
        <f t="shared" si="2"/>
        <v>3g 20s 97c</v>
      </c>
      <c r="L343" s="8" t="str">
        <f t="shared" si="3"/>
        <v>3g 77s 61c</v>
      </c>
      <c r="M343" s="6" t="str">
        <f t="shared" si="4"/>
        <v>4g 72s 1c</v>
      </c>
      <c r="N343" s="6" t="str">
        <f t="shared" si="5"/>
        <v>Timeless Dark Jade</v>
      </c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6">
        <f>IF(C344=0, Config!$B$14*Config!$B$20*Config!$B$40, 
IF(C344=1, Config!$B$14*Config!$B$21*Config!$B$41, 
IF(C344=2, Config!$B$14*Config!$B$22*Config!$B$42, 
IF(C344=3, Config!$B$14*Config!$B$23*Config!$B$43, 
IF(C344=4, Config!$B$14*Config!$B$24*Config!$B$44, 
IF(C344=5, Config!$B$14*Config!$B$25*Config!$B$45, 
IF(C344=6, Config!$B$14*Config!$B$26*Config!$B$46, 
IF(C344=7, Config!$B$14*Config!$B$27*Config!$B$47, ""))))))))</f>
        <v>2.16</v>
      </c>
      <c r="C344" s="10">
        <v>2.0</v>
      </c>
      <c r="D344" s="7" t="s">
        <v>1074</v>
      </c>
      <c r="E344" s="10">
        <v>5000.0</v>
      </c>
      <c r="F344" s="10">
        <v>70.0</v>
      </c>
      <c r="G344" s="9">
        <f>IF(E344 &lt; Config!$B$3, Config!$B$3, E344)</f>
        <v>5000</v>
      </c>
      <c r="H344" s="9">
        <f t="shared" si="1"/>
        <v>37760.72252</v>
      </c>
      <c r="I344" s="9">
        <f>H344 * (1 - Config!$B$9)</f>
        <v>32096.61414</v>
      </c>
      <c r="J344" s="9">
        <f>H344 * (1 + Config!$B$10)</f>
        <v>47200.90315</v>
      </c>
      <c r="K344" s="6" t="str">
        <f t="shared" si="2"/>
        <v>3g 20s 97c</v>
      </c>
      <c r="L344" s="8" t="str">
        <f t="shared" si="3"/>
        <v>3g 77s 61c</v>
      </c>
      <c r="M344" s="6" t="str">
        <f t="shared" si="4"/>
        <v>4g 72s 1c</v>
      </c>
      <c r="N344" s="6" t="str">
        <f t="shared" si="5"/>
        <v>Jagged Dark Jade</v>
      </c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6">
        <f>IF(C345=0, Config!$B$14*Config!$B$20*Config!$B$40, 
IF(C345=1, Config!$B$14*Config!$B$21*Config!$B$41, 
IF(C345=2, Config!$B$14*Config!$B$22*Config!$B$42, 
IF(C345=3, Config!$B$14*Config!$B$23*Config!$B$43, 
IF(C345=4, Config!$B$14*Config!$B$24*Config!$B$44, 
IF(C345=5, Config!$B$14*Config!$B$25*Config!$B$45, 
IF(C345=6, Config!$B$14*Config!$B$26*Config!$B$46, 
IF(C345=7, Config!$B$14*Config!$B$27*Config!$B$47, ""))))))))</f>
        <v>2.16</v>
      </c>
      <c r="C345" s="10">
        <v>2.0</v>
      </c>
      <c r="D345" s="7" t="s">
        <v>1075</v>
      </c>
      <c r="E345" s="10">
        <v>5000.0</v>
      </c>
      <c r="F345" s="10">
        <v>70.0</v>
      </c>
      <c r="G345" s="9">
        <f>IF(E345 &lt; Config!$B$3, Config!$B$3, E345)</f>
        <v>5000</v>
      </c>
      <c r="H345" s="9">
        <f t="shared" si="1"/>
        <v>37760.72252</v>
      </c>
      <c r="I345" s="9">
        <f>H345 * (1 - Config!$B$9)</f>
        <v>32096.61414</v>
      </c>
      <c r="J345" s="9">
        <f>H345 * (1 + Config!$B$10)</f>
        <v>47200.90315</v>
      </c>
      <c r="K345" s="6" t="str">
        <f t="shared" si="2"/>
        <v>3g 20s 97c</v>
      </c>
      <c r="L345" s="8" t="str">
        <f t="shared" si="3"/>
        <v>3g 77s 61c</v>
      </c>
      <c r="M345" s="6" t="str">
        <f t="shared" si="4"/>
        <v>4g 72s 1c</v>
      </c>
      <c r="N345" s="6" t="str">
        <f t="shared" si="5"/>
        <v>Vivid Dark Jade</v>
      </c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6">
        <f>IF(C346=0, Config!$B$14*Config!$B$20*Config!$B$40, 
IF(C346=1, Config!$B$14*Config!$B$21*Config!$B$41, 
IF(C346=2, Config!$B$14*Config!$B$22*Config!$B$42, 
IF(C346=3, Config!$B$14*Config!$B$23*Config!$B$43, 
IF(C346=4, Config!$B$14*Config!$B$24*Config!$B$44, 
IF(C346=5, Config!$B$14*Config!$B$25*Config!$B$45, 
IF(C346=6, Config!$B$14*Config!$B$26*Config!$B$46, 
IF(C346=7, Config!$B$14*Config!$B$27*Config!$B$47, ""))))))))</f>
        <v>2.16</v>
      </c>
      <c r="C346" s="10">
        <v>2.0</v>
      </c>
      <c r="D346" s="7" t="s">
        <v>1076</v>
      </c>
      <c r="E346" s="10">
        <v>5000.0</v>
      </c>
      <c r="F346" s="10">
        <v>70.0</v>
      </c>
      <c r="G346" s="9">
        <f>IF(E346 &lt; Config!$B$3, Config!$B$3, E346)</f>
        <v>5000</v>
      </c>
      <c r="H346" s="9">
        <f t="shared" si="1"/>
        <v>37760.72252</v>
      </c>
      <c r="I346" s="9">
        <f>H346 * (1 - Config!$B$9)</f>
        <v>32096.61414</v>
      </c>
      <c r="J346" s="9">
        <f>H346 * (1 + Config!$B$10)</f>
        <v>47200.90315</v>
      </c>
      <c r="K346" s="6" t="str">
        <f t="shared" si="2"/>
        <v>3g 20s 97c</v>
      </c>
      <c r="L346" s="8" t="str">
        <f t="shared" si="3"/>
        <v>3g 77s 61c</v>
      </c>
      <c r="M346" s="6" t="str">
        <f t="shared" si="4"/>
        <v>4g 72s 1c</v>
      </c>
      <c r="N346" s="6" t="str">
        <f t="shared" si="5"/>
        <v>Enduring Dark Jade</v>
      </c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6">
        <f>IF(C347=0, Config!$B$14*Config!$B$20*Config!$B$40, 
IF(C347=1, Config!$B$14*Config!$B$21*Config!$B$41, 
IF(C347=2, Config!$B$14*Config!$B$22*Config!$B$42, 
IF(C347=3, Config!$B$14*Config!$B$23*Config!$B$43, 
IF(C347=4, Config!$B$14*Config!$B$24*Config!$B$44, 
IF(C347=5, Config!$B$14*Config!$B$25*Config!$B$45, 
IF(C347=6, Config!$B$14*Config!$B$26*Config!$B$46, 
IF(C347=7, Config!$B$14*Config!$B$27*Config!$B$47, ""))))))))</f>
        <v>2.16</v>
      </c>
      <c r="C347" s="10">
        <v>2.0</v>
      </c>
      <c r="D347" s="7" t="s">
        <v>1077</v>
      </c>
      <c r="E347" s="10">
        <v>5000.0</v>
      </c>
      <c r="F347" s="10">
        <v>70.0</v>
      </c>
      <c r="G347" s="9">
        <f>IF(E347 &lt; Config!$B$3, Config!$B$3, E347)</f>
        <v>5000</v>
      </c>
      <c r="H347" s="9">
        <f t="shared" si="1"/>
        <v>37760.72252</v>
      </c>
      <c r="I347" s="9">
        <f>H347 * (1 - Config!$B$9)</f>
        <v>32096.61414</v>
      </c>
      <c r="J347" s="9">
        <f>H347 * (1 + Config!$B$10)</f>
        <v>47200.90315</v>
      </c>
      <c r="K347" s="6" t="str">
        <f t="shared" si="2"/>
        <v>3g 20s 97c</v>
      </c>
      <c r="L347" s="8" t="str">
        <f t="shared" si="3"/>
        <v>3g 77s 61c</v>
      </c>
      <c r="M347" s="6" t="str">
        <f t="shared" si="4"/>
        <v>4g 72s 1c</v>
      </c>
      <c r="N347" s="6" t="str">
        <f t="shared" si="5"/>
        <v>Steady Dark Jade</v>
      </c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6">
        <f>IF(C348=0, Config!$B$14*Config!$B$20*Config!$B$40, 
IF(C348=1, Config!$B$14*Config!$B$21*Config!$B$41, 
IF(C348=2, Config!$B$14*Config!$B$22*Config!$B$42, 
IF(C348=3, Config!$B$14*Config!$B$23*Config!$B$43, 
IF(C348=4, Config!$B$14*Config!$B$24*Config!$B$44, 
IF(C348=5, Config!$B$14*Config!$B$25*Config!$B$45, 
IF(C348=6, Config!$B$14*Config!$B$26*Config!$B$46, 
IF(C348=7, Config!$B$14*Config!$B$27*Config!$B$47, ""))))))))</f>
        <v>2.16</v>
      </c>
      <c r="C348" s="10">
        <v>2.0</v>
      </c>
      <c r="D348" s="7" t="s">
        <v>1078</v>
      </c>
      <c r="E348" s="10">
        <v>5000.0</v>
      </c>
      <c r="F348" s="10">
        <v>70.0</v>
      </c>
      <c r="G348" s="9">
        <f>IF(E348 &lt; Config!$B$3, Config!$B$3, E348)</f>
        <v>5000</v>
      </c>
      <c r="H348" s="9">
        <f t="shared" si="1"/>
        <v>37760.72252</v>
      </c>
      <c r="I348" s="9">
        <f>H348 * (1 - Config!$B$9)</f>
        <v>32096.61414</v>
      </c>
      <c r="J348" s="9">
        <f>H348 * (1 + Config!$B$10)</f>
        <v>47200.90315</v>
      </c>
      <c r="K348" s="6" t="str">
        <f t="shared" si="2"/>
        <v>3g 20s 97c</v>
      </c>
      <c r="L348" s="8" t="str">
        <f t="shared" si="3"/>
        <v>3g 77s 61c</v>
      </c>
      <c r="M348" s="6" t="str">
        <f t="shared" si="4"/>
        <v>4g 72s 1c</v>
      </c>
      <c r="N348" s="6" t="str">
        <f t="shared" si="5"/>
        <v>Forceful Dark Jade</v>
      </c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6">
        <f>IF(C349=0, Config!$B$14*Config!$B$20*Config!$B$40, 
IF(C349=1, Config!$B$14*Config!$B$21*Config!$B$41, 
IF(C349=2, Config!$B$14*Config!$B$22*Config!$B$42, 
IF(C349=3, Config!$B$14*Config!$B$23*Config!$B$43, 
IF(C349=4, Config!$B$14*Config!$B$24*Config!$B$44, 
IF(C349=5, Config!$B$14*Config!$B$25*Config!$B$45, 
IF(C349=6, Config!$B$14*Config!$B$26*Config!$B$46, 
IF(C349=7, Config!$B$14*Config!$B$27*Config!$B$47, ""))))))))</f>
        <v>2.16</v>
      </c>
      <c r="C349" s="10">
        <v>2.0</v>
      </c>
      <c r="D349" s="7" t="s">
        <v>1079</v>
      </c>
      <c r="E349" s="10">
        <v>5000.0</v>
      </c>
      <c r="F349" s="10">
        <v>70.0</v>
      </c>
      <c r="G349" s="9">
        <f>IF(E349 &lt; Config!$B$3, Config!$B$3, E349)</f>
        <v>5000</v>
      </c>
      <c r="H349" s="9">
        <f t="shared" si="1"/>
        <v>37760.72252</v>
      </c>
      <c r="I349" s="9">
        <f>H349 * (1 - Config!$B$9)</f>
        <v>32096.61414</v>
      </c>
      <c r="J349" s="9">
        <f>H349 * (1 + Config!$B$10)</f>
        <v>47200.90315</v>
      </c>
      <c r="K349" s="6" t="str">
        <f t="shared" si="2"/>
        <v>3g 20s 97c</v>
      </c>
      <c r="L349" s="8" t="str">
        <f t="shared" si="3"/>
        <v>3g 77s 61c</v>
      </c>
      <c r="M349" s="6" t="str">
        <f t="shared" si="4"/>
        <v>4g 72s 1c</v>
      </c>
      <c r="N349" s="6" t="str">
        <f t="shared" si="5"/>
        <v>Seer's Dark Jade</v>
      </c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6">
        <f>IF(C350=0, Config!$B$14*Config!$B$20*Config!$B$40, 
IF(C350=1, Config!$B$14*Config!$B$21*Config!$B$41, 
IF(C350=2, Config!$B$14*Config!$B$22*Config!$B$42, 
IF(C350=3, Config!$B$14*Config!$B$23*Config!$B$43, 
IF(C350=4, Config!$B$14*Config!$B$24*Config!$B$44, 
IF(C350=5, Config!$B$14*Config!$B$25*Config!$B$45, 
IF(C350=6, Config!$B$14*Config!$B$26*Config!$B$46, 
IF(C350=7, Config!$B$14*Config!$B$27*Config!$B$47, ""))))))))</f>
        <v>2.16</v>
      </c>
      <c r="C350" s="10">
        <v>2.0</v>
      </c>
      <c r="D350" s="7" t="s">
        <v>1080</v>
      </c>
      <c r="E350" s="10">
        <v>5000.0</v>
      </c>
      <c r="F350" s="10">
        <v>70.0</v>
      </c>
      <c r="G350" s="9">
        <f>IF(E350 &lt; Config!$B$3, Config!$B$3, E350)</f>
        <v>5000</v>
      </c>
      <c r="H350" s="9">
        <f t="shared" si="1"/>
        <v>37760.72252</v>
      </c>
      <c r="I350" s="9">
        <f>H350 * (1 - Config!$B$9)</f>
        <v>32096.61414</v>
      </c>
      <c r="J350" s="9">
        <f>H350 * (1 + Config!$B$10)</f>
        <v>47200.90315</v>
      </c>
      <c r="K350" s="6" t="str">
        <f t="shared" si="2"/>
        <v>3g 20s 97c</v>
      </c>
      <c r="L350" s="8" t="str">
        <f t="shared" si="3"/>
        <v>3g 77s 61c</v>
      </c>
      <c r="M350" s="6" t="str">
        <f t="shared" si="4"/>
        <v>4g 72s 1c</v>
      </c>
      <c r="N350" s="6" t="str">
        <f t="shared" si="5"/>
        <v>Misty Dark Jade</v>
      </c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6">
        <f>IF(C351=0, Config!$B$14*Config!$B$20*Config!$B$40, 
IF(C351=1, Config!$B$14*Config!$B$21*Config!$B$41, 
IF(C351=2, Config!$B$14*Config!$B$22*Config!$B$42, 
IF(C351=3, Config!$B$14*Config!$B$23*Config!$B$43, 
IF(C351=4, Config!$B$14*Config!$B$24*Config!$B$44, 
IF(C351=5, Config!$B$14*Config!$B$25*Config!$B$45, 
IF(C351=6, Config!$B$14*Config!$B$26*Config!$B$46, 
IF(C351=7, Config!$B$14*Config!$B$27*Config!$B$47, ""))))))))</f>
        <v>2.16</v>
      </c>
      <c r="C351" s="10">
        <v>2.0</v>
      </c>
      <c r="D351" s="7" t="s">
        <v>1081</v>
      </c>
      <c r="E351" s="10">
        <v>5000.0</v>
      </c>
      <c r="F351" s="10">
        <v>70.0</v>
      </c>
      <c r="G351" s="9">
        <f>IF(E351 &lt; Config!$B$3, Config!$B$3, E351)</f>
        <v>5000</v>
      </c>
      <c r="H351" s="9">
        <f t="shared" si="1"/>
        <v>37760.72252</v>
      </c>
      <c r="I351" s="9">
        <f>H351 * (1 - Config!$B$9)</f>
        <v>32096.61414</v>
      </c>
      <c r="J351" s="9">
        <f>H351 * (1 + Config!$B$10)</f>
        <v>47200.90315</v>
      </c>
      <c r="K351" s="6" t="str">
        <f t="shared" si="2"/>
        <v>3g 20s 97c</v>
      </c>
      <c r="L351" s="8" t="str">
        <f t="shared" si="3"/>
        <v>3g 77s 61c</v>
      </c>
      <c r="M351" s="6" t="str">
        <f t="shared" si="4"/>
        <v>4g 72s 1c</v>
      </c>
      <c r="N351" s="6" t="str">
        <f t="shared" si="5"/>
        <v>Shining Dark Jade</v>
      </c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6">
        <f>IF(C352=0, Config!$B$14*Config!$B$20*Config!$B$40, 
IF(C352=1, Config!$B$14*Config!$B$21*Config!$B$41, 
IF(C352=2, Config!$B$14*Config!$B$22*Config!$B$42, 
IF(C352=3, Config!$B$14*Config!$B$23*Config!$B$43, 
IF(C352=4, Config!$B$14*Config!$B$24*Config!$B$44, 
IF(C352=5, Config!$B$14*Config!$B$25*Config!$B$45, 
IF(C352=6, Config!$B$14*Config!$B$26*Config!$B$46, 
IF(C352=7, Config!$B$14*Config!$B$27*Config!$B$47, ""))))))))</f>
        <v>2.16</v>
      </c>
      <c r="C352" s="10">
        <v>2.0</v>
      </c>
      <c r="D352" s="7" t="s">
        <v>1082</v>
      </c>
      <c r="E352" s="10">
        <v>5000.0</v>
      </c>
      <c r="F352" s="10">
        <v>70.0</v>
      </c>
      <c r="G352" s="9">
        <f>IF(E352 &lt; Config!$B$3, Config!$B$3, E352)</f>
        <v>5000</v>
      </c>
      <c r="H352" s="9">
        <f t="shared" si="1"/>
        <v>37760.72252</v>
      </c>
      <c r="I352" s="9">
        <f>H352 * (1 - Config!$B$9)</f>
        <v>32096.61414</v>
      </c>
      <c r="J352" s="9">
        <f>H352 * (1 + Config!$B$10)</f>
        <v>47200.90315</v>
      </c>
      <c r="K352" s="6" t="str">
        <f t="shared" si="2"/>
        <v>3g 20s 97c</v>
      </c>
      <c r="L352" s="8" t="str">
        <f t="shared" si="3"/>
        <v>3g 77s 61c</v>
      </c>
      <c r="M352" s="6" t="str">
        <f t="shared" si="4"/>
        <v>4g 72s 1c</v>
      </c>
      <c r="N352" s="6" t="str">
        <f t="shared" si="5"/>
        <v>Turbid Dark Jade</v>
      </c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6">
        <f>IF(C353=0, Config!$B$14*Config!$B$20*Config!$B$40, 
IF(C353=1, Config!$B$14*Config!$B$21*Config!$B$41, 
IF(C353=2, Config!$B$14*Config!$B$22*Config!$B$42, 
IF(C353=3, Config!$B$14*Config!$B$23*Config!$B$43, 
IF(C353=4, Config!$B$14*Config!$B$24*Config!$B$44, 
IF(C353=5, Config!$B$14*Config!$B$25*Config!$B$45, 
IF(C353=6, Config!$B$14*Config!$B$26*Config!$B$46, 
IF(C353=7, Config!$B$14*Config!$B$27*Config!$B$47, ""))))))))</f>
        <v>2.16</v>
      </c>
      <c r="C353" s="10">
        <v>2.0</v>
      </c>
      <c r="D353" s="7" t="s">
        <v>1083</v>
      </c>
      <c r="E353" s="10">
        <v>5000.0</v>
      </c>
      <c r="F353" s="10">
        <v>70.0</v>
      </c>
      <c r="G353" s="9">
        <f>IF(E353 &lt; Config!$B$3, Config!$B$3, E353)</f>
        <v>5000</v>
      </c>
      <c r="H353" s="9">
        <f t="shared" si="1"/>
        <v>37760.72252</v>
      </c>
      <c r="I353" s="9">
        <f>H353 * (1 - Config!$B$9)</f>
        <v>32096.61414</v>
      </c>
      <c r="J353" s="9">
        <f>H353 * (1 + Config!$B$10)</f>
        <v>47200.90315</v>
      </c>
      <c r="K353" s="6" t="str">
        <f t="shared" si="2"/>
        <v>3g 20s 97c</v>
      </c>
      <c r="L353" s="8" t="str">
        <f t="shared" si="3"/>
        <v>3g 77s 61c</v>
      </c>
      <c r="M353" s="6" t="str">
        <f t="shared" si="4"/>
        <v>4g 72s 1c</v>
      </c>
      <c r="N353" s="6" t="str">
        <f t="shared" si="5"/>
        <v>Intricate Dark Jade</v>
      </c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6">
        <f>IF(C354=0, Config!$B$14*Config!$B$20*Config!$B$40, 
IF(C354=1, Config!$B$14*Config!$B$21*Config!$B$41, 
IF(C354=2, Config!$B$14*Config!$B$22*Config!$B$42, 
IF(C354=3, Config!$B$14*Config!$B$23*Config!$B$43, 
IF(C354=4, Config!$B$14*Config!$B$24*Config!$B$44, 
IF(C354=5, Config!$B$14*Config!$B$25*Config!$B$45, 
IF(C354=6, Config!$B$14*Config!$B$26*Config!$B$46, 
IF(C354=7, Config!$B$14*Config!$B$27*Config!$B$47, ""))))))))</f>
        <v>2.16</v>
      </c>
      <c r="C354" s="10">
        <v>2.0</v>
      </c>
      <c r="D354" s="7" t="s">
        <v>1084</v>
      </c>
      <c r="E354" s="10">
        <v>5000.0</v>
      </c>
      <c r="F354" s="10">
        <v>70.0</v>
      </c>
      <c r="G354" s="9">
        <f>IF(E354 &lt; Config!$B$3, Config!$B$3, E354)</f>
        <v>5000</v>
      </c>
      <c r="H354" s="9">
        <f t="shared" si="1"/>
        <v>37760.72252</v>
      </c>
      <c r="I354" s="9">
        <f>H354 * (1 - Config!$B$9)</f>
        <v>32096.61414</v>
      </c>
      <c r="J354" s="9">
        <f>H354 * (1 + Config!$B$10)</f>
        <v>47200.90315</v>
      </c>
      <c r="K354" s="6" t="str">
        <f t="shared" si="2"/>
        <v>3g 20s 97c</v>
      </c>
      <c r="L354" s="8" t="str">
        <f t="shared" si="3"/>
        <v>3g 77s 61c</v>
      </c>
      <c r="M354" s="6" t="str">
        <f t="shared" si="4"/>
        <v>4g 72s 1c</v>
      </c>
      <c r="N354" s="6" t="str">
        <f t="shared" si="5"/>
        <v>Dazzling Dark Jade</v>
      </c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6">
        <f>IF(C355=0, Config!$B$14*Config!$B$20*Config!$B$40, 
IF(C355=1, Config!$B$14*Config!$B$21*Config!$B$41, 
IF(C355=2, Config!$B$14*Config!$B$22*Config!$B$42, 
IF(C355=3, Config!$B$14*Config!$B$23*Config!$B$43, 
IF(C355=4, Config!$B$14*Config!$B$24*Config!$B$44, 
IF(C355=5, Config!$B$14*Config!$B$25*Config!$B$45, 
IF(C355=6, Config!$B$14*Config!$B$26*Config!$B$46, 
IF(C355=7, Config!$B$14*Config!$B$27*Config!$B$47, ""))))))))</f>
        <v>2.16</v>
      </c>
      <c r="C355" s="10">
        <v>2.0</v>
      </c>
      <c r="D355" s="7" t="s">
        <v>1085</v>
      </c>
      <c r="E355" s="10">
        <v>5000.0</v>
      </c>
      <c r="F355" s="10">
        <v>70.0</v>
      </c>
      <c r="G355" s="9">
        <f>IF(E355 &lt; Config!$B$3, Config!$B$3, E355)</f>
        <v>5000</v>
      </c>
      <c r="H355" s="9">
        <f t="shared" si="1"/>
        <v>37760.72252</v>
      </c>
      <c r="I355" s="9">
        <f>H355 * (1 - Config!$B$9)</f>
        <v>32096.61414</v>
      </c>
      <c r="J355" s="9">
        <f>H355 * (1 + Config!$B$10)</f>
        <v>47200.90315</v>
      </c>
      <c r="K355" s="6" t="str">
        <f t="shared" si="2"/>
        <v>3g 20s 97c</v>
      </c>
      <c r="L355" s="8" t="str">
        <f t="shared" si="3"/>
        <v>3g 77s 61c</v>
      </c>
      <c r="M355" s="6" t="str">
        <f t="shared" si="4"/>
        <v>4g 72s 1c</v>
      </c>
      <c r="N355" s="6" t="str">
        <f t="shared" si="5"/>
        <v>Sundered Dark Jade</v>
      </c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6">
        <f>IF(C356=0, Config!$B$14*Config!$B$20*Config!$B$40, 
IF(C356=1, Config!$B$14*Config!$B$21*Config!$B$41, 
IF(C356=2, Config!$B$14*Config!$B$22*Config!$B$42, 
IF(C356=3, Config!$B$14*Config!$B$23*Config!$B$43, 
IF(C356=4, Config!$B$14*Config!$B$24*Config!$B$44, 
IF(C356=5, Config!$B$14*Config!$B$25*Config!$B$45, 
IF(C356=6, Config!$B$14*Config!$B$26*Config!$B$46, 
IF(C356=7, Config!$B$14*Config!$B$27*Config!$B$47, ""))))))))</f>
        <v>2.16</v>
      </c>
      <c r="C356" s="10">
        <v>2.0</v>
      </c>
      <c r="D356" s="7" t="s">
        <v>1086</v>
      </c>
      <c r="E356" s="10">
        <v>5000.0</v>
      </c>
      <c r="F356" s="10">
        <v>70.0</v>
      </c>
      <c r="G356" s="9">
        <f>IF(E356 &lt; Config!$B$3, Config!$B$3, E356)</f>
        <v>5000</v>
      </c>
      <c r="H356" s="9">
        <f t="shared" si="1"/>
        <v>37760.72252</v>
      </c>
      <c r="I356" s="9">
        <f>H356 * (1 - Config!$B$9)</f>
        <v>32096.61414</v>
      </c>
      <c r="J356" s="9">
        <f>H356 * (1 + Config!$B$10)</f>
        <v>47200.90315</v>
      </c>
      <c r="K356" s="6" t="str">
        <f t="shared" si="2"/>
        <v>3g 20s 97c</v>
      </c>
      <c r="L356" s="8" t="str">
        <f t="shared" si="3"/>
        <v>3g 77s 61c</v>
      </c>
      <c r="M356" s="6" t="str">
        <f t="shared" si="4"/>
        <v>4g 72s 1c</v>
      </c>
      <c r="N356" s="6" t="str">
        <f t="shared" si="5"/>
        <v>Lambent Dark Jade</v>
      </c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6">
        <f>IF(C357=0, Config!$B$14*Config!$B$20*Config!$B$40, 
IF(C357=1, Config!$B$14*Config!$B$21*Config!$B$41, 
IF(C357=2, Config!$B$14*Config!$B$22*Config!$B$42, 
IF(C357=3, Config!$B$14*Config!$B$23*Config!$B$43, 
IF(C357=4, Config!$B$14*Config!$B$24*Config!$B$44, 
IF(C357=5, Config!$B$14*Config!$B$25*Config!$B$45, 
IF(C357=6, Config!$B$14*Config!$B$26*Config!$B$46, 
IF(C357=7, Config!$B$14*Config!$B$27*Config!$B$47, ""))))))))</f>
        <v>2.16</v>
      </c>
      <c r="C357" s="10">
        <v>2.0</v>
      </c>
      <c r="D357" s="7" t="s">
        <v>1087</v>
      </c>
      <c r="E357" s="10">
        <v>5000.0</v>
      </c>
      <c r="F357" s="10">
        <v>70.0</v>
      </c>
      <c r="G357" s="9">
        <f>IF(E357 &lt; Config!$B$3, Config!$B$3, E357)</f>
        <v>5000</v>
      </c>
      <c r="H357" s="9">
        <f t="shared" si="1"/>
        <v>37760.72252</v>
      </c>
      <c r="I357" s="9">
        <f>H357 * (1 - Config!$B$9)</f>
        <v>32096.61414</v>
      </c>
      <c r="J357" s="9">
        <f>H357 * (1 + Config!$B$10)</f>
        <v>47200.90315</v>
      </c>
      <c r="K357" s="6" t="str">
        <f t="shared" si="2"/>
        <v>3g 20s 97c</v>
      </c>
      <c r="L357" s="8" t="str">
        <f t="shared" si="3"/>
        <v>3g 77s 61c</v>
      </c>
      <c r="M357" s="6" t="str">
        <f t="shared" si="4"/>
        <v>4g 72s 1c</v>
      </c>
      <c r="N357" s="6" t="str">
        <f t="shared" si="5"/>
        <v>Opaque Dark Jade</v>
      </c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6">
        <f>IF(C358=0, Config!$B$14*Config!$B$20*Config!$B$40, 
IF(C358=1, Config!$B$14*Config!$B$21*Config!$B$41, 
IF(C358=2, Config!$B$14*Config!$B$22*Config!$B$42, 
IF(C358=3, Config!$B$14*Config!$B$23*Config!$B$43, 
IF(C358=4, Config!$B$14*Config!$B$24*Config!$B$44, 
IF(C358=5, Config!$B$14*Config!$B$25*Config!$B$45, 
IF(C358=6, Config!$B$14*Config!$B$26*Config!$B$46, 
IF(C358=7, Config!$B$14*Config!$B$27*Config!$B$47, ""))))))))</f>
        <v>2.16</v>
      </c>
      <c r="C358" s="10">
        <v>2.0</v>
      </c>
      <c r="D358" s="7" t="s">
        <v>1088</v>
      </c>
      <c r="E358" s="10">
        <v>5000.0</v>
      </c>
      <c r="F358" s="10">
        <v>70.0</v>
      </c>
      <c r="G358" s="9">
        <f>IF(E358 &lt; Config!$B$3, Config!$B$3, E358)</f>
        <v>5000</v>
      </c>
      <c r="H358" s="9">
        <f t="shared" si="1"/>
        <v>37760.72252</v>
      </c>
      <c r="I358" s="9">
        <f>H358 * (1 - Config!$B$9)</f>
        <v>32096.61414</v>
      </c>
      <c r="J358" s="9">
        <f>H358 * (1 + Config!$B$10)</f>
        <v>47200.90315</v>
      </c>
      <c r="K358" s="6" t="str">
        <f t="shared" si="2"/>
        <v>3g 20s 97c</v>
      </c>
      <c r="L358" s="8" t="str">
        <f t="shared" si="3"/>
        <v>3g 77s 61c</v>
      </c>
      <c r="M358" s="6" t="str">
        <f t="shared" si="4"/>
        <v>4g 72s 1c</v>
      </c>
      <c r="N358" s="6" t="str">
        <f t="shared" si="5"/>
        <v>Energized Dark Jade</v>
      </c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6">
        <f>IF(C359=0, Config!$B$14*Config!$B$20*Config!$B$40, 
IF(C359=1, Config!$B$14*Config!$B$21*Config!$B$41, 
IF(C359=2, Config!$B$14*Config!$B$22*Config!$B$42, 
IF(C359=3, Config!$B$14*Config!$B$23*Config!$B$43, 
IF(C359=4, Config!$B$14*Config!$B$24*Config!$B$44, 
IF(C359=5, Config!$B$14*Config!$B$25*Config!$B$45, 
IF(C359=6, Config!$B$14*Config!$B$26*Config!$B$46, 
IF(C359=7, Config!$B$14*Config!$B$27*Config!$B$47, ""))))))))</f>
        <v>2.16</v>
      </c>
      <c r="C359" s="10">
        <v>2.0</v>
      </c>
      <c r="D359" s="7" t="s">
        <v>1089</v>
      </c>
      <c r="E359" s="10">
        <v>5000.0</v>
      </c>
      <c r="F359" s="10">
        <v>70.0</v>
      </c>
      <c r="G359" s="9">
        <f>IF(E359 &lt; Config!$B$3, Config!$B$3, E359)</f>
        <v>5000</v>
      </c>
      <c r="H359" s="9">
        <f t="shared" si="1"/>
        <v>37760.72252</v>
      </c>
      <c r="I359" s="9">
        <f>H359 * (1 - Config!$B$9)</f>
        <v>32096.61414</v>
      </c>
      <c r="J359" s="9">
        <f>H359 * (1 + Config!$B$10)</f>
        <v>47200.90315</v>
      </c>
      <c r="K359" s="6" t="str">
        <f t="shared" si="2"/>
        <v>3g 20s 97c</v>
      </c>
      <c r="L359" s="8" t="str">
        <f t="shared" si="3"/>
        <v>3g 77s 61c</v>
      </c>
      <c r="M359" s="6" t="str">
        <f t="shared" si="4"/>
        <v>4g 72s 1c</v>
      </c>
      <c r="N359" s="6" t="str">
        <f t="shared" si="5"/>
        <v>Radiant Dark Jade</v>
      </c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6">
        <f>IF(C360=0, Config!$B$14*Config!$B$20*Config!$B$40, 
IF(C360=1, Config!$B$14*Config!$B$21*Config!$B$41, 
IF(C360=2, Config!$B$14*Config!$B$22*Config!$B$42, 
IF(C360=3, Config!$B$14*Config!$B$23*Config!$B$43, 
IF(C360=4, Config!$B$14*Config!$B$24*Config!$B$44, 
IF(C360=5, Config!$B$14*Config!$B$25*Config!$B$45, 
IF(C360=6, Config!$B$14*Config!$B$26*Config!$B$46, 
IF(C360=7, Config!$B$14*Config!$B$27*Config!$B$47, ""))))))))</f>
        <v>2.16</v>
      </c>
      <c r="C360" s="10">
        <v>2.0</v>
      </c>
      <c r="D360" s="7" t="s">
        <v>1090</v>
      </c>
      <c r="E360" s="10">
        <v>5000.0</v>
      </c>
      <c r="F360" s="10">
        <v>70.0</v>
      </c>
      <c r="G360" s="9">
        <f>IF(E360 &lt; Config!$B$3, Config!$B$3, E360)</f>
        <v>5000</v>
      </c>
      <c r="H360" s="9">
        <f t="shared" si="1"/>
        <v>37760.72252</v>
      </c>
      <c r="I360" s="9">
        <f>H360 * (1 - Config!$B$9)</f>
        <v>32096.61414</v>
      </c>
      <c r="J360" s="9">
        <f>H360 * (1 + Config!$B$10)</f>
        <v>47200.90315</v>
      </c>
      <c r="K360" s="6" t="str">
        <f t="shared" si="2"/>
        <v>3g 20s 97c</v>
      </c>
      <c r="L360" s="8" t="str">
        <f t="shared" si="3"/>
        <v>3g 77s 61c</v>
      </c>
      <c r="M360" s="6" t="str">
        <f t="shared" si="4"/>
        <v>4g 72s 1c</v>
      </c>
      <c r="N360" s="6" t="str">
        <f t="shared" si="5"/>
        <v>Tense Dark Jade</v>
      </c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6">
        <f>IF(C361=0, Config!$B$14*Config!$B$20*Config!$B$40, 
IF(C361=1, Config!$B$14*Config!$B$21*Config!$B$41, 
IF(C361=2, Config!$B$14*Config!$B$22*Config!$B$42, 
IF(C361=3, Config!$B$14*Config!$B$23*Config!$B$43, 
IF(C361=4, Config!$B$14*Config!$B$24*Config!$B$44, 
IF(C361=5, Config!$B$14*Config!$B$25*Config!$B$45, 
IF(C361=6, Config!$B$14*Config!$B$26*Config!$B$46, 
IF(C361=7, Config!$B$14*Config!$B$27*Config!$B$47, ""))))))))</f>
        <v>2.16</v>
      </c>
      <c r="C361" s="10">
        <v>2.0</v>
      </c>
      <c r="D361" s="7" t="s">
        <v>1091</v>
      </c>
      <c r="E361" s="10">
        <v>5000.0</v>
      </c>
      <c r="F361" s="10">
        <v>70.0</v>
      </c>
      <c r="G361" s="9">
        <f>IF(E361 &lt; Config!$B$3, Config!$B$3, E361)</f>
        <v>5000</v>
      </c>
      <c r="H361" s="9">
        <f t="shared" si="1"/>
        <v>37760.72252</v>
      </c>
      <c r="I361" s="9">
        <f>H361 * (1 - Config!$B$9)</f>
        <v>32096.61414</v>
      </c>
      <c r="J361" s="9">
        <f>H361 * (1 + Config!$B$10)</f>
        <v>47200.90315</v>
      </c>
      <c r="K361" s="6" t="str">
        <f t="shared" si="2"/>
        <v>3g 20s 97c</v>
      </c>
      <c r="L361" s="8" t="str">
        <f t="shared" si="3"/>
        <v>3g 77s 61c</v>
      </c>
      <c r="M361" s="6" t="str">
        <f t="shared" si="4"/>
        <v>4g 72s 1c</v>
      </c>
      <c r="N361" s="6" t="str">
        <f t="shared" si="5"/>
        <v>Shattered Dark Jade</v>
      </c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6">
        <f>IF(C362=0, Config!$B$14*Config!$B$20*Config!$B$40, 
IF(C362=1, Config!$B$14*Config!$B$21*Config!$B$41, 
IF(C362=2, Config!$B$14*Config!$B$22*Config!$B$42, 
IF(C362=3, Config!$B$14*Config!$B$23*Config!$B$43, 
IF(C362=4, Config!$B$14*Config!$B$24*Config!$B$44, 
IF(C362=5, Config!$B$14*Config!$B$25*Config!$B$45, 
IF(C362=6, Config!$B$14*Config!$B$26*Config!$B$46, 
IF(C362=7, Config!$B$14*Config!$B$27*Config!$B$47, ""))))))))</f>
        <v>2.28</v>
      </c>
      <c r="C362" s="10">
        <v>3.0</v>
      </c>
      <c r="D362" s="7" t="s">
        <v>1092</v>
      </c>
      <c r="E362" s="10">
        <v>30000.0</v>
      </c>
      <c r="F362" s="10">
        <v>70.0</v>
      </c>
      <c r="G362" s="9">
        <f>IF(E362 &lt; Config!$B$3, Config!$B$3, E362)</f>
        <v>30000</v>
      </c>
      <c r="H362" s="9">
        <f t="shared" si="1"/>
        <v>239151.2426</v>
      </c>
      <c r="I362" s="9">
        <f>H362 * (1 - Config!$B$9)</f>
        <v>203278.5562</v>
      </c>
      <c r="J362" s="9">
        <f>H362 * (1 + Config!$B$10)</f>
        <v>298939.0533</v>
      </c>
      <c r="K362" s="6" t="str">
        <f t="shared" si="2"/>
        <v>20g 32s 79c</v>
      </c>
      <c r="L362" s="8" t="str">
        <f t="shared" si="3"/>
        <v>23g 91s 51c</v>
      </c>
      <c r="M362" s="6" t="str">
        <f t="shared" si="4"/>
        <v>29g 89s 39c</v>
      </c>
      <c r="N362" s="6" t="str">
        <f t="shared" si="5"/>
        <v>Test Dazzling Talasite</v>
      </c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6">
        <f>IF(C363=0, Config!$B$14*Config!$B$20*Config!$B$40, 
IF(C363=1, Config!$B$14*Config!$B$21*Config!$B$41, 
IF(C363=2, Config!$B$14*Config!$B$22*Config!$B$42, 
IF(C363=3, Config!$B$14*Config!$B$23*Config!$B$43, 
IF(C363=4, Config!$B$14*Config!$B$24*Config!$B$44, 
IF(C363=5, Config!$B$14*Config!$B$25*Config!$B$45, 
IF(C363=6, Config!$B$14*Config!$B$26*Config!$B$46, 
IF(C363=7, Config!$B$14*Config!$B$27*Config!$B$47, ""))))))))</f>
        <v>2.16</v>
      </c>
      <c r="C363" s="10">
        <v>2.0</v>
      </c>
      <c r="D363" s="7" t="s">
        <v>1093</v>
      </c>
      <c r="E363" s="10">
        <v>10000.0</v>
      </c>
      <c r="F363" s="10">
        <v>70.0</v>
      </c>
      <c r="G363" s="9">
        <f>IF(E363 &lt; Config!$B$3, Config!$B$3, E363)</f>
        <v>10000</v>
      </c>
      <c r="H363" s="9">
        <f t="shared" si="1"/>
        <v>75521.44504</v>
      </c>
      <c r="I363" s="9">
        <f>H363 * (1 - Config!$B$9)</f>
        <v>64193.22828</v>
      </c>
      <c r="J363" s="9">
        <f>H363 * (1 + Config!$B$10)</f>
        <v>94401.8063</v>
      </c>
      <c r="K363" s="6" t="str">
        <f t="shared" si="2"/>
        <v>6g 41s 93c</v>
      </c>
      <c r="L363" s="8" t="str">
        <f t="shared" si="3"/>
        <v>7g 55s 21c</v>
      </c>
      <c r="M363" s="6" t="str">
        <f t="shared" si="4"/>
        <v>9g 44s 2c</v>
      </c>
      <c r="N363" s="6" t="str">
        <f t="shared" si="5"/>
        <v>Perfect Wicked Huge Citrine</v>
      </c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6">
        <f>IF(C364=0, Config!$B$14*Config!$B$20*Config!$B$40, 
IF(C364=1, Config!$B$14*Config!$B$21*Config!$B$41, 
IF(C364=2, Config!$B$14*Config!$B$22*Config!$B$42, 
IF(C364=3, Config!$B$14*Config!$B$23*Config!$B$43, 
IF(C364=4, Config!$B$14*Config!$B$24*Config!$B$44, 
IF(C364=5, Config!$B$14*Config!$B$25*Config!$B$45, 
IF(C364=6, Config!$B$14*Config!$B$26*Config!$B$46, 
IF(C364=7, Config!$B$14*Config!$B$27*Config!$B$47, ""))))))))</f>
        <v>2.16</v>
      </c>
      <c r="C364" s="10">
        <v>2.0</v>
      </c>
      <c r="D364" s="7" t="s">
        <v>1094</v>
      </c>
      <c r="E364" s="10">
        <v>10000.0</v>
      </c>
      <c r="F364" s="10">
        <v>70.0</v>
      </c>
      <c r="G364" s="9">
        <f>IF(E364 &lt; Config!$B$3, Config!$B$3, E364)</f>
        <v>10000</v>
      </c>
      <c r="H364" s="9">
        <f t="shared" si="1"/>
        <v>75521.44504</v>
      </c>
      <c r="I364" s="9">
        <f>H364 * (1 - Config!$B$9)</f>
        <v>64193.22828</v>
      </c>
      <c r="J364" s="9">
        <f>H364 * (1 + Config!$B$10)</f>
        <v>94401.8063</v>
      </c>
      <c r="K364" s="6" t="str">
        <f t="shared" si="2"/>
        <v>6g 41s 93c</v>
      </c>
      <c r="L364" s="8" t="str">
        <f t="shared" si="3"/>
        <v>7g 55s 21c</v>
      </c>
      <c r="M364" s="6" t="str">
        <f t="shared" si="4"/>
        <v>9g 44s 2c</v>
      </c>
      <c r="N364" s="6" t="str">
        <f t="shared" si="5"/>
        <v>Perfect Bold Bloodstone</v>
      </c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6">
        <f>IF(C365=0, Config!$B$14*Config!$B$20*Config!$B$40, 
IF(C365=1, Config!$B$14*Config!$B$21*Config!$B$41, 
IF(C365=2, Config!$B$14*Config!$B$22*Config!$B$42, 
IF(C365=3, Config!$B$14*Config!$B$23*Config!$B$43, 
IF(C365=4, Config!$B$14*Config!$B$24*Config!$B$44, 
IF(C365=5, Config!$B$14*Config!$B$25*Config!$B$45, 
IF(C365=6, Config!$B$14*Config!$B$26*Config!$B$46, 
IF(C365=7, Config!$B$14*Config!$B$27*Config!$B$47, ""))))))))</f>
        <v>2.16</v>
      </c>
      <c r="C365" s="10">
        <v>2.0</v>
      </c>
      <c r="D365" s="7" t="s">
        <v>1095</v>
      </c>
      <c r="E365" s="10">
        <v>10000.0</v>
      </c>
      <c r="F365" s="10">
        <v>70.0</v>
      </c>
      <c r="G365" s="9">
        <f>IF(E365 &lt; Config!$B$3, Config!$B$3, E365)</f>
        <v>10000</v>
      </c>
      <c r="H365" s="9">
        <f t="shared" si="1"/>
        <v>75521.44504</v>
      </c>
      <c r="I365" s="9">
        <f>H365 * (1 - Config!$B$9)</f>
        <v>64193.22828</v>
      </c>
      <c r="J365" s="9">
        <f>H365 * (1 + Config!$B$10)</f>
        <v>94401.8063</v>
      </c>
      <c r="K365" s="6" t="str">
        <f t="shared" si="2"/>
        <v>6g 41s 93c</v>
      </c>
      <c r="L365" s="8" t="str">
        <f t="shared" si="3"/>
        <v>7g 55s 21c</v>
      </c>
      <c r="M365" s="6" t="str">
        <f t="shared" si="4"/>
        <v>9g 44s 2c</v>
      </c>
      <c r="N365" s="6" t="str">
        <f t="shared" si="5"/>
        <v>Perfect Bright Bloodstone</v>
      </c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6">
        <f>IF(C366=0, Config!$B$14*Config!$B$20*Config!$B$40, 
IF(C366=1, Config!$B$14*Config!$B$21*Config!$B$41, 
IF(C366=2, Config!$B$14*Config!$B$22*Config!$B$42, 
IF(C366=3, Config!$B$14*Config!$B$23*Config!$B$43, 
IF(C366=4, Config!$B$14*Config!$B$24*Config!$B$44, 
IF(C366=5, Config!$B$14*Config!$B$25*Config!$B$45, 
IF(C366=6, Config!$B$14*Config!$B$26*Config!$B$46, 
IF(C366=7, Config!$B$14*Config!$B$27*Config!$B$47, ""))))))))</f>
        <v>2.16</v>
      </c>
      <c r="C366" s="10">
        <v>2.0</v>
      </c>
      <c r="D366" s="7" t="s">
        <v>1096</v>
      </c>
      <c r="E366" s="10">
        <v>10000.0</v>
      </c>
      <c r="F366" s="10">
        <v>70.0</v>
      </c>
      <c r="G366" s="9">
        <f>IF(E366 &lt; Config!$B$3, Config!$B$3, E366)</f>
        <v>10000</v>
      </c>
      <c r="H366" s="9">
        <f t="shared" si="1"/>
        <v>75521.44504</v>
      </c>
      <c r="I366" s="9">
        <f>H366 * (1 - Config!$B$9)</f>
        <v>64193.22828</v>
      </c>
      <c r="J366" s="9">
        <f>H366 * (1 + Config!$B$10)</f>
        <v>94401.8063</v>
      </c>
      <c r="K366" s="6" t="str">
        <f t="shared" si="2"/>
        <v>6g 41s 93c</v>
      </c>
      <c r="L366" s="8" t="str">
        <f t="shared" si="3"/>
        <v>7g 55s 21c</v>
      </c>
      <c r="M366" s="6" t="str">
        <f t="shared" si="4"/>
        <v>9g 44s 2c</v>
      </c>
      <c r="N366" s="6" t="str">
        <f t="shared" si="5"/>
        <v>Perfect Delicate Bloodstone</v>
      </c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6">
        <f>IF(C367=0, Config!$B$14*Config!$B$20*Config!$B$40, 
IF(C367=1, Config!$B$14*Config!$B$21*Config!$B$41, 
IF(C367=2, Config!$B$14*Config!$B$22*Config!$B$42, 
IF(C367=3, Config!$B$14*Config!$B$23*Config!$B$43, 
IF(C367=4, Config!$B$14*Config!$B$24*Config!$B$44, 
IF(C367=5, Config!$B$14*Config!$B$25*Config!$B$45, 
IF(C367=6, Config!$B$14*Config!$B$26*Config!$B$46, 
IF(C367=7, Config!$B$14*Config!$B$27*Config!$B$47, ""))))))))</f>
        <v>2.16</v>
      </c>
      <c r="C367" s="10">
        <v>2.0</v>
      </c>
      <c r="D367" s="7" t="s">
        <v>1097</v>
      </c>
      <c r="E367" s="10">
        <v>10000.0</v>
      </c>
      <c r="F367" s="10">
        <v>70.0</v>
      </c>
      <c r="G367" s="9">
        <f>IF(E367 &lt; Config!$B$3, Config!$B$3, E367)</f>
        <v>10000</v>
      </c>
      <c r="H367" s="9">
        <f t="shared" si="1"/>
        <v>75521.44504</v>
      </c>
      <c r="I367" s="9">
        <f>H367 * (1 - Config!$B$9)</f>
        <v>64193.22828</v>
      </c>
      <c r="J367" s="9">
        <f>H367 * (1 + Config!$B$10)</f>
        <v>94401.8063</v>
      </c>
      <c r="K367" s="6" t="str">
        <f t="shared" si="2"/>
        <v>6g 41s 93c</v>
      </c>
      <c r="L367" s="8" t="str">
        <f t="shared" si="3"/>
        <v>7g 55s 21c</v>
      </c>
      <c r="M367" s="6" t="str">
        <f t="shared" si="4"/>
        <v>9g 44s 2c</v>
      </c>
      <c r="N367" s="6" t="str">
        <f t="shared" si="5"/>
        <v>Perfect Flashing Bloodstone</v>
      </c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6">
        <f>IF(C368=0, Config!$B$14*Config!$B$20*Config!$B$40, 
IF(C368=1, Config!$B$14*Config!$B$21*Config!$B$41, 
IF(C368=2, Config!$B$14*Config!$B$22*Config!$B$42, 
IF(C368=3, Config!$B$14*Config!$B$23*Config!$B$43, 
IF(C368=4, Config!$B$14*Config!$B$24*Config!$B$44, 
IF(C368=5, Config!$B$14*Config!$B$25*Config!$B$45, 
IF(C368=6, Config!$B$14*Config!$B$26*Config!$B$46, 
IF(C368=7, Config!$B$14*Config!$B$27*Config!$B$47, ""))))))))</f>
        <v>2.16</v>
      </c>
      <c r="C368" s="10">
        <v>2.0</v>
      </c>
      <c r="D368" s="7" t="s">
        <v>1098</v>
      </c>
      <c r="E368" s="10">
        <v>10000.0</v>
      </c>
      <c r="F368" s="10">
        <v>70.0</v>
      </c>
      <c r="G368" s="9">
        <f>IF(E368 &lt; Config!$B$3, Config!$B$3, E368)</f>
        <v>10000</v>
      </c>
      <c r="H368" s="9">
        <f t="shared" si="1"/>
        <v>75521.44504</v>
      </c>
      <c r="I368" s="9">
        <f>H368 * (1 - Config!$B$9)</f>
        <v>64193.22828</v>
      </c>
      <c r="J368" s="9">
        <f>H368 * (1 + Config!$B$10)</f>
        <v>94401.8063</v>
      </c>
      <c r="K368" s="6" t="str">
        <f t="shared" si="2"/>
        <v>6g 41s 93c</v>
      </c>
      <c r="L368" s="8" t="str">
        <f t="shared" si="3"/>
        <v>7g 55s 21c</v>
      </c>
      <c r="M368" s="6" t="str">
        <f t="shared" si="4"/>
        <v>9g 44s 2c</v>
      </c>
      <c r="N368" s="6" t="str">
        <f t="shared" si="5"/>
        <v>Perfect Fractured Bloodstone</v>
      </c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6">
        <f>IF(C369=0, Config!$B$14*Config!$B$20*Config!$B$40, 
IF(C369=1, Config!$B$14*Config!$B$21*Config!$B$41, 
IF(C369=2, Config!$B$14*Config!$B$22*Config!$B$42, 
IF(C369=3, Config!$B$14*Config!$B$23*Config!$B$43, 
IF(C369=4, Config!$B$14*Config!$B$24*Config!$B$44, 
IF(C369=5, Config!$B$14*Config!$B$25*Config!$B$45, 
IF(C369=6, Config!$B$14*Config!$B$26*Config!$B$46, 
IF(C369=7, Config!$B$14*Config!$B$27*Config!$B$47, ""))))))))</f>
        <v>2.16</v>
      </c>
      <c r="C369" s="10">
        <v>2.0</v>
      </c>
      <c r="D369" s="7" t="s">
        <v>1099</v>
      </c>
      <c r="E369" s="10">
        <v>10000.0</v>
      </c>
      <c r="F369" s="10">
        <v>70.0</v>
      </c>
      <c r="G369" s="9">
        <f>IF(E369 &lt; Config!$B$3, Config!$B$3, E369)</f>
        <v>10000</v>
      </c>
      <c r="H369" s="9">
        <f t="shared" si="1"/>
        <v>75521.44504</v>
      </c>
      <c r="I369" s="9">
        <f>H369 * (1 - Config!$B$9)</f>
        <v>64193.22828</v>
      </c>
      <c r="J369" s="9">
        <f>H369 * (1 + Config!$B$10)</f>
        <v>94401.8063</v>
      </c>
      <c r="K369" s="6" t="str">
        <f t="shared" si="2"/>
        <v>6g 41s 93c</v>
      </c>
      <c r="L369" s="8" t="str">
        <f t="shared" si="3"/>
        <v>7g 55s 21c</v>
      </c>
      <c r="M369" s="6" t="str">
        <f t="shared" si="4"/>
        <v>9g 44s 2c</v>
      </c>
      <c r="N369" s="6" t="str">
        <f t="shared" si="5"/>
        <v>Perfect Precise Bloodstone</v>
      </c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6">
        <f>IF(C370=0, Config!$B$14*Config!$B$20*Config!$B$40, 
IF(C370=1, Config!$B$14*Config!$B$21*Config!$B$41, 
IF(C370=2, Config!$B$14*Config!$B$22*Config!$B$42, 
IF(C370=3, Config!$B$14*Config!$B$23*Config!$B$43, 
IF(C370=4, Config!$B$14*Config!$B$24*Config!$B$44, 
IF(C370=5, Config!$B$14*Config!$B$25*Config!$B$45, 
IF(C370=6, Config!$B$14*Config!$B$26*Config!$B$46, 
IF(C370=7, Config!$B$14*Config!$B$27*Config!$B$47, ""))))))))</f>
        <v>2.16</v>
      </c>
      <c r="C370" s="10">
        <v>2.0</v>
      </c>
      <c r="D370" s="7" t="s">
        <v>1100</v>
      </c>
      <c r="E370" s="10">
        <v>10000.0</v>
      </c>
      <c r="F370" s="10">
        <v>70.0</v>
      </c>
      <c r="G370" s="9">
        <f>IF(E370 &lt; Config!$B$3, Config!$B$3, E370)</f>
        <v>10000</v>
      </c>
      <c r="H370" s="9">
        <f t="shared" si="1"/>
        <v>75521.44504</v>
      </c>
      <c r="I370" s="9">
        <f>H370 * (1 - Config!$B$9)</f>
        <v>64193.22828</v>
      </c>
      <c r="J370" s="9">
        <f>H370 * (1 + Config!$B$10)</f>
        <v>94401.8063</v>
      </c>
      <c r="K370" s="6" t="str">
        <f t="shared" si="2"/>
        <v>6g 41s 93c</v>
      </c>
      <c r="L370" s="8" t="str">
        <f t="shared" si="3"/>
        <v>7g 55s 21c</v>
      </c>
      <c r="M370" s="6" t="str">
        <f t="shared" si="4"/>
        <v>9g 44s 2c</v>
      </c>
      <c r="N370" s="6" t="str">
        <f t="shared" si="5"/>
        <v>Perfect Runed Bloodstone</v>
      </c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6">
        <f>IF(C371=0, Config!$B$14*Config!$B$20*Config!$B$40, 
IF(C371=1, Config!$B$14*Config!$B$21*Config!$B$41, 
IF(C371=2, Config!$B$14*Config!$B$22*Config!$B$42, 
IF(C371=3, Config!$B$14*Config!$B$23*Config!$B$43, 
IF(C371=4, Config!$B$14*Config!$B$24*Config!$B$44, 
IF(C371=5, Config!$B$14*Config!$B$25*Config!$B$45, 
IF(C371=6, Config!$B$14*Config!$B$26*Config!$B$46, 
IF(C371=7, Config!$B$14*Config!$B$27*Config!$B$47, ""))))))))</f>
        <v>2.16</v>
      </c>
      <c r="C371" s="10">
        <v>2.0</v>
      </c>
      <c r="D371" s="7" t="s">
        <v>1101</v>
      </c>
      <c r="E371" s="10">
        <v>10000.0</v>
      </c>
      <c r="F371" s="10">
        <v>70.0</v>
      </c>
      <c r="G371" s="9">
        <f>IF(E371 &lt; Config!$B$3, Config!$B$3, E371)</f>
        <v>10000</v>
      </c>
      <c r="H371" s="9">
        <f t="shared" si="1"/>
        <v>75521.44504</v>
      </c>
      <c r="I371" s="9">
        <f>H371 * (1 - Config!$B$9)</f>
        <v>64193.22828</v>
      </c>
      <c r="J371" s="9">
        <f>H371 * (1 + Config!$B$10)</f>
        <v>94401.8063</v>
      </c>
      <c r="K371" s="6" t="str">
        <f t="shared" si="2"/>
        <v>6g 41s 93c</v>
      </c>
      <c r="L371" s="8" t="str">
        <f t="shared" si="3"/>
        <v>7g 55s 21c</v>
      </c>
      <c r="M371" s="6" t="str">
        <f t="shared" si="4"/>
        <v>9g 44s 2c</v>
      </c>
      <c r="N371" s="6" t="str">
        <f t="shared" si="5"/>
        <v>Perfect Subtle Bloodstone</v>
      </c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6">
        <f>IF(C372=0, Config!$B$14*Config!$B$20*Config!$B$40, 
IF(C372=1, Config!$B$14*Config!$B$21*Config!$B$41, 
IF(C372=2, Config!$B$14*Config!$B$22*Config!$B$42, 
IF(C372=3, Config!$B$14*Config!$B$23*Config!$B$43, 
IF(C372=4, Config!$B$14*Config!$B$24*Config!$B$44, 
IF(C372=5, Config!$B$14*Config!$B$25*Config!$B$45, 
IF(C372=6, Config!$B$14*Config!$B$26*Config!$B$46, 
IF(C372=7, Config!$B$14*Config!$B$27*Config!$B$47, ""))))))))</f>
        <v>2.16</v>
      </c>
      <c r="C372" s="10">
        <v>2.0</v>
      </c>
      <c r="D372" s="7" t="s">
        <v>1102</v>
      </c>
      <c r="E372" s="10">
        <v>10000.0</v>
      </c>
      <c r="F372" s="10">
        <v>70.0</v>
      </c>
      <c r="G372" s="9">
        <f>IF(E372 &lt; Config!$B$3, Config!$B$3, E372)</f>
        <v>10000</v>
      </c>
      <c r="H372" s="9">
        <f t="shared" si="1"/>
        <v>75521.44504</v>
      </c>
      <c r="I372" s="9">
        <f>H372 * (1 - Config!$B$9)</f>
        <v>64193.22828</v>
      </c>
      <c r="J372" s="9">
        <f>H372 * (1 + Config!$B$10)</f>
        <v>94401.8063</v>
      </c>
      <c r="K372" s="6" t="str">
        <f t="shared" si="2"/>
        <v>6g 41s 93c</v>
      </c>
      <c r="L372" s="8" t="str">
        <f t="shared" si="3"/>
        <v>7g 55s 21c</v>
      </c>
      <c r="M372" s="6" t="str">
        <f t="shared" si="4"/>
        <v>9g 44s 2c</v>
      </c>
      <c r="N372" s="6" t="str">
        <f t="shared" si="5"/>
        <v>Perfect Lustrous Chalcedony</v>
      </c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6">
        <f>IF(C373=0, Config!$B$14*Config!$B$20*Config!$B$40, 
IF(C373=1, Config!$B$14*Config!$B$21*Config!$B$41, 
IF(C373=2, Config!$B$14*Config!$B$22*Config!$B$42, 
IF(C373=3, Config!$B$14*Config!$B$23*Config!$B$43, 
IF(C373=4, Config!$B$14*Config!$B$24*Config!$B$44, 
IF(C373=5, Config!$B$14*Config!$B$25*Config!$B$45, 
IF(C373=6, Config!$B$14*Config!$B$26*Config!$B$46, 
IF(C373=7, Config!$B$14*Config!$B$27*Config!$B$47, ""))))))))</f>
        <v>2.16</v>
      </c>
      <c r="C373" s="10">
        <v>2.0</v>
      </c>
      <c r="D373" s="7" t="s">
        <v>1103</v>
      </c>
      <c r="E373" s="10">
        <v>10000.0</v>
      </c>
      <c r="F373" s="10">
        <v>70.0</v>
      </c>
      <c r="G373" s="9">
        <f>IF(E373 &lt; Config!$B$3, Config!$B$3, E373)</f>
        <v>10000</v>
      </c>
      <c r="H373" s="9">
        <f t="shared" si="1"/>
        <v>75521.44504</v>
      </c>
      <c r="I373" s="9">
        <f>H373 * (1 - Config!$B$9)</f>
        <v>64193.22828</v>
      </c>
      <c r="J373" s="9">
        <f>H373 * (1 + Config!$B$10)</f>
        <v>94401.8063</v>
      </c>
      <c r="K373" s="6" t="str">
        <f t="shared" si="2"/>
        <v>6g 41s 93c</v>
      </c>
      <c r="L373" s="8" t="str">
        <f t="shared" si="3"/>
        <v>7g 55s 21c</v>
      </c>
      <c r="M373" s="6" t="str">
        <f t="shared" si="4"/>
        <v>9g 44s 2c</v>
      </c>
      <c r="N373" s="6" t="str">
        <f t="shared" si="5"/>
        <v>Perfect Solid Chalcedony</v>
      </c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6">
        <f>IF(C374=0, Config!$B$14*Config!$B$20*Config!$B$40, 
IF(C374=1, Config!$B$14*Config!$B$21*Config!$B$41, 
IF(C374=2, Config!$B$14*Config!$B$22*Config!$B$42, 
IF(C374=3, Config!$B$14*Config!$B$23*Config!$B$43, 
IF(C374=4, Config!$B$14*Config!$B$24*Config!$B$44, 
IF(C374=5, Config!$B$14*Config!$B$25*Config!$B$45, 
IF(C374=6, Config!$B$14*Config!$B$26*Config!$B$46, 
IF(C374=7, Config!$B$14*Config!$B$27*Config!$B$47, ""))))))))</f>
        <v>2.16</v>
      </c>
      <c r="C374" s="10">
        <v>2.0</v>
      </c>
      <c r="D374" s="7" t="s">
        <v>1104</v>
      </c>
      <c r="E374" s="10">
        <v>10000.0</v>
      </c>
      <c r="F374" s="10">
        <v>70.0</v>
      </c>
      <c r="G374" s="9">
        <f>IF(E374 &lt; Config!$B$3, Config!$B$3, E374)</f>
        <v>10000</v>
      </c>
      <c r="H374" s="9">
        <f t="shared" si="1"/>
        <v>75521.44504</v>
      </c>
      <c r="I374" s="9">
        <f>H374 * (1 - Config!$B$9)</f>
        <v>64193.22828</v>
      </c>
      <c r="J374" s="9">
        <f>H374 * (1 + Config!$B$10)</f>
        <v>94401.8063</v>
      </c>
      <c r="K374" s="6" t="str">
        <f t="shared" si="2"/>
        <v>6g 41s 93c</v>
      </c>
      <c r="L374" s="8" t="str">
        <f t="shared" si="3"/>
        <v>7g 55s 21c</v>
      </c>
      <c r="M374" s="6" t="str">
        <f t="shared" si="4"/>
        <v>9g 44s 2c</v>
      </c>
      <c r="N374" s="6" t="str">
        <f t="shared" si="5"/>
        <v>Perfect Sparkling Chalcedony</v>
      </c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6">
        <f>IF(C375=0, Config!$B$14*Config!$B$20*Config!$B$40, 
IF(C375=1, Config!$B$14*Config!$B$21*Config!$B$41, 
IF(C375=2, Config!$B$14*Config!$B$22*Config!$B$42, 
IF(C375=3, Config!$B$14*Config!$B$23*Config!$B$43, 
IF(C375=4, Config!$B$14*Config!$B$24*Config!$B$44, 
IF(C375=5, Config!$B$14*Config!$B$25*Config!$B$45, 
IF(C375=6, Config!$B$14*Config!$B$26*Config!$B$46, 
IF(C375=7, Config!$B$14*Config!$B$27*Config!$B$47, ""))))))))</f>
        <v>2.16</v>
      </c>
      <c r="C375" s="10">
        <v>2.0</v>
      </c>
      <c r="D375" s="7" t="s">
        <v>1105</v>
      </c>
      <c r="E375" s="10">
        <v>10000.0</v>
      </c>
      <c r="F375" s="10">
        <v>70.0</v>
      </c>
      <c r="G375" s="9">
        <f>IF(E375 &lt; Config!$B$3, Config!$B$3, E375)</f>
        <v>10000</v>
      </c>
      <c r="H375" s="9">
        <f t="shared" si="1"/>
        <v>75521.44504</v>
      </c>
      <c r="I375" s="9">
        <f>H375 * (1 - Config!$B$9)</f>
        <v>64193.22828</v>
      </c>
      <c r="J375" s="9">
        <f>H375 * (1 + Config!$B$10)</f>
        <v>94401.8063</v>
      </c>
      <c r="K375" s="6" t="str">
        <f t="shared" si="2"/>
        <v>6g 41s 93c</v>
      </c>
      <c r="L375" s="8" t="str">
        <f t="shared" si="3"/>
        <v>7g 55s 21c</v>
      </c>
      <c r="M375" s="6" t="str">
        <f t="shared" si="4"/>
        <v>9g 44s 2c</v>
      </c>
      <c r="N375" s="6" t="str">
        <f t="shared" si="5"/>
        <v>Perfect Stormy Chalcedony</v>
      </c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6">
        <f>IF(C376=0, Config!$B$14*Config!$B$20*Config!$B$40, 
IF(C376=1, Config!$B$14*Config!$B$21*Config!$B$41, 
IF(C376=2, Config!$B$14*Config!$B$22*Config!$B$42, 
IF(C376=3, Config!$B$14*Config!$B$23*Config!$B$43, 
IF(C376=4, Config!$B$14*Config!$B$24*Config!$B$44, 
IF(C376=5, Config!$B$14*Config!$B$25*Config!$B$45, 
IF(C376=6, Config!$B$14*Config!$B$26*Config!$B$46, 
IF(C376=7, Config!$B$14*Config!$B$27*Config!$B$47, ""))))))))</f>
        <v>2.16</v>
      </c>
      <c r="C376" s="10">
        <v>2.0</v>
      </c>
      <c r="D376" s="7" t="s">
        <v>1106</v>
      </c>
      <c r="E376" s="10">
        <v>10000.0</v>
      </c>
      <c r="F376" s="10">
        <v>70.0</v>
      </c>
      <c r="G376" s="9">
        <f>IF(E376 &lt; Config!$B$3, Config!$B$3, E376)</f>
        <v>10000</v>
      </c>
      <c r="H376" s="9">
        <f t="shared" si="1"/>
        <v>75521.44504</v>
      </c>
      <c r="I376" s="9">
        <f>H376 * (1 - Config!$B$9)</f>
        <v>64193.22828</v>
      </c>
      <c r="J376" s="9">
        <f>H376 * (1 + Config!$B$10)</f>
        <v>94401.8063</v>
      </c>
      <c r="K376" s="6" t="str">
        <f t="shared" si="2"/>
        <v>6g 41s 93c</v>
      </c>
      <c r="L376" s="8" t="str">
        <f t="shared" si="3"/>
        <v>7g 55s 21c</v>
      </c>
      <c r="M376" s="6" t="str">
        <f t="shared" si="4"/>
        <v>9g 44s 2c</v>
      </c>
      <c r="N376" s="6" t="str">
        <f t="shared" si="5"/>
        <v>Perfect Brilliant Sun Crystal</v>
      </c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6">
        <f>IF(C377=0, Config!$B$14*Config!$B$20*Config!$B$40, 
IF(C377=1, Config!$B$14*Config!$B$21*Config!$B$41, 
IF(C377=2, Config!$B$14*Config!$B$22*Config!$B$42, 
IF(C377=3, Config!$B$14*Config!$B$23*Config!$B$43, 
IF(C377=4, Config!$B$14*Config!$B$24*Config!$B$44, 
IF(C377=5, Config!$B$14*Config!$B$25*Config!$B$45, 
IF(C377=6, Config!$B$14*Config!$B$26*Config!$B$46, 
IF(C377=7, Config!$B$14*Config!$B$27*Config!$B$47, ""))))))))</f>
        <v>2.16</v>
      </c>
      <c r="C377" s="10">
        <v>2.0</v>
      </c>
      <c r="D377" s="7" t="s">
        <v>1107</v>
      </c>
      <c r="E377" s="10">
        <v>10000.0</v>
      </c>
      <c r="F377" s="10">
        <v>70.0</v>
      </c>
      <c r="G377" s="9">
        <f>IF(E377 &lt; Config!$B$3, Config!$B$3, E377)</f>
        <v>10000</v>
      </c>
      <c r="H377" s="9">
        <f t="shared" si="1"/>
        <v>75521.44504</v>
      </c>
      <c r="I377" s="9">
        <f>H377 * (1 - Config!$B$9)</f>
        <v>64193.22828</v>
      </c>
      <c r="J377" s="9">
        <f>H377 * (1 + Config!$B$10)</f>
        <v>94401.8063</v>
      </c>
      <c r="K377" s="6" t="str">
        <f t="shared" si="2"/>
        <v>6g 41s 93c</v>
      </c>
      <c r="L377" s="8" t="str">
        <f t="shared" si="3"/>
        <v>7g 55s 21c</v>
      </c>
      <c r="M377" s="6" t="str">
        <f t="shared" si="4"/>
        <v>9g 44s 2c</v>
      </c>
      <c r="N377" s="6" t="str">
        <f t="shared" si="5"/>
        <v>Perfect Mystic Sun Crystal</v>
      </c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6">
        <f>IF(C378=0, Config!$B$14*Config!$B$20*Config!$B$40, 
IF(C378=1, Config!$B$14*Config!$B$21*Config!$B$41, 
IF(C378=2, Config!$B$14*Config!$B$22*Config!$B$42, 
IF(C378=3, Config!$B$14*Config!$B$23*Config!$B$43, 
IF(C378=4, Config!$B$14*Config!$B$24*Config!$B$44, 
IF(C378=5, Config!$B$14*Config!$B$25*Config!$B$45, 
IF(C378=6, Config!$B$14*Config!$B$26*Config!$B$46, 
IF(C378=7, Config!$B$14*Config!$B$27*Config!$B$47, ""))))))))</f>
        <v>2.16</v>
      </c>
      <c r="C378" s="10">
        <v>2.0</v>
      </c>
      <c r="D378" s="7" t="s">
        <v>1108</v>
      </c>
      <c r="E378" s="10">
        <v>10000.0</v>
      </c>
      <c r="F378" s="10">
        <v>70.0</v>
      </c>
      <c r="G378" s="9">
        <f>IF(E378 &lt; Config!$B$3, Config!$B$3, E378)</f>
        <v>10000</v>
      </c>
      <c r="H378" s="9">
        <f t="shared" si="1"/>
        <v>75521.44504</v>
      </c>
      <c r="I378" s="9">
        <f>H378 * (1 - Config!$B$9)</f>
        <v>64193.22828</v>
      </c>
      <c r="J378" s="9">
        <f>H378 * (1 + Config!$B$10)</f>
        <v>94401.8063</v>
      </c>
      <c r="K378" s="6" t="str">
        <f t="shared" si="2"/>
        <v>6g 41s 93c</v>
      </c>
      <c r="L378" s="8" t="str">
        <f t="shared" si="3"/>
        <v>7g 55s 21c</v>
      </c>
      <c r="M378" s="6" t="str">
        <f t="shared" si="4"/>
        <v>9g 44s 2c</v>
      </c>
      <c r="N378" s="6" t="str">
        <f t="shared" si="5"/>
        <v>Perfect Quick Sun Crystal</v>
      </c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6">
        <f>IF(C379=0, Config!$B$14*Config!$B$20*Config!$B$40, 
IF(C379=1, Config!$B$14*Config!$B$21*Config!$B$41, 
IF(C379=2, Config!$B$14*Config!$B$22*Config!$B$42, 
IF(C379=3, Config!$B$14*Config!$B$23*Config!$B$43, 
IF(C379=4, Config!$B$14*Config!$B$24*Config!$B$44, 
IF(C379=5, Config!$B$14*Config!$B$25*Config!$B$45, 
IF(C379=6, Config!$B$14*Config!$B$26*Config!$B$46, 
IF(C379=7, Config!$B$14*Config!$B$27*Config!$B$47, ""))))))))</f>
        <v>2.16</v>
      </c>
      <c r="C379" s="10">
        <v>2.0</v>
      </c>
      <c r="D379" s="7" t="s">
        <v>1109</v>
      </c>
      <c r="E379" s="10">
        <v>10000.0</v>
      </c>
      <c r="F379" s="10">
        <v>70.0</v>
      </c>
      <c r="G379" s="9">
        <f>IF(E379 &lt; Config!$B$3, Config!$B$3, E379)</f>
        <v>10000</v>
      </c>
      <c r="H379" s="9">
        <f t="shared" si="1"/>
        <v>75521.44504</v>
      </c>
      <c r="I379" s="9">
        <f>H379 * (1 - Config!$B$9)</f>
        <v>64193.22828</v>
      </c>
      <c r="J379" s="9">
        <f>H379 * (1 + Config!$B$10)</f>
        <v>94401.8063</v>
      </c>
      <c r="K379" s="6" t="str">
        <f t="shared" si="2"/>
        <v>6g 41s 93c</v>
      </c>
      <c r="L379" s="8" t="str">
        <f t="shared" si="3"/>
        <v>7g 55s 21c</v>
      </c>
      <c r="M379" s="6" t="str">
        <f t="shared" si="4"/>
        <v>9g 44s 2c</v>
      </c>
      <c r="N379" s="6" t="str">
        <f t="shared" si="5"/>
        <v>Perfect Rigid Sun Crystal</v>
      </c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6">
        <f>IF(C380=0, Config!$B$14*Config!$B$20*Config!$B$40, 
IF(C380=1, Config!$B$14*Config!$B$21*Config!$B$41, 
IF(C380=2, Config!$B$14*Config!$B$22*Config!$B$42, 
IF(C380=3, Config!$B$14*Config!$B$23*Config!$B$43, 
IF(C380=4, Config!$B$14*Config!$B$24*Config!$B$44, 
IF(C380=5, Config!$B$14*Config!$B$25*Config!$B$45, 
IF(C380=6, Config!$B$14*Config!$B$26*Config!$B$46, 
IF(C380=7, Config!$B$14*Config!$B$27*Config!$B$47, ""))))))))</f>
        <v>2.16</v>
      </c>
      <c r="C380" s="10">
        <v>2.0</v>
      </c>
      <c r="D380" s="7" t="s">
        <v>1110</v>
      </c>
      <c r="E380" s="10">
        <v>10000.0</v>
      </c>
      <c r="F380" s="10">
        <v>70.0</v>
      </c>
      <c r="G380" s="9">
        <f>IF(E380 &lt; Config!$B$3, Config!$B$3, E380)</f>
        <v>10000</v>
      </c>
      <c r="H380" s="9">
        <f t="shared" si="1"/>
        <v>75521.44504</v>
      </c>
      <c r="I380" s="9">
        <f>H380 * (1 - Config!$B$9)</f>
        <v>64193.22828</v>
      </c>
      <c r="J380" s="9">
        <f>H380 * (1 + Config!$B$10)</f>
        <v>94401.8063</v>
      </c>
      <c r="K380" s="6" t="str">
        <f t="shared" si="2"/>
        <v>6g 41s 93c</v>
      </c>
      <c r="L380" s="8" t="str">
        <f t="shared" si="3"/>
        <v>7g 55s 21c</v>
      </c>
      <c r="M380" s="6" t="str">
        <f t="shared" si="4"/>
        <v>9g 44s 2c</v>
      </c>
      <c r="N380" s="6" t="str">
        <f t="shared" si="5"/>
        <v>Perfect Smooth Sun Crystal</v>
      </c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6">
        <f>IF(C381=0, Config!$B$14*Config!$B$20*Config!$B$40, 
IF(C381=1, Config!$B$14*Config!$B$21*Config!$B$41, 
IF(C381=2, Config!$B$14*Config!$B$22*Config!$B$42, 
IF(C381=3, Config!$B$14*Config!$B$23*Config!$B$43, 
IF(C381=4, Config!$B$14*Config!$B$24*Config!$B$44, 
IF(C381=5, Config!$B$14*Config!$B$25*Config!$B$45, 
IF(C381=6, Config!$B$14*Config!$B$26*Config!$B$46, 
IF(C381=7, Config!$B$14*Config!$B$27*Config!$B$47, ""))))))))</f>
        <v>2.16</v>
      </c>
      <c r="C381" s="10">
        <v>2.0</v>
      </c>
      <c r="D381" s="7" t="s">
        <v>1111</v>
      </c>
      <c r="E381" s="10">
        <v>10000.0</v>
      </c>
      <c r="F381" s="10">
        <v>70.0</v>
      </c>
      <c r="G381" s="9">
        <f>IF(E381 &lt; Config!$B$3, Config!$B$3, E381)</f>
        <v>10000</v>
      </c>
      <c r="H381" s="9">
        <f t="shared" si="1"/>
        <v>75521.44504</v>
      </c>
      <c r="I381" s="9">
        <f>H381 * (1 - Config!$B$9)</f>
        <v>64193.22828</v>
      </c>
      <c r="J381" s="9">
        <f>H381 * (1 + Config!$B$10)</f>
        <v>94401.8063</v>
      </c>
      <c r="K381" s="6" t="str">
        <f t="shared" si="2"/>
        <v>6g 41s 93c</v>
      </c>
      <c r="L381" s="8" t="str">
        <f t="shared" si="3"/>
        <v>7g 55s 21c</v>
      </c>
      <c r="M381" s="6" t="str">
        <f t="shared" si="4"/>
        <v>9g 44s 2c</v>
      </c>
      <c r="N381" s="6" t="str">
        <f t="shared" si="5"/>
        <v>Perfect Thick Sun Crystal</v>
      </c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6">
        <f>IF(C382=0, Config!$B$14*Config!$B$20*Config!$B$40, 
IF(C382=1, Config!$B$14*Config!$B$21*Config!$B$41, 
IF(C382=2, Config!$B$14*Config!$B$22*Config!$B$42, 
IF(C382=3, Config!$B$14*Config!$B$23*Config!$B$43, 
IF(C382=4, Config!$B$14*Config!$B$24*Config!$B$44, 
IF(C382=5, Config!$B$14*Config!$B$25*Config!$B$45, 
IF(C382=6, Config!$B$14*Config!$B$26*Config!$B$46, 
IF(C382=7, Config!$B$14*Config!$B$27*Config!$B$47, ""))))))))</f>
        <v>2.16</v>
      </c>
      <c r="C382" s="10">
        <v>2.0</v>
      </c>
      <c r="D382" s="7" t="s">
        <v>1112</v>
      </c>
      <c r="E382" s="10">
        <v>10000.0</v>
      </c>
      <c r="F382" s="10">
        <v>70.0</v>
      </c>
      <c r="G382" s="9">
        <f>IF(E382 &lt; Config!$B$3, Config!$B$3, E382)</f>
        <v>10000</v>
      </c>
      <c r="H382" s="9">
        <f t="shared" si="1"/>
        <v>75521.44504</v>
      </c>
      <c r="I382" s="9">
        <f>H382 * (1 - Config!$B$9)</f>
        <v>64193.22828</v>
      </c>
      <c r="J382" s="9">
        <f>H382 * (1 + Config!$B$10)</f>
        <v>94401.8063</v>
      </c>
      <c r="K382" s="6" t="str">
        <f t="shared" si="2"/>
        <v>6g 41s 93c</v>
      </c>
      <c r="L382" s="8" t="str">
        <f t="shared" si="3"/>
        <v>7g 55s 21c</v>
      </c>
      <c r="M382" s="6" t="str">
        <f t="shared" si="4"/>
        <v>9g 44s 2c</v>
      </c>
      <c r="N382" s="6" t="str">
        <f t="shared" si="5"/>
        <v>Perfect Balanced Shadow Crystal</v>
      </c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6">
        <f>IF(C383=0, Config!$B$14*Config!$B$20*Config!$B$40, 
IF(C383=1, Config!$B$14*Config!$B$21*Config!$B$41, 
IF(C383=2, Config!$B$14*Config!$B$22*Config!$B$42, 
IF(C383=3, Config!$B$14*Config!$B$23*Config!$B$43, 
IF(C383=4, Config!$B$14*Config!$B$24*Config!$B$44, 
IF(C383=5, Config!$B$14*Config!$B$25*Config!$B$45, 
IF(C383=6, Config!$B$14*Config!$B$26*Config!$B$46, 
IF(C383=7, Config!$B$14*Config!$B$27*Config!$B$47, ""))))))))</f>
        <v>2.16</v>
      </c>
      <c r="C383" s="10">
        <v>2.0</v>
      </c>
      <c r="D383" s="7" t="s">
        <v>1113</v>
      </c>
      <c r="E383" s="10">
        <v>10000.0</v>
      </c>
      <c r="F383" s="10">
        <v>70.0</v>
      </c>
      <c r="G383" s="9">
        <f>IF(E383 &lt; Config!$B$3, Config!$B$3, E383)</f>
        <v>10000</v>
      </c>
      <c r="H383" s="9">
        <f t="shared" si="1"/>
        <v>75521.44504</v>
      </c>
      <c r="I383" s="9">
        <f>H383 * (1 - Config!$B$9)</f>
        <v>64193.22828</v>
      </c>
      <c r="J383" s="9">
        <f>H383 * (1 + Config!$B$10)</f>
        <v>94401.8063</v>
      </c>
      <c r="K383" s="6" t="str">
        <f t="shared" si="2"/>
        <v>6g 41s 93c</v>
      </c>
      <c r="L383" s="8" t="str">
        <f t="shared" si="3"/>
        <v>7g 55s 21c</v>
      </c>
      <c r="M383" s="6" t="str">
        <f t="shared" si="4"/>
        <v>9g 44s 2c</v>
      </c>
      <c r="N383" s="6" t="str">
        <f t="shared" si="5"/>
        <v>Perfect Defender's Shadow Crystal</v>
      </c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6">
        <f>IF(C384=0, Config!$B$14*Config!$B$20*Config!$B$40, 
IF(C384=1, Config!$B$14*Config!$B$21*Config!$B$41, 
IF(C384=2, Config!$B$14*Config!$B$22*Config!$B$42, 
IF(C384=3, Config!$B$14*Config!$B$23*Config!$B$43, 
IF(C384=4, Config!$B$14*Config!$B$24*Config!$B$44, 
IF(C384=5, Config!$B$14*Config!$B$25*Config!$B$45, 
IF(C384=6, Config!$B$14*Config!$B$26*Config!$B$46, 
IF(C384=7, Config!$B$14*Config!$B$27*Config!$B$47, ""))))))))</f>
        <v>2.16</v>
      </c>
      <c r="C384" s="10">
        <v>2.0</v>
      </c>
      <c r="D384" s="7" t="s">
        <v>1114</v>
      </c>
      <c r="E384" s="10">
        <v>10000.0</v>
      </c>
      <c r="F384" s="10">
        <v>70.0</v>
      </c>
      <c r="G384" s="9">
        <f>IF(E384 &lt; Config!$B$3, Config!$B$3, E384)</f>
        <v>10000</v>
      </c>
      <c r="H384" s="9">
        <f t="shared" si="1"/>
        <v>75521.44504</v>
      </c>
      <c r="I384" s="9">
        <f>H384 * (1 - Config!$B$9)</f>
        <v>64193.22828</v>
      </c>
      <c r="J384" s="9">
        <f>H384 * (1 + Config!$B$10)</f>
        <v>94401.8063</v>
      </c>
      <c r="K384" s="6" t="str">
        <f t="shared" si="2"/>
        <v>6g 41s 93c</v>
      </c>
      <c r="L384" s="8" t="str">
        <f t="shared" si="3"/>
        <v>7g 55s 21c</v>
      </c>
      <c r="M384" s="6" t="str">
        <f t="shared" si="4"/>
        <v>9g 44s 2c</v>
      </c>
      <c r="N384" s="6" t="str">
        <f t="shared" si="5"/>
        <v>Perfect Glowing Shadow Crystal</v>
      </c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6">
        <f>IF(C385=0, Config!$B$14*Config!$B$20*Config!$B$40, 
IF(C385=1, Config!$B$14*Config!$B$21*Config!$B$41, 
IF(C385=2, Config!$B$14*Config!$B$22*Config!$B$42, 
IF(C385=3, Config!$B$14*Config!$B$23*Config!$B$43, 
IF(C385=4, Config!$B$14*Config!$B$24*Config!$B$44, 
IF(C385=5, Config!$B$14*Config!$B$25*Config!$B$45, 
IF(C385=6, Config!$B$14*Config!$B$26*Config!$B$46, 
IF(C385=7, Config!$B$14*Config!$B$27*Config!$B$47, ""))))))))</f>
        <v>2.16</v>
      </c>
      <c r="C385" s="10">
        <v>2.0</v>
      </c>
      <c r="D385" s="7" t="s">
        <v>1115</v>
      </c>
      <c r="E385" s="10">
        <v>10000.0</v>
      </c>
      <c r="F385" s="10">
        <v>70.0</v>
      </c>
      <c r="G385" s="9">
        <f>IF(E385 &lt; Config!$B$3, Config!$B$3, E385)</f>
        <v>10000</v>
      </c>
      <c r="H385" s="9">
        <f t="shared" si="1"/>
        <v>75521.44504</v>
      </c>
      <c r="I385" s="9">
        <f>H385 * (1 - Config!$B$9)</f>
        <v>64193.22828</v>
      </c>
      <c r="J385" s="9">
        <f>H385 * (1 + Config!$B$10)</f>
        <v>94401.8063</v>
      </c>
      <c r="K385" s="6" t="str">
        <f t="shared" si="2"/>
        <v>6g 41s 93c</v>
      </c>
      <c r="L385" s="8" t="str">
        <f t="shared" si="3"/>
        <v>7g 55s 21c</v>
      </c>
      <c r="M385" s="6" t="str">
        <f t="shared" si="4"/>
        <v>9g 44s 2c</v>
      </c>
      <c r="N385" s="6" t="str">
        <f t="shared" si="5"/>
        <v>Perfect Guardian's Shadow Crystal</v>
      </c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6">
        <f>IF(C386=0, Config!$B$14*Config!$B$20*Config!$B$40, 
IF(C386=1, Config!$B$14*Config!$B$21*Config!$B$41, 
IF(C386=2, Config!$B$14*Config!$B$22*Config!$B$42, 
IF(C386=3, Config!$B$14*Config!$B$23*Config!$B$43, 
IF(C386=4, Config!$B$14*Config!$B$24*Config!$B$44, 
IF(C386=5, Config!$B$14*Config!$B$25*Config!$B$45, 
IF(C386=6, Config!$B$14*Config!$B$26*Config!$B$46, 
IF(C386=7, Config!$B$14*Config!$B$27*Config!$B$47, ""))))))))</f>
        <v>2.16</v>
      </c>
      <c r="C386" s="10">
        <v>2.0</v>
      </c>
      <c r="D386" s="7" t="s">
        <v>1116</v>
      </c>
      <c r="E386" s="10">
        <v>10000.0</v>
      </c>
      <c r="F386" s="10">
        <v>70.0</v>
      </c>
      <c r="G386" s="9">
        <f>IF(E386 &lt; Config!$B$3, Config!$B$3, E386)</f>
        <v>10000</v>
      </c>
      <c r="H386" s="9">
        <f t="shared" si="1"/>
        <v>75521.44504</v>
      </c>
      <c r="I386" s="9">
        <f>H386 * (1 - Config!$B$9)</f>
        <v>64193.22828</v>
      </c>
      <c r="J386" s="9">
        <f>H386 * (1 + Config!$B$10)</f>
        <v>94401.8063</v>
      </c>
      <c r="K386" s="6" t="str">
        <f t="shared" si="2"/>
        <v>6g 41s 93c</v>
      </c>
      <c r="L386" s="8" t="str">
        <f t="shared" si="3"/>
        <v>7g 55s 21c</v>
      </c>
      <c r="M386" s="6" t="str">
        <f t="shared" si="4"/>
        <v>9g 44s 2c</v>
      </c>
      <c r="N386" s="6" t="str">
        <f t="shared" si="5"/>
        <v>Perfect Infused Shadow Crystal</v>
      </c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6">
        <f>IF(C387=0, Config!$B$14*Config!$B$20*Config!$B$40, 
IF(C387=1, Config!$B$14*Config!$B$21*Config!$B$41, 
IF(C387=2, Config!$B$14*Config!$B$22*Config!$B$42, 
IF(C387=3, Config!$B$14*Config!$B$23*Config!$B$43, 
IF(C387=4, Config!$B$14*Config!$B$24*Config!$B$44, 
IF(C387=5, Config!$B$14*Config!$B$25*Config!$B$45, 
IF(C387=6, Config!$B$14*Config!$B$26*Config!$B$46, 
IF(C387=7, Config!$B$14*Config!$B$27*Config!$B$47, ""))))))))</f>
        <v>2.16</v>
      </c>
      <c r="C387" s="10">
        <v>2.0</v>
      </c>
      <c r="D387" s="7" t="s">
        <v>1117</v>
      </c>
      <c r="E387" s="10">
        <v>10000.0</v>
      </c>
      <c r="F387" s="10">
        <v>70.0</v>
      </c>
      <c r="G387" s="9">
        <f>IF(E387 &lt; Config!$B$3, Config!$B$3, E387)</f>
        <v>10000</v>
      </c>
      <c r="H387" s="9">
        <f t="shared" si="1"/>
        <v>75521.44504</v>
      </c>
      <c r="I387" s="9">
        <f>H387 * (1 - Config!$B$9)</f>
        <v>64193.22828</v>
      </c>
      <c r="J387" s="9">
        <f>H387 * (1 + Config!$B$10)</f>
        <v>94401.8063</v>
      </c>
      <c r="K387" s="6" t="str">
        <f t="shared" si="2"/>
        <v>6g 41s 93c</v>
      </c>
      <c r="L387" s="8" t="str">
        <f t="shared" si="3"/>
        <v>7g 55s 21c</v>
      </c>
      <c r="M387" s="6" t="str">
        <f t="shared" si="4"/>
        <v>9g 44s 2c</v>
      </c>
      <c r="N387" s="6" t="str">
        <f t="shared" si="5"/>
        <v>Perfect Mysterious Shadow Crystal</v>
      </c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6">
        <f>IF(C388=0, Config!$B$14*Config!$B$20*Config!$B$40, 
IF(C388=1, Config!$B$14*Config!$B$21*Config!$B$41, 
IF(C388=2, Config!$B$14*Config!$B$22*Config!$B$42, 
IF(C388=3, Config!$B$14*Config!$B$23*Config!$B$43, 
IF(C388=4, Config!$B$14*Config!$B$24*Config!$B$44, 
IF(C388=5, Config!$B$14*Config!$B$25*Config!$B$45, 
IF(C388=6, Config!$B$14*Config!$B$26*Config!$B$46, 
IF(C388=7, Config!$B$14*Config!$B$27*Config!$B$47, ""))))))))</f>
        <v>2.16</v>
      </c>
      <c r="C388" s="10">
        <v>2.0</v>
      </c>
      <c r="D388" s="7" t="s">
        <v>1118</v>
      </c>
      <c r="E388" s="10">
        <v>10000.0</v>
      </c>
      <c r="F388" s="10">
        <v>70.0</v>
      </c>
      <c r="G388" s="9">
        <f>IF(E388 &lt; Config!$B$3, Config!$B$3, E388)</f>
        <v>10000</v>
      </c>
      <c r="H388" s="9">
        <f t="shared" si="1"/>
        <v>75521.44504</v>
      </c>
      <c r="I388" s="9">
        <f>H388 * (1 - Config!$B$9)</f>
        <v>64193.22828</v>
      </c>
      <c r="J388" s="9">
        <f>H388 * (1 + Config!$B$10)</f>
        <v>94401.8063</v>
      </c>
      <c r="K388" s="6" t="str">
        <f t="shared" si="2"/>
        <v>6g 41s 93c</v>
      </c>
      <c r="L388" s="8" t="str">
        <f t="shared" si="3"/>
        <v>7g 55s 21c</v>
      </c>
      <c r="M388" s="6" t="str">
        <f t="shared" si="4"/>
        <v>9g 44s 2c</v>
      </c>
      <c r="N388" s="6" t="str">
        <f t="shared" si="5"/>
        <v>Perfect Puissant Shadow Crystal</v>
      </c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6">
        <f>IF(C389=0, Config!$B$14*Config!$B$20*Config!$B$40, 
IF(C389=1, Config!$B$14*Config!$B$21*Config!$B$41, 
IF(C389=2, Config!$B$14*Config!$B$22*Config!$B$42, 
IF(C389=3, Config!$B$14*Config!$B$23*Config!$B$43, 
IF(C389=4, Config!$B$14*Config!$B$24*Config!$B$44, 
IF(C389=5, Config!$B$14*Config!$B$25*Config!$B$45, 
IF(C389=6, Config!$B$14*Config!$B$26*Config!$B$46, 
IF(C389=7, Config!$B$14*Config!$B$27*Config!$B$47, ""))))))))</f>
        <v>2.16</v>
      </c>
      <c r="C389" s="10">
        <v>2.0</v>
      </c>
      <c r="D389" s="7" t="s">
        <v>1119</v>
      </c>
      <c r="E389" s="10">
        <v>10000.0</v>
      </c>
      <c r="F389" s="10">
        <v>70.0</v>
      </c>
      <c r="G389" s="9">
        <f>IF(E389 &lt; Config!$B$3, Config!$B$3, E389)</f>
        <v>10000</v>
      </c>
      <c r="H389" s="9">
        <f t="shared" si="1"/>
        <v>75521.44504</v>
      </c>
      <c r="I389" s="9">
        <f>H389 * (1 - Config!$B$9)</f>
        <v>64193.22828</v>
      </c>
      <c r="J389" s="9">
        <f>H389 * (1 + Config!$B$10)</f>
        <v>94401.8063</v>
      </c>
      <c r="K389" s="6" t="str">
        <f t="shared" si="2"/>
        <v>6g 41s 93c</v>
      </c>
      <c r="L389" s="8" t="str">
        <f t="shared" si="3"/>
        <v>7g 55s 21c</v>
      </c>
      <c r="M389" s="6" t="str">
        <f t="shared" si="4"/>
        <v>9g 44s 2c</v>
      </c>
      <c r="N389" s="6" t="str">
        <f t="shared" si="5"/>
        <v>Perfect Purified Shadow Crystal</v>
      </c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6">
        <f>IF(C390=0, Config!$B$14*Config!$B$20*Config!$B$40, 
IF(C390=1, Config!$B$14*Config!$B$21*Config!$B$41, 
IF(C390=2, Config!$B$14*Config!$B$22*Config!$B$42, 
IF(C390=3, Config!$B$14*Config!$B$23*Config!$B$43, 
IF(C390=4, Config!$B$14*Config!$B$24*Config!$B$44, 
IF(C390=5, Config!$B$14*Config!$B$25*Config!$B$45, 
IF(C390=6, Config!$B$14*Config!$B$26*Config!$B$46, 
IF(C390=7, Config!$B$14*Config!$B$27*Config!$B$47, ""))))))))</f>
        <v>2.16</v>
      </c>
      <c r="C390" s="10">
        <v>2.0</v>
      </c>
      <c r="D390" s="7" t="s">
        <v>1120</v>
      </c>
      <c r="E390" s="10">
        <v>10000.0</v>
      </c>
      <c r="F390" s="10">
        <v>70.0</v>
      </c>
      <c r="G390" s="9">
        <f>IF(E390 &lt; Config!$B$3, Config!$B$3, E390)</f>
        <v>10000</v>
      </c>
      <c r="H390" s="9">
        <f t="shared" si="1"/>
        <v>75521.44504</v>
      </c>
      <c r="I390" s="9">
        <f>H390 * (1 - Config!$B$9)</f>
        <v>64193.22828</v>
      </c>
      <c r="J390" s="9">
        <f>H390 * (1 + Config!$B$10)</f>
        <v>94401.8063</v>
      </c>
      <c r="K390" s="6" t="str">
        <f t="shared" si="2"/>
        <v>6g 41s 93c</v>
      </c>
      <c r="L390" s="8" t="str">
        <f t="shared" si="3"/>
        <v>7g 55s 21c</v>
      </c>
      <c r="M390" s="6" t="str">
        <f t="shared" si="4"/>
        <v>9g 44s 2c</v>
      </c>
      <c r="N390" s="6" t="str">
        <f t="shared" si="5"/>
        <v>Perfect Regal Shadow Crystal</v>
      </c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6">
        <f>IF(C391=0, Config!$B$14*Config!$B$20*Config!$B$40, 
IF(C391=1, Config!$B$14*Config!$B$21*Config!$B$41, 
IF(C391=2, Config!$B$14*Config!$B$22*Config!$B$42, 
IF(C391=3, Config!$B$14*Config!$B$23*Config!$B$43, 
IF(C391=4, Config!$B$14*Config!$B$24*Config!$B$44, 
IF(C391=5, Config!$B$14*Config!$B$25*Config!$B$45, 
IF(C391=6, Config!$B$14*Config!$B$26*Config!$B$46, 
IF(C391=7, Config!$B$14*Config!$B$27*Config!$B$47, ""))))))))</f>
        <v>2.16</v>
      </c>
      <c r="C391" s="10">
        <v>2.0</v>
      </c>
      <c r="D391" s="7" t="s">
        <v>1121</v>
      </c>
      <c r="E391" s="10">
        <v>10000.0</v>
      </c>
      <c r="F391" s="10">
        <v>70.0</v>
      </c>
      <c r="G391" s="9">
        <f>IF(E391 &lt; Config!$B$3, Config!$B$3, E391)</f>
        <v>10000</v>
      </c>
      <c r="H391" s="9">
        <f t="shared" si="1"/>
        <v>75521.44504</v>
      </c>
      <c r="I391" s="9">
        <f>H391 * (1 - Config!$B$9)</f>
        <v>64193.22828</v>
      </c>
      <c r="J391" s="9">
        <f>H391 * (1 + Config!$B$10)</f>
        <v>94401.8063</v>
      </c>
      <c r="K391" s="6" t="str">
        <f t="shared" si="2"/>
        <v>6g 41s 93c</v>
      </c>
      <c r="L391" s="8" t="str">
        <f t="shared" si="3"/>
        <v>7g 55s 21c</v>
      </c>
      <c r="M391" s="6" t="str">
        <f t="shared" si="4"/>
        <v>9g 44s 2c</v>
      </c>
      <c r="N391" s="6" t="str">
        <f t="shared" si="5"/>
        <v>Perfect Royal Shadow Crystal</v>
      </c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6">
        <f>IF(C392=0, Config!$B$14*Config!$B$20*Config!$B$40, 
IF(C392=1, Config!$B$14*Config!$B$21*Config!$B$41, 
IF(C392=2, Config!$B$14*Config!$B$22*Config!$B$42, 
IF(C392=3, Config!$B$14*Config!$B$23*Config!$B$43, 
IF(C392=4, Config!$B$14*Config!$B$24*Config!$B$44, 
IF(C392=5, Config!$B$14*Config!$B$25*Config!$B$45, 
IF(C392=6, Config!$B$14*Config!$B$26*Config!$B$46, 
IF(C392=7, Config!$B$14*Config!$B$27*Config!$B$47, ""))))))))</f>
        <v>2.16</v>
      </c>
      <c r="C392" s="10">
        <v>2.0</v>
      </c>
      <c r="D392" s="7" t="s">
        <v>1122</v>
      </c>
      <c r="E392" s="10">
        <v>10000.0</v>
      </c>
      <c r="F392" s="10">
        <v>70.0</v>
      </c>
      <c r="G392" s="9">
        <f>IF(E392 &lt; Config!$B$3, Config!$B$3, E392)</f>
        <v>10000</v>
      </c>
      <c r="H392" s="9">
        <f t="shared" si="1"/>
        <v>75521.44504</v>
      </c>
      <c r="I392" s="9">
        <f>H392 * (1 - Config!$B$9)</f>
        <v>64193.22828</v>
      </c>
      <c r="J392" s="9">
        <f>H392 * (1 + Config!$B$10)</f>
        <v>94401.8063</v>
      </c>
      <c r="K392" s="6" t="str">
        <f t="shared" si="2"/>
        <v>6g 41s 93c</v>
      </c>
      <c r="L392" s="8" t="str">
        <f t="shared" si="3"/>
        <v>7g 55s 21c</v>
      </c>
      <c r="M392" s="6" t="str">
        <f t="shared" si="4"/>
        <v>9g 44s 2c</v>
      </c>
      <c r="N392" s="6" t="str">
        <f t="shared" si="5"/>
        <v>Perfect Shifting Shadow Crystal</v>
      </c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6">
        <f>IF(C393=0, Config!$B$14*Config!$B$20*Config!$B$40, 
IF(C393=1, Config!$B$14*Config!$B$21*Config!$B$41, 
IF(C393=2, Config!$B$14*Config!$B$22*Config!$B$42, 
IF(C393=3, Config!$B$14*Config!$B$23*Config!$B$43, 
IF(C393=4, Config!$B$14*Config!$B$24*Config!$B$44, 
IF(C393=5, Config!$B$14*Config!$B$25*Config!$B$45, 
IF(C393=6, Config!$B$14*Config!$B$26*Config!$B$46, 
IF(C393=7, Config!$B$14*Config!$B$27*Config!$B$47, ""))))))))</f>
        <v>2.16</v>
      </c>
      <c r="C393" s="10">
        <v>2.0</v>
      </c>
      <c r="D393" s="7" t="s">
        <v>1123</v>
      </c>
      <c r="E393" s="10">
        <v>10000.0</v>
      </c>
      <c r="F393" s="10">
        <v>70.0</v>
      </c>
      <c r="G393" s="9">
        <f>IF(E393 &lt; Config!$B$3, Config!$B$3, E393)</f>
        <v>10000</v>
      </c>
      <c r="H393" s="9">
        <f t="shared" si="1"/>
        <v>75521.44504</v>
      </c>
      <c r="I393" s="9">
        <f>H393 * (1 - Config!$B$9)</f>
        <v>64193.22828</v>
      </c>
      <c r="J393" s="9">
        <f>H393 * (1 + Config!$B$10)</f>
        <v>94401.8063</v>
      </c>
      <c r="K393" s="6" t="str">
        <f t="shared" si="2"/>
        <v>6g 41s 93c</v>
      </c>
      <c r="L393" s="8" t="str">
        <f t="shared" si="3"/>
        <v>7g 55s 21c</v>
      </c>
      <c r="M393" s="6" t="str">
        <f t="shared" si="4"/>
        <v>9g 44s 2c</v>
      </c>
      <c r="N393" s="6" t="str">
        <f t="shared" si="5"/>
        <v>Perfect Sovereign Shadow Crystal</v>
      </c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6">
        <f>IF(C394=0, Config!$B$14*Config!$B$20*Config!$B$40, 
IF(C394=1, Config!$B$14*Config!$B$21*Config!$B$41, 
IF(C394=2, Config!$B$14*Config!$B$22*Config!$B$42, 
IF(C394=3, Config!$B$14*Config!$B$23*Config!$B$43, 
IF(C394=4, Config!$B$14*Config!$B$24*Config!$B$44, 
IF(C394=5, Config!$B$14*Config!$B$25*Config!$B$45, 
IF(C394=6, Config!$B$14*Config!$B$26*Config!$B$46, 
IF(C394=7, Config!$B$14*Config!$B$27*Config!$B$47, ""))))))))</f>
        <v>2.16</v>
      </c>
      <c r="C394" s="10">
        <v>2.0</v>
      </c>
      <c r="D394" s="7" t="s">
        <v>1124</v>
      </c>
      <c r="E394" s="10">
        <v>10000.0</v>
      </c>
      <c r="F394" s="10">
        <v>70.0</v>
      </c>
      <c r="G394" s="9">
        <f>IF(E394 &lt; Config!$B$3, Config!$B$3, E394)</f>
        <v>10000</v>
      </c>
      <c r="H394" s="9">
        <f t="shared" si="1"/>
        <v>75521.44504</v>
      </c>
      <c r="I394" s="9">
        <f>H394 * (1 - Config!$B$9)</f>
        <v>64193.22828</v>
      </c>
      <c r="J394" s="9">
        <f>H394 * (1 + Config!$B$10)</f>
        <v>94401.8063</v>
      </c>
      <c r="K394" s="6" t="str">
        <f t="shared" si="2"/>
        <v>6g 41s 93c</v>
      </c>
      <c r="L394" s="8" t="str">
        <f t="shared" si="3"/>
        <v>7g 55s 21c</v>
      </c>
      <c r="M394" s="6" t="str">
        <f t="shared" si="4"/>
        <v>9g 44s 2c</v>
      </c>
      <c r="N394" s="6" t="str">
        <f t="shared" si="5"/>
        <v>Perfect Tenuous Shadow Crystal</v>
      </c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6">
        <f>IF(C395=0, Config!$B$14*Config!$B$20*Config!$B$40, 
IF(C395=1, Config!$B$14*Config!$B$21*Config!$B$41, 
IF(C395=2, Config!$B$14*Config!$B$22*Config!$B$42, 
IF(C395=3, Config!$B$14*Config!$B$23*Config!$B$43, 
IF(C395=4, Config!$B$14*Config!$B$24*Config!$B$44, 
IF(C395=5, Config!$B$14*Config!$B$25*Config!$B$45, 
IF(C395=6, Config!$B$14*Config!$B$26*Config!$B$46, 
IF(C395=7, Config!$B$14*Config!$B$27*Config!$B$47, ""))))))))</f>
        <v>2.16</v>
      </c>
      <c r="C395" s="10">
        <v>2.0</v>
      </c>
      <c r="D395" s="7" t="s">
        <v>1125</v>
      </c>
      <c r="E395" s="10">
        <v>10000.0</v>
      </c>
      <c r="F395" s="10">
        <v>70.0</v>
      </c>
      <c r="G395" s="9">
        <f>IF(E395 &lt; Config!$B$3, Config!$B$3, E395)</f>
        <v>10000</v>
      </c>
      <c r="H395" s="9">
        <f t="shared" si="1"/>
        <v>75521.44504</v>
      </c>
      <c r="I395" s="9">
        <f>H395 * (1 - Config!$B$9)</f>
        <v>64193.22828</v>
      </c>
      <c r="J395" s="9">
        <f>H395 * (1 + Config!$B$10)</f>
        <v>94401.8063</v>
      </c>
      <c r="K395" s="6" t="str">
        <f t="shared" si="2"/>
        <v>6g 41s 93c</v>
      </c>
      <c r="L395" s="8" t="str">
        <f t="shared" si="3"/>
        <v>7g 55s 21c</v>
      </c>
      <c r="M395" s="6" t="str">
        <f t="shared" si="4"/>
        <v>9g 44s 2c</v>
      </c>
      <c r="N395" s="6" t="str">
        <f t="shared" si="5"/>
        <v>Perfect Dazzling Dark Jade</v>
      </c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6">
        <f>IF(C396=0, Config!$B$14*Config!$B$20*Config!$B$40, 
IF(C396=1, Config!$B$14*Config!$B$21*Config!$B$41, 
IF(C396=2, Config!$B$14*Config!$B$22*Config!$B$42, 
IF(C396=3, Config!$B$14*Config!$B$23*Config!$B$43, 
IF(C396=4, Config!$B$14*Config!$B$24*Config!$B$44, 
IF(C396=5, Config!$B$14*Config!$B$25*Config!$B$45, 
IF(C396=6, Config!$B$14*Config!$B$26*Config!$B$46, 
IF(C396=7, Config!$B$14*Config!$B$27*Config!$B$47, ""))))))))</f>
        <v>2.16</v>
      </c>
      <c r="C396" s="10">
        <v>2.0</v>
      </c>
      <c r="D396" s="7" t="s">
        <v>1126</v>
      </c>
      <c r="E396" s="10">
        <v>10000.0</v>
      </c>
      <c r="F396" s="10">
        <v>70.0</v>
      </c>
      <c r="G396" s="9">
        <f>IF(E396 &lt; Config!$B$3, Config!$B$3, E396)</f>
        <v>10000</v>
      </c>
      <c r="H396" s="9">
        <f t="shared" si="1"/>
        <v>75521.44504</v>
      </c>
      <c r="I396" s="9">
        <f>H396 * (1 - Config!$B$9)</f>
        <v>64193.22828</v>
      </c>
      <c r="J396" s="9">
        <f>H396 * (1 + Config!$B$10)</f>
        <v>94401.8063</v>
      </c>
      <c r="K396" s="6" t="str">
        <f t="shared" si="2"/>
        <v>6g 41s 93c</v>
      </c>
      <c r="L396" s="8" t="str">
        <f t="shared" si="3"/>
        <v>7g 55s 21c</v>
      </c>
      <c r="M396" s="6" t="str">
        <f t="shared" si="4"/>
        <v>9g 44s 2c</v>
      </c>
      <c r="N396" s="6" t="str">
        <f t="shared" si="5"/>
        <v>Perfect Enduring Dark Jade</v>
      </c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6">
        <f>IF(C397=0, Config!$B$14*Config!$B$20*Config!$B$40, 
IF(C397=1, Config!$B$14*Config!$B$21*Config!$B$41, 
IF(C397=2, Config!$B$14*Config!$B$22*Config!$B$42, 
IF(C397=3, Config!$B$14*Config!$B$23*Config!$B$43, 
IF(C397=4, Config!$B$14*Config!$B$24*Config!$B$44, 
IF(C397=5, Config!$B$14*Config!$B$25*Config!$B$45, 
IF(C397=6, Config!$B$14*Config!$B$26*Config!$B$46, 
IF(C397=7, Config!$B$14*Config!$B$27*Config!$B$47, ""))))))))</f>
        <v>2.16</v>
      </c>
      <c r="C397" s="10">
        <v>2.0</v>
      </c>
      <c r="D397" s="7" t="s">
        <v>1127</v>
      </c>
      <c r="E397" s="10">
        <v>10000.0</v>
      </c>
      <c r="F397" s="10">
        <v>70.0</v>
      </c>
      <c r="G397" s="9">
        <f>IF(E397 &lt; Config!$B$3, Config!$B$3, E397)</f>
        <v>10000</v>
      </c>
      <c r="H397" s="9">
        <f t="shared" si="1"/>
        <v>75521.44504</v>
      </c>
      <c r="I397" s="9">
        <f>H397 * (1 - Config!$B$9)</f>
        <v>64193.22828</v>
      </c>
      <c r="J397" s="9">
        <f>H397 * (1 + Config!$B$10)</f>
        <v>94401.8063</v>
      </c>
      <c r="K397" s="6" t="str">
        <f t="shared" si="2"/>
        <v>6g 41s 93c</v>
      </c>
      <c r="L397" s="8" t="str">
        <f t="shared" si="3"/>
        <v>7g 55s 21c</v>
      </c>
      <c r="M397" s="6" t="str">
        <f t="shared" si="4"/>
        <v>9g 44s 2c</v>
      </c>
      <c r="N397" s="6" t="str">
        <f t="shared" si="5"/>
        <v>Perfect Energized Dark Jade</v>
      </c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6">
        <f>IF(C398=0, Config!$B$14*Config!$B$20*Config!$B$40, 
IF(C398=1, Config!$B$14*Config!$B$21*Config!$B$41, 
IF(C398=2, Config!$B$14*Config!$B$22*Config!$B$42, 
IF(C398=3, Config!$B$14*Config!$B$23*Config!$B$43, 
IF(C398=4, Config!$B$14*Config!$B$24*Config!$B$44, 
IF(C398=5, Config!$B$14*Config!$B$25*Config!$B$45, 
IF(C398=6, Config!$B$14*Config!$B$26*Config!$B$46, 
IF(C398=7, Config!$B$14*Config!$B$27*Config!$B$47, ""))))))))</f>
        <v>2.16</v>
      </c>
      <c r="C398" s="10">
        <v>2.0</v>
      </c>
      <c r="D398" s="7" t="s">
        <v>1128</v>
      </c>
      <c r="E398" s="10">
        <v>10000.0</v>
      </c>
      <c r="F398" s="10">
        <v>70.0</v>
      </c>
      <c r="G398" s="9">
        <f>IF(E398 &lt; Config!$B$3, Config!$B$3, E398)</f>
        <v>10000</v>
      </c>
      <c r="H398" s="9">
        <f t="shared" si="1"/>
        <v>75521.44504</v>
      </c>
      <c r="I398" s="9">
        <f>H398 * (1 - Config!$B$9)</f>
        <v>64193.22828</v>
      </c>
      <c r="J398" s="9">
        <f>H398 * (1 + Config!$B$10)</f>
        <v>94401.8063</v>
      </c>
      <c r="K398" s="6" t="str">
        <f t="shared" si="2"/>
        <v>6g 41s 93c</v>
      </c>
      <c r="L398" s="8" t="str">
        <f t="shared" si="3"/>
        <v>7g 55s 21c</v>
      </c>
      <c r="M398" s="6" t="str">
        <f t="shared" si="4"/>
        <v>9g 44s 2c</v>
      </c>
      <c r="N398" s="6" t="str">
        <f t="shared" si="5"/>
        <v>Perfect Forceful Dark Jade</v>
      </c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6">
        <f>IF(C399=0, Config!$B$14*Config!$B$20*Config!$B$40, 
IF(C399=1, Config!$B$14*Config!$B$21*Config!$B$41, 
IF(C399=2, Config!$B$14*Config!$B$22*Config!$B$42, 
IF(C399=3, Config!$B$14*Config!$B$23*Config!$B$43, 
IF(C399=4, Config!$B$14*Config!$B$24*Config!$B$44, 
IF(C399=5, Config!$B$14*Config!$B$25*Config!$B$45, 
IF(C399=6, Config!$B$14*Config!$B$26*Config!$B$46, 
IF(C399=7, Config!$B$14*Config!$B$27*Config!$B$47, ""))))))))</f>
        <v>2.16</v>
      </c>
      <c r="C399" s="10">
        <v>2.0</v>
      </c>
      <c r="D399" s="7" t="s">
        <v>1129</v>
      </c>
      <c r="E399" s="10">
        <v>10000.0</v>
      </c>
      <c r="F399" s="10">
        <v>70.0</v>
      </c>
      <c r="G399" s="9">
        <f>IF(E399 &lt; Config!$B$3, Config!$B$3, E399)</f>
        <v>10000</v>
      </c>
      <c r="H399" s="9">
        <f t="shared" si="1"/>
        <v>75521.44504</v>
      </c>
      <c r="I399" s="9">
        <f>H399 * (1 - Config!$B$9)</f>
        <v>64193.22828</v>
      </c>
      <c r="J399" s="9">
        <f>H399 * (1 + Config!$B$10)</f>
        <v>94401.8063</v>
      </c>
      <c r="K399" s="6" t="str">
        <f t="shared" si="2"/>
        <v>6g 41s 93c</v>
      </c>
      <c r="L399" s="8" t="str">
        <f t="shared" si="3"/>
        <v>7g 55s 21c</v>
      </c>
      <c r="M399" s="6" t="str">
        <f t="shared" si="4"/>
        <v>9g 44s 2c</v>
      </c>
      <c r="N399" s="6" t="str">
        <f t="shared" si="5"/>
        <v>Perfect Intricate Dark Jade</v>
      </c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6">
        <f>IF(C400=0, Config!$B$14*Config!$B$20*Config!$B$40, 
IF(C400=1, Config!$B$14*Config!$B$21*Config!$B$41, 
IF(C400=2, Config!$B$14*Config!$B$22*Config!$B$42, 
IF(C400=3, Config!$B$14*Config!$B$23*Config!$B$43, 
IF(C400=4, Config!$B$14*Config!$B$24*Config!$B$44, 
IF(C400=5, Config!$B$14*Config!$B$25*Config!$B$45, 
IF(C400=6, Config!$B$14*Config!$B$26*Config!$B$46, 
IF(C400=7, Config!$B$14*Config!$B$27*Config!$B$47, ""))))))))</f>
        <v>2.16</v>
      </c>
      <c r="C400" s="10">
        <v>2.0</v>
      </c>
      <c r="D400" s="7" t="s">
        <v>1130</v>
      </c>
      <c r="E400" s="10">
        <v>10000.0</v>
      </c>
      <c r="F400" s="10">
        <v>70.0</v>
      </c>
      <c r="G400" s="9">
        <f>IF(E400 &lt; Config!$B$3, Config!$B$3, E400)</f>
        <v>10000</v>
      </c>
      <c r="H400" s="9">
        <f t="shared" si="1"/>
        <v>75521.44504</v>
      </c>
      <c r="I400" s="9">
        <f>H400 * (1 - Config!$B$9)</f>
        <v>64193.22828</v>
      </c>
      <c r="J400" s="9">
        <f>H400 * (1 + Config!$B$10)</f>
        <v>94401.8063</v>
      </c>
      <c r="K400" s="6" t="str">
        <f t="shared" si="2"/>
        <v>6g 41s 93c</v>
      </c>
      <c r="L400" s="8" t="str">
        <f t="shared" si="3"/>
        <v>7g 55s 21c</v>
      </c>
      <c r="M400" s="6" t="str">
        <f t="shared" si="4"/>
        <v>9g 44s 2c</v>
      </c>
      <c r="N400" s="6" t="str">
        <f t="shared" si="5"/>
        <v>Perfect Jagged Dark Jade</v>
      </c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6">
        <f>IF(C401=0, Config!$B$14*Config!$B$20*Config!$B$40, 
IF(C401=1, Config!$B$14*Config!$B$21*Config!$B$41, 
IF(C401=2, Config!$B$14*Config!$B$22*Config!$B$42, 
IF(C401=3, Config!$B$14*Config!$B$23*Config!$B$43, 
IF(C401=4, Config!$B$14*Config!$B$24*Config!$B$44, 
IF(C401=5, Config!$B$14*Config!$B$25*Config!$B$45, 
IF(C401=6, Config!$B$14*Config!$B$26*Config!$B$46, 
IF(C401=7, Config!$B$14*Config!$B$27*Config!$B$47, ""))))))))</f>
        <v>2.16</v>
      </c>
      <c r="C401" s="10">
        <v>2.0</v>
      </c>
      <c r="D401" s="7" t="s">
        <v>1131</v>
      </c>
      <c r="E401" s="10">
        <v>10000.0</v>
      </c>
      <c r="F401" s="10">
        <v>70.0</v>
      </c>
      <c r="G401" s="9">
        <f>IF(E401 &lt; Config!$B$3, Config!$B$3, E401)</f>
        <v>10000</v>
      </c>
      <c r="H401" s="9">
        <f t="shared" si="1"/>
        <v>75521.44504</v>
      </c>
      <c r="I401" s="9">
        <f>H401 * (1 - Config!$B$9)</f>
        <v>64193.22828</v>
      </c>
      <c r="J401" s="9">
        <f>H401 * (1 + Config!$B$10)</f>
        <v>94401.8063</v>
      </c>
      <c r="K401" s="6" t="str">
        <f t="shared" si="2"/>
        <v>6g 41s 93c</v>
      </c>
      <c r="L401" s="8" t="str">
        <f t="shared" si="3"/>
        <v>7g 55s 21c</v>
      </c>
      <c r="M401" s="6" t="str">
        <f t="shared" si="4"/>
        <v>9g 44s 2c</v>
      </c>
      <c r="N401" s="6" t="str">
        <f t="shared" si="5"/>
        <v>Perfect Lambent Dark Jade</v>
      </c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6">
        <f>IF(C402=0, Config!$B$14*Config!$B$20*Config!$B$40, 
IF(C402=1, Config!$B$14*Config!$B$21*Config!$B$41, 
IF(C402=2, Config!$B$14*Config!$B$22*Config!$B$42, 
IF(C402=3, Config!$B$14*Config!$B$23*Config!$B$43, 
IF(C402=4, Config!$B$14*Config!$B$24*Config!$B$44, 
IF(C402=5, Config!$B$14*Config!$B$25*Config!$B$45, 
IF(C402=6, Config!$B$14*Config!$B$26*Config!$B$46, 
IF(C402=7, Config!$B$14*Config!$B$27*Config!$B$47, ""))))))))</f>
        <v>2.16</v>
      </c>
      <c r="C402" s="10">
        <v>2.0</v>
      </c>
      <c r="D402" s="7" t="s">
        <v>1132</v>
      </c>
      <c r="E402" s="10">
        <v>10000.0</v>
      </c>
      <c r="F402" s="10">
        <v>70.0</v>
      </c>
      <c r="G402" s="9">
        <f>IF(E402 &lt; Config!$B$3, Config!$B$3, E402)</f>
        <v>10000</v>
      </c>
      <c r="H402" s="9">
        <f t="shared" si="1"/>
        <v>75521.44504</v>
      </c>
      <c r="I402" s="9">
        <f>H402 * (1 - Config!$B$9)</f>
        <v>64193.22828</v>
      </c>
      <c r="J402" s="9">
        <f>H402 * (1 + Config!$B$10)</f>
        <v>94401.8063</v>
      </c>
      <c r="K402" s="6" t="str">
        <f t="shared" si="2"/>
        <v>6g 41s 93c</v>
      </c>
      <c r="L402" s="8" t="str">
        <f t="shared" si="3"/>
        <v>7g 55s 21c</v>
      </c>
      <c r="M402" s="6" t="str">
        <f t="shared" si="4"/>
        <v>9g 44s 2c</v>
      </c>
      <c r="N402" s="6" t="str">
        <f t="shared" si="5"/>
        <v>Perfect Misty Dark Jade</v>
      </c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6">
        <f>IF(C403=0, Config!$B$14*Config!$B$20*Config!$B$40, 
IF(C403=1, Config!$B$14*Config!$B$21*Config!$B$41, 
IF(C403=2, Config!$B$14*Config!$B$22*Config!$B$42, 
IF(C403=3, Config!$B$14*Config!$B$23*Config!$B$43, 
IF(C403=4, Config!$B$14*Config!$B$24*Config!$B$44, 
IF(C403=5, Config!$B$14*Config!$B$25*Config!$B$45, 
IF(C403=6, Config!$B$14*Config!$B$26*Config!$B$46, 
IF(C403=7, Config!$B$14*Config!$B$27*Config!$B$47, ""))))))))</f>
        <v>2.16</v>
      </c>
      <c r="C403" s="10">
        <v>2.0</v>
      </c>
      <c r="D403" s="7" t="s">
        <v>1133</v>
      </c>
      <c r="E403" s="10">
        <v>10000.0</v>
      </c>
      <c r="F403" s="10">
        <v>70.0</v>
      </c>
      <c r="G403" s="9">
        <f>IF(E403 &lt; Config!$B$3, Config!$B$3, E403)</f>
        <v>10000</v>
      </c>
      <c r="H403" s="9">
        <f t="shared" si="1"/>
        <v>75521.44504</v>
      </c>
      <c r="I403" s="9">
        <f>H403 * (1 - Config!$B$9)</f>
        <v>64193.22828</v>
      </c>
      <c r="J403" s="9">
        <f>H403 * (1 + Config!$B$10)</f>
        <v>94401.8063</v>
      </c>
      <c r="K403" s="6" t="str">
        <f t="shared" si="2"/>
        <v>6g 41s 93c</v>
      </c>
      <c r="L403" s="8" t="str">
        <f t="shared" si="3"/>
        <v>7g 55s 21c</v>
      </c>
      <c r="M403" s="6" t="str">
        <f t="shared" si="4"/>
        <v>9g 44s 2c</v>
      </c>
      <c r="N403" s="6" t="str">
        <f t="shared" si="5"/>
        <v>Perfect Opaque Dark Jade</v>
      </c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6">
        <f>IF(C404=0, Config!$B$14*Config!$B$20*Config!$B$40, 
IF(C404=1, Config!$B$14*Config!$B$21*Config!$B$41, 
IF(C404=2, Config!$B$14*Config!$B$22*Config!$B$42, 
IF(C404=3, Config!$B$14*Config!$B$23*Config!$B$43, 
IF(C404=4, Config!$B$14*Config!$B$24*Config!$B$44, 
IF(C404=5, Config!$B$14*Config!$B$25*Config!$B$45, 
IF(C404=6, Config!$B$14*Config!$B$26*Config!$B$46, 
IF(C404=7, Config!$B$14*Config!$B$27*Config!$B$47, ""))))))))</f>
        <v>2.16</v>
      </c>
      <c r="C404" s="10">
        <v>2.0</v>
      </c>
      <c r="D404" s="7" t="s">
        <v>1134</v>
      </c>
      <c r="E404" s="10">
        <v>10000.0</v>
      </c>
      <c r="F404" s="10">
        <v>70.0</v>
      </c>
      <c r="G404" s="9">
        <f>IF(E404 &lt; Config!$B$3, Config!$B$3, E404)</f>
        <v>10000</v>
      </c>
      <c r="H404" s="9">
        <f t="shared" si="1"/>
        <v>75521.44504</v>
      </c>
      <c r="I404" s="9">
        <f>H404 * (1 - Config!$B$9)</f>
        <v>64193.22828</v>
      </c>
      <c r="J404" s="9">
        <f>H404 * (1 + Config!$B$10)</f>
        <v>94401.8063</v>
      </c>
      <c r="K404" s="6" t="str">
        <f t="shared" si="2"/>
        <v>6g 41s 93c</v>
      </c>
      <c r="L404" s="8" t="str">
        <f t="shared" si="3"/>
        <v>7g 55s 21c</v>
      </c>
      <c r="M404" s="6" t="str">
        <f t="shared" si="4"/>
        <v>9g 44s 2c</v>
      </c>
      <c r="N404" s="6" t="str">
        <f t="shared" si="5"/>
        <v>Perfect Radiant Dark Jade</v>
      </c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6">
        <f>IF(C405=0, Config!$B$14*Config!$B$20*Config!$B$40, 
IF(C405=1, Config!$B$14*Config!$B$21*Config!$B$41, 
IF(C405=2, Config!$B$14*Config!$B$22*Config!$B$42, 
IF(C405=3, Config!$B$14*Config!$B$23*Config!$B$43, 
IF(C405=4, Config!$B$14*Config!$B$24*Config!$B$44, 
IF(C405=5, Config!$B$14*Config!$B$25*Config!$B$45, 
IF(C405=6, Config!$B$14*Config!$B$26*Config!$B$46, 
IF(C405=7, Config!$B$14*Config!$B$27*Config!$B$47, ""))))))))</f>
        <v>2.16</v>
      </c>
      <c r="C405" s="10">
        <v>2.0</v>
      </c>
      <c r="D405" s="7" t="s">
        <v>1135</v>
      </c>
      <c r="E405" s="10">
        <v>10000.0</v>
      </c>
      <c r="F405" s="10">
        <v>70.0</v>
      </c>
      <c r="G405" s="9">
        <f>IF(E405 &lt; Config!$B$3, Config!$B$3, E405)</f>
        <v>10000</v>
      </c>
      <c r="H405" s="9">
        <f t="shared" si="1"/>
        <v>75521.44504</v>
      </c>
      <c r="I405" s="9">
        <f>H405 * (1 - Config!$B$9)</f>
        <v>64193.22828</v>
      </c>
      <c r="J405" s="9">
        <f>H405 * (1 + Config!$B$10)</f>
        <v>94401.8063</v>
      </c>
      <c r="K405" s="6" t="str">
        <f t="shared" si="2"/>
        <v>6g 41s 93c</v>
      </c>
      <c r="L405" s="8" t="str">
        <f t="shared" si="3"/>
        <v>7g 55s 21c</v>
      </c>
      <c r="M405" s="6" t="str">
        <f t="shared" si="4"/>
        <v>9g 44s 2c</v>
      </c>
      <c r="N405" s="6" t="str">
        <f t="shared" si="5"/>
        <v>Perfect Seer's Dark Jade</v>
      </c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6">
        <f>IF(C406=0, Config!$B$14*Config!$B$20*Config!$B$40, 
IF(C406=1, Config!$B$14*Config!$B$21*Config!$B$41, 
IF(C406=2, Config!$B$14*Config!$B$22*Config!$B$42, 
IF(C406=3, Config!$B$14*Config!$B$23*Config!$B$43, 
IF(C406=4, Config!$B$14*Config!$B$24*Config!$B$44, 
IF(C406=5, Config!$B$14*Config!$B$25*Config!$B$45, 
IF(C406=6, Config!$B$14*Config!$B$26*Config!$B$46, 
IF(C406=7, Config!$B$14*Config!$B$27*Config!$B$47, ""))))))))</f>
        <v>2.16</v>
      </c>
      <c r="C406" s="10">
        <v>2.0</v>
      </c>
      <c r="D406" s="7" t="s">
        <v>1136</v>
      </c>
      <c r="E406" s="10">
        <v>10000.0</v>
      </c>
      <c r="F406" s="10">
        <v>70.0</v>
      </c>
      <c r="G406" s="9">
        <f>IF(E406 &lt; Config!$B$3, Config!$B$3, E406)</f>
        <v>10000</v>
      </c>
      <c r="H406" s="9">
        <f t="shared" si="1"/>
        <v>75521.44504</v>
      </c>
      <c r="I406" s="9">
        <f>H406 * (1 - Config!$B$9)</f>
        <v>64193.22828</v>
      </c>
      <c r="J406" s="9">
        <f>H406 * (1 + Config!$B$10)</f>
        <v>94401.8063</v>
      </c>
      <c r="K406" s="6" t="str">
        <f t="shared" si="2"/>
        <v>6g 41s 93c</v>
      </c>
      <c r="L406" s="8" t="str">
        <f t="shared" si="3"/>
        <v>7g 55s 21c</v>
      </c>
      <c r="M406" s="6" t="str">
        <f t="shared" si="4"/>
        <v>9g 44s 2c</v>
      </c>
      <c r="N406" s="6" t="str">
        <f t="shared" si="5"/>
        <v>Perfect Shattered Dark Jade</v>
      </c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6">
        <f>IF(C407=0, Config!$B$14*Config!$B$20*Config!$B$40, 
IF(C407=1, Config!$B$14*Config!$B$21*Config!$B$41, 
IF(C407=2, Config!$B$14*Config!$B$22*Config!$B$42, 
IF(C407=3, Config!$B$14*Config!$B$23*Config!$B$43, 
IF(C407=4, Config!$B$14*Config!$B$24*Config!$B$44, 
IF(C407=5, Config!$B$14*Config!$B$25*Config!$B$45, 
IF(C407=6, Config!$B$14*Config!$B$26*Config!$B$46, 
IF(C407=7, Config!$B$14*Config!$B$27*Config!$B$47, ""))))))))</f>
        <v>2.16</v>
      </c>
      <c r="C407" s="10">
        <v>2.0</v>
      </c>
      <c r="D407" s="7" t="s">
        <v>1137</v>
      </c>
      <c r="E407" s="10">
        <v>10000.0</v>
      </c>
      <c r="F407" s="10">
        <v>70.0</v>
      </c>
      <c r="G407" s="9">
        <f>IF(E407 &lt; Config!$B$3, Config!$B$3, E407)</f>
        <v>10000</v>
      </c>
      <c r="H407" s="9">
        <f t="shared" si="1"/>
        <v>75521.44504</v>
      </c>
      <c r="I407" s="9">
        <f>H407 * (1 - Config!$B$9)</f>
        <v>64193.22828</v>
      </c>
      <c r="J407" s="9">
        <f>H407 * (1 + Config!$B$10)</f>
        <v>94401.8063</v>
      </c>
      <c r="K407" s="6" t="str">
        <f t="shared" si="2"/>
        <v>6g 41s 93c</v>
      </c>
      <c r="L407" s="8" t="str">
        <f t="shared" si="3"/>
        <v>7g 55s 21c</v>
      </c>
      <c r="M407" s="6" t="str">
        <f t="shared" si="4"/>
        <v>9g 44s 2c</v>
      </c>
      <c r="N407" s="6" t="str">
        <f t="shared" si="5"/>
        <v>Perfect Shining Dark Jade</v>
      </c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6">
        <f>IF(C408=0, Config!$B$14*Config!$B$20*Config!$B$40, 
IF(C408=1, Config!$B$14*Config!$B$21*Config!$B$41, 
IF(C408=2, Config!$B$14*Config!$B$22*Config!$B$42, 
IF(C408=3, Config!$B$14*Config!$B$23*Config!$B$43, 
IF(C408=4, Config!$B$14*Config!$B$24*Config!$B$44, 
IF(C408=5, Config!$B$14*Config!$B$25*Config!$B$45, 
IF(C408=6, Config!$B$14*Config!$B$26*Config!$B$46, 
IF(C408=7, Config!$B$14*Config!$B$27*Config!$B$47, ""))))))))</f>
        <v>2.16</v>
      </c>
      <c r="C408" s="10">
        <v>2.0</v>
      </c>
      <c r="D408" s="7" t="s">
        <v>1138</v>
      </c>
      <c r="E408" s="10">
        <v>10000.0</v>
      </c>
      <c r="F408" s="10">
        <v>70.0</v>
      </c>
      <c r="G408" s="9">
        <f>IF(E408 &lt; Config!$B$3, Config!$B$3, E408)</f>
        <v>10000</v>
      </c>
      <c r="H408" s="9">
        <f t="shared" si="1"/>
        <v>75521.44504</v>
      </c>
      <c r="I408" s="9">
        <f>H408 * (1 - Config!$B$9)</f>
        <v>64193.22828</v>
      </c>
      <c r="J408" s="9">
        <f>H408 * (1 + Config!$B$10)</f>
        <v>94401.8063</v>
      </c>
      <c r="K408" s="6" t="str">
        <f t="shared" si="2"/>
        <v>6g 41s 93c</v>
      </c>
      <c r="L408" s="8" t="str">
        <f t="shared" si="3"/>
        <v>7g 55s 21c</v>
      </c>
      <c r="M408" s="6" t="str">
        <f t="shared" si="4"/>
        <v>9g 44s 2c</v>
      </c>
      <c r="N408" s="6" t="str">
        <f t="shared" si="5"/>
        <v>Perfect Steady Dark Jade</v>
      </c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6">
        <f>IF(C409=0, Config!$B$14*Config!$B$20*Config!$B$40, 
IF(C409=1, Config!$B$14*Config!$B$21*Config!$B$41, 
IF(C409=2, Config!$B$14*Config!$B$22*Config!$B$42, 
IF(C409=3, Config!$B$14*Config!$B$23*Config!$B$43, 
IF(C409=4, Config!$B$14*Config!$B$24*Config!$B$44, 
IF(C409=5, Config!$B$14*Config!$B$25*Config!$B$45, 
IF(C409=6, Config!$B$14*Config!$B$26*Config!$B$46, 
IF(C409=7, Config!$B$14*Config!$B$27*Config!$B$47, ""))))))))</f>
        <v>2.16</v>
      </c>
      <c r="C409" s="10">
        <v>2.0</v>
      </c>
      <c r="D409" s="7" t="s">
        <v>1139</v>
      </c>
      <c r="E409" s="10">
        <v>10000.0</v>
      </c>
      <c r="F409" s="10">
        <v>70.0</v>
      </c>
      <c r="G409" s="9">
        <f>IF(E409 &lt; Config!$B$3, Config!$B$3, E409)</f>
        <v>10000</v>
      </c>
      <c r="H409" s="9">
        <f t="shared" si="1"/>
        <v>75521.44504</v>
      </c>
      <c r="I409" s="9">
        <f>H409 * (1 - Config!$B$9)</f>
        <v>64193.22828</v>
      </c>
      <c r="J409" s="9">
        <f>H409 * (1 + Config!$B$10)</f>
        <v>94401.8063</v>
      </c>
      <c r="K409" s="6" t="str">
        <f t="shared" si="2"/>
        <v>6g 41s 93c</v>
      </c>
      <c r="L409" s="8" t="str">
        <f t="shared" si="3"/>
        <v>7g 55s 21c</v>
      </c>
      <c r="M409" s="6" t="str">
        <f t="shared" si="4"/>
        <v>9g 44s 2c</v>
      </c>
      <c r="N409" s="6" t="str">
        <f t="shared" si="5"/>
        <v>Perfect Sundered Dark Jade</v>
      </c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6">
        <f>IF(C410=0, Config!$B$14*Config!$B$20*Config!$B$40, 
IF(C410=1, Config!$B$14*Config!$B$21*Config!$B$41, 
IF(C410=2, Config!$B$14*Config!$B$22*Config!$B$42, 
IF(C410=3, Config!$B$14*Config!$B$23*Config!$B$43, 
IF(C410=4, Config!$B$14*Config!$B$24*Config!$B$44, 
IF(C410=5, Config!$B$14*Config!$B$25*Config!$B$45, 
IF(C410=6, Config!$B$14*Config!$B$26*Config!$B$46, 
IF(C410=7, Config!$B$14*Config!$B$27*Config!$B$47, ""))))))))</f>
        <v>2.16</v>
      </c>
      <c r="C410" s="10">
        <v>2.0</v>
      </c>
      <c r="D410" s="7" t="s">
        <v>1140</v>
      </c>
      <c r="E410" s="10">
        <v>10000.0</v>
      </c>
      <c r="F410" s="10">
        <v>70.0</v>
      </c>
      <c r="G410" s="9">
        <f>IF(E410 &lt; Config!$B$3, Config!$B$3, E410)</f>
        <v>10000</v>
      </c>
      <c r="H410" s="9">
        <f t="shared" si="1"/>
        <v>75521.44504</v>
      </c>
      <c r="I410" s="9">
        <f>H410 * (1 - Config!$B$9)</f>
        <v>64193.22828</v>
      </c>
      <c r="J410" s="9">
        <f>H410 * (1 + Config!$B$10)</f>
        <v>94401.8063</v>
      </c>
      <c r="K410" s="6" t="str">
        <f t="shared" si="2"/>
        <v>6g 41s 93c</v>
      </c>
      <c r="L410" s="8" t="str">
        <f t="shared" si="3"/>
        <v>7g 55s 21c</v>
      </c>
      <c r="M410" s="6" t="str">
        <f t="shared" si="4"/>
        <v>9g 44s 2c</v>
      </c>
      <c r="N410" s="6" t="str">
        <f t="shared" si="5"/>
        <v>Perfect Tense Dark Jade</v>
      </c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6">
        <f>IF(C411=0, Config!$B$14*Config!$B$20*Config!$B$40, 
IF(C411=1, Config!$B$14*Config!$B$21*Config!$B$41, 
IF(C411=2, Config!$B$14*Config!$B$22*Config!$B$42, 
IF(C411=3, Config!$B$14*Config!$B$23*Config!$B$43, 
IF(C411=4, Config!$B$14*Config!$B$24*Config!$B$44, 
IF(C411=5, Config!$B$14*Config!$B$25*Config!$B$45, 
IF(C411=6, Config!$B$14*Config!$B$26*Config!$B$46, 
IF(C411=7, Config!$B$14*Config!$B$27*Config!$B$47, ""))))))))</f>
        <v>2.16</v>
      </c>
      <c r="C411" s="10">
        <v>2.0</v>
      </c>
      <c r="D411" s="7" t="s">
        <v>1141</v>
      </c>
      <c r="E411" s="10">
        <v>10000.0</v>
      </c>
      <c r="F411" s="10">
        <v>70.0</v>
      </c>
      <c r="G411" s="9">
        <f>IF(E411 &lt; Config!$B$3, Config!$B$3, E411)</f>
        <v>10000</v>
      </c>
      <c r="H411" s="9">
        <f t="shared" si="1"/>
        <v>75521.44504</v>
      </c>
      <c r="I411" s="9">
        <f>H411 * (1 - Config!$B$9)</f>
        <v>64193.22828</v>
      </c>
      <c r="J411" s="9">
        <f>H411 * (1 + Config!$B$10)</f>
        <v>94401.8063</v>
      </c>
      <c r="K411" s="6" t="str">
        <f t="shared" si="2"/>
        <v>6g 41s 93c</v>
      </c>
      <c r="L411" s="8" t="str">
        <f t="shared" si="3"/>
        <v>7g 55s 21c</v>
      </c>
      <c r="M411" s="6" t="str">
        <f t="shared" si="4"/>
        <v>9g 44s 2c</v>
      </c>
      <c r="N411" s="6" t="str">
        <f t="shared" si="5"/>
        <v>Perfect Timeless Dark Jade</v>
      </c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6">
        <f>IF(C412=0, Config!$B$14*Config!$B$20*Config!$B$40, 
IF(C412=1, Config!$B$14*Config!$B$21*Config!$B$41, 
IF(C412=2, Config!$B$14*Config!$B$22*Config!$B$42, 
IF(C412=3, Config!$B$14*Config!$B$23*Config!$B$43, 
IF(C412=4, Config!$B$14*Config!$B$24*Config!$B$44, 
IF(C412=5, Config!$B$14*Config!$B$25*Config!$B$45, 
IF(C412=6, Config!$B$14*Config!$B$26*Config!$B$46, 
IF(C412=7, Config!$B$14*Config!$B$27*Config!$B$47, ""))))))))</f>
        <v>2.16</v>
      </c>
      <c r="C412" s="10">
        <v>2.0</v>
      </c>
      <c r="D412" s="7" t="s">
        <v>1142</v>
      </c>
      <c r="E412" s="10">
        <v>10000.0</v>
      </c>
      <c r="F412" s="10">
        <v>70.0</v>
      </c>
      <c r="G412" s="9">
        <f>IF(E412 &lt; Config!$B$3, Config!$B$3, E412)</f>
        <v>10000</v>
      </c>
      <c r="H412" s="9">
        <f t="shared" si="1"/>
        <v>75521.44504</v>
      </c>
      <c r="I412" s="9">
        <f>H412 * (1 - Config!$B$9)</f>
        <v>64193.22828</v>
      </c>
      <c r="J412" s="9">
        <f>H412 * (1 + Config!$B$10)</f>
        <v>94401.8063</v>
      </c>
      <c r="K412" s="6" t="str">
        <f t="shared" si="2"/>
        <v>6g 41s 93c</v>
      </c>
      <c r="L412" s="8" t="str">
        <f t="shared" si="3"/>
        <v>7g 55s 21c</v>
      </c>
      <c r="M412" s="6" t="str">
        <f t="shared" si="4"/>
        <v>9g 44s 2c</v>
      </c>
      <c r="N412" s="6" t="str">
        <f t="shared" si="5"/>
        <v>Perfect Turbid Dark Jade</v>
      </c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6">
        <f>IF(C413=0, Config!$B$14*Config!$B$20*Config!$B$40, 
IF(C413=1, Config!$B$14*Config!$B$21*Config!$B$41, 
IF(C413=2, Config!$B$14*Config!$B$22*Config!$B$42, 
IF(C413=3, Config!$B$14*Config!$B$23*Config!$B$43, 
IF(C413=4, Config!$B$14*Config!$B$24*Config!$B$44, 
IF(C413=5, Config!$B$14*Config!$B$25*Config!$B$45, 
IF(C413=6, Config!$B$14*Config!$B$26*Config!$B$46, 
IF(C413=7, Config!$B$14*Config!$B$27*Config!$B$47, ""))))))))</f>
        <v>2.16</v>
      </c>
      <c r="C413" s="10">
        <v>2.0</v>
      </c>
      <c r="D413" s="7" t="s">
        <v>1143</v>
      </c>
      <c r="E413" s="10">
        <v>10000.0</v>
      </c>
      <c r="F413" s="10">
        <v>70.0</v>
      </c>
      <c r="G413" s="9">
        <f>IF(E413 &lt; Config!$B$3, Config!$B$3, E413)</f>
        <v>10000</v>
      </c>
      <c r="H413" s="9">
        <f t="shared" si="1"/>
        <v>75521.44504</v>
      </c>
      <c r="I413" s="9">
        <f>H413 * (1 - Config!$B$9)</f>
        <v>64193.22828</v>
      </c>
      <c r="J413" s="9">
        <f>H413 * (1 + Config!$B$10)</f>
        <v>94401.8063</v>
      </c>
      <c r="K413" s="6" t="str">
        <f t="shared" si="2"/>
        <v>6g 41s 93c</v>
      </c>
      <c r="L413" s="8" t="str">
        <f t="shared" si="3"/>
        <v>7g 55s 21c</v>
      </c>
      <c r="M413" s="6" t="str">
        <f t="shared" si="4"/>
        <v>9g 44s 2c</v>
      </c>
      <c r="N413" s="6" t="str">
        <f t="shared" si="5"/>
        <v>Perfect Vivid Dark Jade</v>
      </c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6">
        <f>IF(C414=0, Config!$B$14*Config!$B$20*Config!$B$40, 
IF(C414=1, Config!$B$14*Config!$B$21*Config!$B$41, 
IF(C414=2, Config!$B$14*Config!$B$22*Config!$B$42, 
IF(C414=3, Config!$B$14*Config!$B$23*Config!$B$43, 
IF(C414=4, Config!$B$14*Config!$B$24*Config!$B$44, 
IF(C414=5, Config!$B$14*Config!$B$25*Config!$B$45, 
IF(C414=6, Config!$B$14*Config!$B$26*Config!$B$46, 
IF(C414=7, Config!$B$14*Config!$B$27*Config!$B$47, ""))))))))</f>
        <v>2.16</v>
      </c>
      <c r="C414" s="10">
        <v>2.0</v>
      </c>
      <c r="D414" s="7" t="s">
        <v>1144</v>
      </c>
      <c r="E414" s="10">
        <v>10000.0</v>
      </c>
      <c r="F414" s="10">
        <v>70.0</v>
      </c>
      <c r="G414" s="9">
        <f>IF(E414 &lt; Config!$B$3, Config!$B$3, E414)</f>
        <v>10000</v>
      </c>
      <c r="H414" s="9">
        <f t="shared" si="1"/>
        <v>75521.44504</v>
      </c>
      <c r="I414" s="9">
        <f>H414 * (1 - Config!$B$9)</f>
        <v>64193.22828</v>
      </c>
      <c r="J414" s="9">
        <f>H414 * (1 + Config!$B$10)</f>
        <v>94401.8063</v>
      </c>
      <c r="K414" s="6" t="str">
        <f t="shared" si="2"/>
        <v>6g 41s 93c</v>
      </c>
      <c r="L414" s="8" t="str">
        <f t="shared" si="3"/>
        <v>7g 55s 21c</v>
      </c>
      <c r="M414" s="6" t="str">
        <f t="shared" si="4"/>
        <v>9g 44s 2c</v>
      </c>
      <c r="N414" s="6" t="str">
        <f t="shared" si="5"/>
        <v>Perfect Accurate Huge Citrine</v>
      </c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6">
        <f>IF(C415=0, Config!$B$14*Config!$B$20*Config!$B$40, 
IF(C415=1, Config!$B$14*Config!$B$21*Config!$B$41, 
IF(C415=2, Config!$B$14*Config!$B$22*Config!$B$42, 
IF(C415=3, Config!$B$14*Config!$B$23*Config!$B$43, 
IF(C415=4, Config!$B$14*Config!$B$24*Config!$B$44, 
IF(C415=5, Config!$B$14*Config!$B$25*Config!$B$45, 
IF(C415=6, Config!$B$14*Config!$B$26*Config!$B$46, 
IF(C415=7, Config!$B$14*Config!$B$27*Config!$B$47, ""))))))))</f>
        <v>2.16</v>
      </c>
      <c r="C415" s="10">
        <v>2.0</v>
      </c>
      <c r="D415" s="7" t="s">
        <v>1145</v>
      </c>
      <c r="E415" s="10">
        <v>10000.0</v>
      </c>
      <c r="F415" s="10">
        <v>70.0</v>
      </c>
      <c r="G415" s="9">
        <f>IF(E415 &lt; Config!$B$3, Config!$B$3, E415)</f>
        <v>10000</v>
      </c>
      <c r="H415" s="9">
        <f t="shared" si="1"/>
        <v>75521.44504</v>
      </c>
      <c r="I415" s="9">
        <f>H415 * (1 - Config!$B$9)</f>
        <v>64193.22828</v>
      </c>
      <c r="J415" s="9">
        <f>H415 * (1 + Config!$B$10)</f>
        <v>94401.8063</v>
      </c>
      <c r="K415" s="6" t="str">
        <f t="shared" si="2"/>
        <v>6g 41s 93c</v>
      </c>
      <c r="L415" s="8" t="str">
        <f t="shared" si="3"/>
        <v>7g 55s 21c</v>
      </c>
      <c r="M415" s="6" t="str">
        <f t="shared" si="4"/>
        <v>9g 44s 2c</v>
      </c>
      <c r="N415" s="6" t="str">
        <f t="shared" si="5"/>
        <v>Perfect Champion's Huge Citrine</v>
      </c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6">
        <f>IF(C416=0, Config!$B$14*Config!$B$20*Config!$B$40, 
IF(C416=1, Config!$B$14*Config!$B$21*Config!$B$41, 
IF(C416=2, Config!$B$14*Config!$B$22*Config!$B$42, 
IF(C416=3, Config!$B$14*Config!$B$23*Config!$B$43, 
IF(C416=4, Config!$B$14*Config!$B$24*Config!$B$44, 
IF(C416=5, Config!$B$14*Config!$B$25*Config!$B$45, 
IF(C416=6, Config!$B$14*Config!$B$26*Config!$B$46, 
IF(C416=7, Config!$B$14*Config!$B$27*Config!$B$47, ""))))))))</f>
        <v>2.16</v>
      </c>
      <c r="C416" s="10">
        <v>2.0</v>
      </c>
      <c r="D416" s="7" t="s">
        <v>1146</v>
      </c>
      <c r="E416" s="10">
        <v>10000.0</v>
      </c>
      <c r="F416" s="10">
        <v>70.0</v>
      </c>
      <c r="G416" s="9">
        <f>IF(E416 &lt; Config!$B$3, Config!$B$3, E416)</f>
        <v>10000</v>
      </c>
      <c r="H416" s="9">
        <f t="shared" si="1"/>
        <v>75521.44504</v>
      </c>
      <c r="I416" s="9">
        <f>H416 * (1 - Config!$B$9)</f>
        <v>64193.22828</v>
      </c>
      <c r="J416" s="9">
        <f>H416 * (1 + Config!$B$10)</f>
        <v>94401.8063</v>
      </c>
      <c r="K416" s="6" t="str">
        <f t="shared" si="2"/>
        <v>6g 41s 93c</v>
      </c>
      <c r="L416" s="8" t="str">
        <f t="shared" si="3"/>
        <v>7g 55s 21c</v>
      </c>
      <c r="M416" s="6" t="str">
        <f t="shared" si="4"/>
        <v>9g 44s 2c</v>
      </c>
      <c r="N416" s="6" t="str">
        <f t="shared" si="5"/>
        <v>Perfect Deadly Huge Citrine</v>
      </c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6">
        <f>IF(C417=0, Config!$B$14*Config!$B$20*Config!$B$40, 
IF(C417=1, Config!$B$14*Config!$B$21*Config!$B$41, 
IF(C417=2, Config!$B$14*Config!$B$22*Config!$B$42, 
IF(C417=3, Config!$B$14*Config!$B$23*Config!$B$43, 
IF(C417=4, Config!$B$14*Config!$B$24*Config!$B$44, 
IF(C417=5, Config!$B$14*Config!$B$25*Config!$B$45, 
IF(C417=6, Config!$B$14*Config!$B$26*Config!$B$46, 
IF(C417=7, Config!$B$14*Config!$B$27*Config!$B$47, ""))))))))</f>
        <v>2.16</v>
      </c>
      <c r="C417" s="10">
        <v>2.0</v>
      </c>
      <c r="D417" s="7" t="s">
        <v>1147</v>
      </c>
      <c r="E417" s="10">
        <v>10000.0</v>
      </c>
      <c r="F417" s="10">
        <v>70.0</v>
      </c>
      <c r="G417" s="9">
        <f>IF(E417 &lt; Config!$B$3, Config!$B$3, E417)</f>
        <v>10000</v>
      </c>
      <c r="H417" s="9">
        <f t="shared" si="1"/>
        <v>75521.44504</v>
      </c>
      <c r="I417" s="9">
        <f>H417 * (1 - Config!$B$9)</f>
        <v>64193.22828</v>
      </c>
      <c r="J417" s="9">
        <f>H417 * (1 + Config!$B$10)</f>
        <v>94401.8063</v>
      </c>
      <c r="K417" s="6" t="str">
        <f t="shared" si="2"/>
        <v>6g 41s 93c</v>
      </c>
      <c r="L417" s="8" t="str">
        <f t="shared" si="3"/>
        <v>7g 55s 21c</v>
      </c>
      <c r="M417" s="6" t="str">
        <f t="shared" si="4"/>
        <v>9g 44s 2c</v>
      </c>
      <c r="N417" s="6" t="str">
        <f t="shared" si="5"/>
        <v>Perfect Deft Huge Citrine</v>
      </c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6">
        <f>IF(C418=0, Config!$B$14*Config!$B$20*Config!$B$40, 
IF(C418=1, Config!$B$14*Config!$B$21*Config!$B$41, 
IF(C418=2, Config!$B$14*Config!$B$22*Config!$B$42, 
IF(C418=3, Config!$B$14*Config!$B$23*Config!$B$43, 
IF(C418=4, Config!$B$14*Config!$B$24*Config!$B$44, 
IF(C418=5, Config!$B$14*Config!$B$25*Config!$B$45, 
IF(C418=6, Config!$B$14*Config!$B$26*Config!$B$46, 
IF(C418=7, Config!$B$14*Config!$B$27*Config!$B$47, ""))))))))</f>
        <v>2.16</v>
      </c>
      <c r="C418" s="10">
        <v>2.0</v>
      </c>
      <c r="D418" s="7" t="s">
        <v>1148</v>
      </c>
      <c r="E418" s="10">
        <v>10000.0</v>
      </c>
      <c r="F418" s="10">
        <v>70.0</v>
      </c>
      <c r="G418" s="9">
        <f>IF(E418 &lt; Config!$B$3, Config!$B$3, E418)</f>
        <v>10000</v>
      </c>
      <c r="H418" s="9">
        <f t="shared" si="1"/>
        <v>75521.44504</v>
      </c>
      <c r="I418" s="9">
        <f>H418 * (1 - Config!$B$9)</f>
        <v>64193.22828</v>
      </c>
      <c r="J418" s="9">
        <f>H418 * (1 + Config!$B$10)</f>
        <v>94401.8063</v>
      </c>
      <c r="K418" s="6" t="str">
        <f t="shared" si="2"/>
        <v>6g 41s 93c</v>
      </c>
      <c r="L418" s="8" t="str">
        <f t="shared" si="3"/>
        <v>7g 55s 21c</v>
      </c>
      <c r="M418" s="6" t="str">
        <f t="shared" si="4"/>
        <v>9g 44s 2c</v>
      </c>
      <c r="N418" s="6" t="str">
        <f t="shared" si="5"/>
        <v>Perfect Durable Huge Citrine</v>
      </c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6">
        <f>IF(C419=0, Config!$B$14*Config!$B$20*Config!$B$40, 
IF(C419=1, Config!$B$14*Config!$B$21*Config!$B$41, 
IF(C419=2, Config!$B$14*Config!$B$22*Config!$B$42, 
IF(C419=3, Config!$B$14*Config!$B$23*Config!$B$43, 
IF(C419=4, Config!$B$14*Config!$B$24*Config!$B$44, 
IF(C419=5, Config!$B$14*Config!$B$25*Config!$B$45, 
IF(C419=6, Config!$B$14*Config!$B$26*Config!$B$46, 
IF(C419=7, Config!$B$14*Config!$B$27*Config!$B$47, ""))))))))</f>
        <v>2.16</v>
      </c>
      <c r="C419" s="10">
        <v>2.0</v>
      </c>
      <c r="D419" s="7" t="s">
        <v>1149</v>
      </c>
      <c r="E419" s="10">
        <v>10000.0</v>
      </c>
      <c r="F419" s="10">
        <v>70.0</v>
      </c>
      <c r="G419" s="9">
        <f>IF(E419 &lt; Config!$B$3, Config!$B$3, E419)</f>
        <v>10000</v>
      </c>
      <c r="H419" s="9">
        <f t="shared" si="1"/>
        <v>75521.44504</v>
      </c>
      <c r="I419" s="9">
        <f>H419 * (1 - Config!$B$9)</f>
        <v>64193.22828</v>
      </c>
      <c r="J419" s="9">
        <f>H419 * (1 + Config!$B$10)</f>
        <v>94401.8063</v>
      </c>
      <c r="K419" s="6" t="str">
        <f t="shared" si="2"/>
        <v>6g 41s 93c</v>
      </c>
      <c r="L419" s="8" t="str">
        <f t="shared" si="3"/>
        <v>7g 55s 21c</v>
      </c>
      <c r="M419" s="6" t="str">
        <f t="shared" si="4"/>
        <v>9g 44s 2c</v>
      </c>
      <c r="N419" s="6" t="str">
        <f t="shared" si="5"/>
        <v>Perfect Empowered Huge Citrine</v>
      </c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6">
        <f>IF(C420=0, Config!$B$14*Config!$B$20*Config!$B$40, 
IF(C420=1, Config!$B$14*Config!$B$21*Config!$B$41, 
IF(C420=2, Config!$B$14*Config!$B$22*Config!$B$42, 
IF(C420=3, Config!$B$14*Config!$B$23*Config!$B$43, 
IF(C420=4, Config!$B$14*Config!$B$24*Config!$B$44, 
IF(C420=5, Config!$B$14*Config!$B$25*Config!$B$45, 
IF(C420=6, Config!$B$14*Config!$B$26*Config!$B$46, 
IF(C420=7, Config!$B$14*Config!$B$27*Config!$B$47, ""))))))))</f>
        <v>2.16</v>
      </c>
      <c r="C420" s="10">
        <v>2.0</v>
      </c>
      <c r="D420" s="7" t="s">
        <v>1150</v>
      </c>
      <c r="E420" s="10">
        <v>10000.0</v>
      </c>
      <c r="F420" s="10">
        <v>70.0</v>
      </c>
      <c r="G420" s="9">
        <f>IF(E420 &lt; Config!$B$3, Config!$B$3, E420)</f>
        <v>10000</v>
      </c>
      <c r="H420" s="9">
        <f t="shared" si="1"/>
        <v>75521.44504</v>
      </c>
      <c r="I420" s="9">
        <f>H420 * (1 - Config!$B$9)</f>
        <v>64193.22828</v>
      </c>
      <c r="J420" s="9">
        <f>H420 * (1 + Config!$B$10)</f>
        <v>94401.8063</v>
      </c>
      <c r="K420" s="6" t="str">
        <f t="shared" si="2"/>
        <v>6g 41s 93c</v>
      </c>
      <c r="L420" s="8" t="str">
        <f t="shared" si="3"/>
        <v>7g 55s 21c</v>
      </c>
      <c r="M420" s="6" t="str">
        <f t="shared" si="4"/>
        <v>9g 44s 2c</v>
      </c>
      <c r="N420" s="6" t="str">
        <f t="shared" si="5"/>
        <v>Perfect Etched Huge Citrine</v>
      </c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6">
        <f>IF(C421=0, Config!$B$14*Config!$B$20*Config!$B$40, 
IF(C421=1, Config!$B$14*Config!$B$21*Config!$B$41, 
IF(C421=2, Config!$B$14*Config!$B$22*Config!$B$42, 
IF(C421=3, Config!$B$14*Config!$B$23*Config!$B$43, 
IF(C421=4, Config!$B$14*Config!$B$24*Config!$B$44, 
IF(C421=5, Config!$B$14*Config!$B$25*Config!$B$45, 
IF(C421=6, Config!$B$14*Config!$B$26*Config!$B$46, 
IF(C421=7, Config!$B$14*Config!$B$27*Config!$B$47, ""))))))))</f>
        <v>2.16</v>
      </c>
      <c r="C421" s="10">
        <v>2.0</v>
      </c>
      <c r="D421" s="7" t="s">
        <v>1151</v>
      </c>
      <c r="E421" s="10">
        <v>10000.0</v>
      </c>
      <c r="F421" s="10">
        <v>70.0</v>
      </c>
      <c r="G421" s="9">
        <f>IF(E421 &lt; Config!$B$3, Config!$B$3, E421)</f>
        <v>10000</v>
      </c>
      <c r="H421" s="9">
        <f t="shared" si="1"/>
        <v>75521.44504</v>
      </c>
      <c r="I421" s="9">
        <f>H421 * (1 - Config!$B$9)</f>
        <v>64193.22828</v>
      </c>
      <c r="J421" s="9">
        <f>H421 * (1 + Config!$B$10)</f>
        <v>94401.8063</v>
      </c>
      <c r="K421" s="6" t="str">
        <f t="shared" si="2"/>
        <v>6g 41s 93c</v>
      </c>
      <c r="L421" s="8" t="str">
        <f t="shared" si="3"/>
        <v>7g 55s 21c</v>
      </c>
      <c r="M421" s="6" t="str">
        <f t="shared" si="4"/>
        <v>9g 44s 2c</v>
      </c>
      <c r="N421" s="6" t="str">
        <f t="shared" si="5"/>
        <v>Perfect Fierce Huge Citrine</v>
      </c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6">
        <f>IF(C422=0, Config!$B$14*Config!$B$20*Config!$B$40, 
IF(C422=1, Config!$B$14*Config!$B$21*Config!$B$41, 
IF(C422=2, Config!$B$14*Config!$B$22*Config!$B$42, 
IF(C422=3, Config!$B$14*Config!$B$23*Config!$B$43, 
IF(C422=4, Config!$B$14*Config!$B$24*Config!$B$44, 
IF(C422=5, Config!$B$14*Config!$B$25*Config!$B$45, 
IF(C422=6, Config!$B$14*Config!$B$26*Config!$B$46, 
IF(C422=7, Config!$B$14*Config!$B$27*Config!$B$47, ""))))))))</f>
        <v>2.16</v>
      </c>
      <c r="C422" s="10">
        <v>2.0</v>
      </c>
      <c r="D422" s="7" t="s">
        <v>1152</v>
      </c>
      <c r="E422" s="10">
        <v>10000.0</v>
      </c>
      <c r="F422" s="10">
        <v>70.0</v>
      </c>
      <c r="G422" s="9">
        <f>IF(E422 &lt; Config!$B$3, Config!$B$3, E422)</f>
        <v>10000</v>
      </c>
      <c r="H422" s="9">
        <f t="shared" si="1"/>
        <v>75521.44504</v>
      </c>
      <c r="I422" s="9">
        <f>H422 * (1 - Config!$B$9)</f>
        <v>64193.22828</v>
      </c>
      <c r="J422" s="9">
        <f>H422 * (1 + Config!$B$10)</f>
        <v>94401.8063</v>
      </c>
      <c r="K422" s="6" t="str">
        <f t="shared" si="2"/>
        <v>6g 41s 93c</v>
      </c>
      <c r="L422" s="8" t="str">
        <f t="shared" si="3"/>
        <v>7g 55s 21c</v>
      </c>
      <c r="M422" s="6" t="str">
        <f t="shared" si="4"/>
        <v>9g 44s 2c</v>
      </c>
      <c r="N422" s="6" t="str">
        <f t="shared" si="5"/>
        <v>Perfect Glimmering Huge Citrine</v>
      </c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6">
        <f>IF(C423=0, Config!$B$14*Config!$B$20*Config!$B$40, 
IF(C423=1, Config!$B$14*Config!$B$21*Config!$B$41, 
IF(C423=2, Config!$B$14*Config!$B$22*Config!$B$42, 
IF(C423=3, Config!$B$14*Config!$B$23*Config!$B$43, 
IF(C423=4, Config!$B$14*Config!$B$24*Config!$B$44, 
IF(C423=5, Config!$B$14*Config!$B$25*Config!$B$45, 
IF(C423=6, Config!$B$14*Config!$B$26*Config!$B$46, 
IF(C423=7, Config!$B$14*Config!$B$27*Config!$B$47, ""))))))))</f>
        <v>2.16</v>
      </c>
      <c r="C423" s="10">
        <v>2.0</v>
      </c>
      <c r="D423" s="7" t="s">
        <v>1153</v>
      </c>
      <c r="E423" s="10">
        <v>10000.0</v>
      </c>
      <c r="F423" s="10">
        <v>70.0</v>
      </c>
      <c r="G423" s="9">
        <f>IF(E423 &lt; Config!$B$3, Config!$B$3, E423)</f>
        <v>10000</v>
      </c>
      <c r="H423" s="9">
        <f t="shared" si="1"/>
        <v>75521.44504</v>
      </c>
      <c r="I423" s="9">
        <f>H423 * (1 - Config!$B$9)</f>
        <v>64193.22828</v>
      </c>
      <c r="J423" s="9">
        <f>H423 * (1 + Config!$B$10)</f>
        <v>94401.8063</v>
      </c>
      <c r="K423" s="6" t="str">
        <f t="shared" si="2"/>
        <v>6g 41s 93c</v>
      </c>
      <c r="L423" s="8" t="str">
        <f t="shared" si="3"/>
        <v>7g 55s 21c</v>
      </c>
      <c r="M423" s="6" t="str">
        <f t="shared" si="4"/>
        <v>9g 44s 2c</v>
      </c>
      <c r="N423" s="6" t="str">
        <f t="shared" si="5"/>
        <v>Perfect Glinting Huge Citrine</v>
      </c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6">
        <f>IF(C424=0, Config!$B$14*Config!$B$20*Config!$B$40, 
IF(C424=1, Config!$B$14*Config!$B$21*Config!$B$41, 
IF(C424=2, Config!$B$14*Config!$B$22*Config!$B$42, 
IF(C424=3, Config!$B$14*Config!$B$23*Config!$B$43, 
IF(C424=4, Config!$B$14*Config!$B$24*Config!$B$44, 
IF(C424=5, Config!$B$14*Config!$B$25*Config!$B$45, 
IF(C424=6, Config!$B$14*Config!$B$26*Config!$B$46, 
IF(C424=7, Config!$B$14*Config!$B$27*Config!$B$47, ""))))))))</f>
        <v>2.16</v>
      </c>
      <c r="C424" s="10">
        <v>2.0</v>
      </c>
      <c r="D424" s="7" t="s">
        <v>1154</v>
      </c>
      <c r="E424" s="10">
        <v>10000.0</v>
      </c>
      <c r="F424" s="10">
        <v>70.0</v>
      </c>
      <c r="G424" s="9">
        <f>IF(E424 &lt; Config!$B$3, Config!$B$3, E424)</f>
        <v>10000</v>
      </c>
      <c r="H424" s="9">
        <f t="shared" si="1"/>
        <v>75521.44504</v>
      </c>
      <c r="I424" s="9">
        <f>H424 * (1 - Config!$B$9)</f>
        <v>64193.22828</v>
      </c>
      <c r="J424" s="9">
        <f>H424 * (1 + Config!$B$10)</f>
        <v>94401.8063</v>
      </c>
      <c r="K424" s="6" t="str">
        <f t="shared" si="2"/>
        <v>6g 41s 93c</v>
      </c>
      <c r="L424" s="8" t="str">
        <f t="shared" si="3"/>
        <v>7g 55s 21c</v>
      </c>
      <c r="M424" s="6" t="str">
        <f t="shared" si="4"/>
        <v>9g 44s 2c</v>
      </c>
      <c r="N424" s="6" t="str">
        <f t="shared" si="5"/>
        <v>Perfect Inscribed Huge Citrine</v>
      </c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6">
        <f>IF(C425=0, Config!$B$14*Config!$B$20*Config!$B$40, 
IF(C425=1, Config!$B$14*Config!$B$21*Config!$B$41, 
IF(C425=2, Config!$B$14*Config!$B$22*Config!$B$42, 
IF(C425=3, Config!$B$14*Config!$B$23*Config!$B$43, 
IF(C425=4, Config!$B$14*Config!$B$24*Config!$B$44, 
IF(C425=5, Config!$B$14*Config!$B$25*Config!$B$45, 
IF(C425=6, Config!$B$14*Config!$B$26*Config!$B$46, 
IF(C425=7, Config!$B$14*Config!$B$27*Config!$B$47, ""))))))))</f>
        <v>2.16</v>
      </c>
      <c r="C425" s="10">
        <v>2.0</v>
      </c>
      <c r="D425" s="7" t="s">
        <v>1155</v>
      </c>
      <c r="E425" s="10">
        <v>10000.0</v>
      </c>
      <c r="F425" s="10">
        <v>70.0</v>
      </c>
      <c r="G425" s="9">
        <f>IF(E425 &lt; Config!$B$3, Config!$B$3, E425)</f>
        <v>10000</v>
      </c>
      <c r="H425" s="9">
        <f t="shared" si="1"/>
        <v>75521.44504</v>
      </c>
      <c r="I425" s="9">
        <f>H425 * (1 - Config!$B$9)</f>
        <v>64193.22828</v>
      </c>
      <c r="J425" s="9">
        <f>H425 * (1 + Config!$B$10)</f>
        <v>94401.8063</v>
      </c>
      <c r="K425" s="6" t="str">
        <f t="shared" si="2"/>
        <v>6g 41s 93c</v>
      </c>
      <c r="L425" s="8" t="str">
        <f t="shared" si="3"/>
        <v>7g 55s 21c</v>
      </c>
      <c r="M425" s="6" t="str">
        <f t="shared" si="4"/>
        <v>9g 44s 2c</v>
      </c>
      <c r="N425" s="6" t="str">
        <f t="shared" si="5"/>
        <v>Perfect Lucent Huge Citrine</v>
      </c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6">
        <f>IF(C426=0, Config!$B$14*Config!$B$20*Config!$B$40, 
IF(C426=1, Config!$B$14*Config!$B$21*Config!$B$41, 
IF(C426=2, Config!$B$14*Config!$B$22*Config!$B$42, 
IF(C426=3, Config!$B$14*Config!$B$23*Config!$B$43, 
IF(C426=4, Config!$B$14*Config!$B$24*Config!$B$44, 
IF(C426=5, Config!$B$14*Config!$B$25*Config!$B$45, 
IF(C426=6, Config!$B$14*Config!$B$26*Config!$B$46, 
IF(C426=7, Config!$B$14*Config!$B$27*Config!$B$47, ""))))))))</f>
        <v>2.16</v>
      </c>
      <c r="C426" s="10">
        <v>2.0</v>
      </c>
      <c r="D426" s="7" t="s">
        <v>1156</v>
      </c>
      <c r="E426" s="10">
        <v>10000.0</v>
      </c>
      <c r="F426" s="10">
        <v>70.0</v>
      </c>
      <c r="G426" s="9">
        <f>IF(E426 &lt; Config!$B$3, Config!$B$3, E426)</f>
        <v>10000</v>
      </c>
      <c r="H426" s="9">
        <f t="shared" si="1"/>
        <v>75521.44504</v>
      </c>
      <c r="I426" s="9">
        <f>H426 * (1 - Config!$B$9)</f>
        <v>64193.22828</v>
      </c>
      <c r="J426" s="9">
        <f>H426 * (1 + Config!$B$10)</f>
        <v>94401.8063</v>
      </c>
      <c r="K426" s="6" t="str">
        <f t="shared" si="2"/>
        <v>6g 41s 93c</v>
      </c>
      <c r="L426" s="8" t="str">
        <f t="shared" si="3"/>
        <v>7g 55s 21c</v>
      </c>
      <c r="M426" s="6" t="str">
        <f t="shared" si="4"/>
        <v>9g 44s 2c</v>
      </c>
      <c r="N426" s="6" t="str">
        <f t="shared" si="5"/>
        <v>Perfect Luminous Huge Citrine</v>
      </c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6">
        <f>IF(C427=0, Config!$B$14*Config!$B$20*Config!$B$40, 
IF(C427=1, Config!$B$14*Config!$B$21*Config!$B$41, 
IF(C427=2, Config!$B$14*Config!$B$22*Config!$B$42, 
IF(C427=3, Config!$B$14*Config!$B$23*Config!$B$43, 
IF(C427=4, Config!$B$14*Config!$B$24*Config!$B$44, 
IF(C427=5, Config!$B$14*Config!$B$25*Config!$B$45, 
IF(C427=6, Config!$B$14*Config!$B$26*Config!$B$46, 
IF(C427=7, Config!$B$14*Config!$B$27*Config!$B$47, ""))))))))</f>
        <v>2.16</v>
      </c>
      <c r="C427" s="10">
        <v>2.0</v>
      </c>
      <c r="D427" s="7" t="s">
        <v>1157</v>
      </c>
      <c r="E427" s="10">
        <v>10000.0</v>
      </c>
      <c r="F427" s="10">
        <v>70.0</v>
      </c>
      <c r="G427" s="9">
        <f>IF(E427 &lt; Config!$B$3, Config!$B$3, E427)</f>
        <v>10000</v>
      </c>
      <c r="H427" s="9">
        <f t="shared" si="1"/>
        <v>75521.44504</v>
      </c>
      <c r="I427" s="9">
        <f>H427 * (1 - Config!$B$9)</f>
        <v>64193.22828</v>
      </c>
      <c r="J427" s="9">
        <f>H427 * (1 + Config!$B$10)</f>
        <v>94401.8063</v>
      </c>
      <c r="K427" s="6" t="str">
        <f t="shared" si="2"/>
        <v>6g 41s 93c</v>
      </c>
      <c r="L427" s="8" t="str">
        <f t="shared" si="3"/>
        <v>7g 55s 21c</v>
      </c>
      <c r="M427" s="6" t="str">
        <f t="shared" si="4"/>
        <v>9g 44s 2c</v>
      </c>
      <c r="N427" s="6" t="str">
        <f t="shared" si="5"/>
        <v>Perfect Potent Huge Citrine</v>
      </c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6">
        <f>IF(C428=0, Config!$B$14*Config!$B$20*Config!$B$40, 
IF(C428=1, Config!$B$14*Config!$B$21*Config!$B$41, 
IF(C428=2, Config!$B$14*Config!$B$22*Config!$B$42, 
IF(C428=3, Config!$B$14*Config!$B$23*Config!$B$43, 
IF(C428=4, Config!$B$14*Config!$B$24*Config!$B$44, 
IF(C428=5, Config!$B$14*Config!$B$25*Config!$B$45, 
IF(C428=6, Config!$B$14*Config!$B$26*Config!$B$46, 
IF(C428=7, Config!$B$14*Config!$B$27*Config!$B$47, ""))))))))</f>
        <v>2.16</v>
      </c>
      <c r="C428" s="10">
        <v>2.0</v>
      </c>
      <c r="D428" s="7" t="s">
        <v>1158</v>
      </c>
      <c r="E428" s="10">
        <v>10000.0</v>
      </c>
      <c r="F428" s="10">
        <v>70.0</v>
      </c>
      <c r="G428" s="9">
        <f>IF(E428 &lt; Config!$B$3, Config!$B$3, E428)</f>
        <v>10000</v>
      </c>
      <c r="H428" s="9">
        <f t="shared" si="1"/>
        <v>75521.44504</v>
      </c>
      <c r="I428" s="9">
        <f>H428 * (1 - Config!$B$9)</f>
        <v>64193.22828</v>
      </c>
      <c r="J428" s="9">
        <f>H428 * (1 + Config!$B$10)</f>
        <v>94401.8063</v>
      </c>
      <c r="K428" s="6" t="str">
        <f t="shared" si="2"/>
        <v>6g 41s 93c</v>
      </c>
      <c r="L428" s="8" t="str">
        <f t="shared" si="3"/>
        <v>7g 55s 21c</v>
      </c>
      <c r="M428" s="6" t="str">
        <f t="shared" si="4"/>
        <v>9g 44s 2c</v>
      </c>
      <c r="N428" s="6" t="str">
        <f t="shared" si="5"/>
        <v>Perfect Pristine Huge Citrine</v>
      </c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6">
        <f>IF(C429=0, Config!$B$14*Config!$B$20*Config!$B$40, 
IF(C429=1, Config!$B$14*Config!$B$21*Config!$B$41, 
IF(C429=2, Config!$B$14*Config!$B$22*Config!$B$42, 
IF(C429=3, Config!$B$14*Config!$B$23*Config!$B$43, 
IF(C429=4, Config!$B$14*Config!$B$24*Config!$B$44, 
IF(C429=5, Config!$B$14*Config!$B$25*Config!$B$45, 
IF(C429=6, Config!$B$14*Config!$B$26*Config!$B$46, 
IF(C429=7, Config!$B$14*Config!$B$27*Config!$B$47, ""))))))))</f>
        <v>2.16</v>
      </c>
      <c r="C429" s="10">
        <v>2.0</v>
      </c>
      <c r="D429" s="7" t="s">
        <v>1159</v>
      </c>
      <c r="E429" s="10">
        <v>10000.0</v>
      </c>
      <c r="F429" s="10">
        <v>70.0</v>
      </c>
      <c r="G429" s="9">
        <f>IF(E429 &lt; Config!$B$3, Config!$B$3, E429)</f>
        <v>10000</v>
      </c>
      <c r="H429" s="9">
        <f t="shared" si="1"/>
        <v>75521.44504</v>
      </c>
      <c r="I429" s="9">
        <f>H429 * (1 - Config!$B$9)</f>
        <v>64193.22828</v>
      </c>
      <c r="J429" s="9">
        <f>H429 * (1 + Config!$B$10)</f>
        <v>94401.8063</v>
      </c>
      <c r="K429" s="6" t="str">
        <f t="shared" si="2"/>
        <v>6g 41s 93c</v>
      </c>
      <c r="L429" s="8" t="str">
        <f t="shared" si="3"/>
        <v>7g 55s 21c</v>
      </c>
      <c r="M429" s="6" t="str">
        <f t="shared" si="4"/>
        <v>9g 44s 2c</v>
      </c>
      <c r="N429" s="6" t="str">
        <f t="shared" si="5"/>
        <v>Perfect Reckless Huge Citrine</v>
      </c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6">
        <f>IF(C430=0, Config!$B$14*Config!$B$20*Config!$B$40, 
IF(C430=1, Config!$B$14*Config!$B$21*Config!$B$41, 
IF(C430=2, Config!$B$14*Config!$B$22*Config!$B$42, 
IF(C430=3, Config!$B$14*Config!$B$23*Config!$B$43, 
IF(C430=4, Config!$B$14*Config!$B$24*Config!$B$44, 
IF(C430=5, Config!$B$14*Config!$B$25*Config!$B$45, 
IF(C430=6, Config!$B$14*Config!$B$26*Config!$B$46, 
IF(C430=7, Config!$B$14*Config!$B$27*Config!$B$47, ""))))))))</f>
        <v>2.16</v>
      </c>
      <c r="C430" s="10">
        <v>2.0</v>
      </c>
      <c r="D430" s="7" t="s">
        <v>1160</v>
      </c>
      <c r="E430" s="10">
        <v>10000.0</v>
      </c>
      <c r="F430" s="10">
        <v>70.0</v>
      </c>
      <c r="G430" s="9">
        <f>IF(E430 &lt; Config!$B$3, Config!$B$3, E430)</f>
        <v>10000</v>
      </c>
      <c r="H430" s="9">
        <f t="shared" si="1"/>
        <v>75521.44504</v>
      </c>
      <c r="I430" s="9">
        <f>H430 * (1 - Config!$B$9)</f>
        <v>64193.22828</v>
      </c>
      <c r="J430" s="9">
        <f>H430 * (1 + Config!$B$10)</f>
        <v>94401.8063</v>
      </c>
      <c r="K430" s="6" t="str">
        <f t="shared" si="2"/>
        <v>6g 41s 93c</v>
      </c>
      <c r="L430" s="8" t="str">
        <f t="shared" si="3"/>
        <v>7g 55s 21c</v>
      </c>
      <c r="M430" s="6" t="str">
        <f t="shared" si="4"/>
        <v>9g 44s 2c</v>
      </c>
      <c r="N430" s="6" t="str">
        <f t="shared" si="5"/>
        <v>Perfect Resolute Huge Citrine</v>
      </c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6">
        <f>IF(C431=0, Config!$B$14*Config!$B$20*Config!$B$40, 
IF(C431=1, Config!$B$14*Config!$B$21*Config!$B$41, 
IF(C431=2, Config!$B$14*Config!$B$22*Config!$B$42, 
IF(C431=3, Config!$B$14*Config!$B$23*Config!$B$43, 
IF(C431=4, Config!$B$14*Config!$B$24*Config!$B$44, 
IF(C431=5, Config!$B$14*Config!$B$25*Config!$B$45, 
IF(C431=6, Config!$B$14*Config!$B$26*Config!$B$46, 
IF(C431=7, Config!$B$14*Config!$B$27*Config!$B$47, ""))))))))</f>
        <v>2.16</v>
      </c>
      <c r="C431" s="10">
        <v>2.0</v>
      </c>
      <c r="D431" s="7" t="s">
        <v>1161</v>
      </c>
      <c r="E431" s="10">
        <v>10000.0</v>
      </c>
      <c r="F431" s="10">
        <v>70.0</v>
      </c>
      <c r="G431" s="9">
        <f>IF(E431 &lt; Config!$B$3, Config!$B$3, E431)</f>
        <v>10000</v>
      </c>
      <c r="H431" s="9">
        <f t="shared" si="1"/>
        <v>75521.44504</v>
      </c>
      <c r="I431" s="9">
        <f>H431 * (1 - Config!$B$9)</f>
        <v>64193.22828</v>
      </c>
      <c r="J431" s="9">
        <f>H431 * (1 + Config!$B$10)</f>
        <v>94401.8063</v>
      </c>
      <c r="K431" s="6" t="str">
        <f t="shared" si="2"/>
        <v>6g 41s 93c</v>
      </c>
      <c r="L431" s="8" t="str">
        <f t="shared" si="3"/>
        <v>7g 55s 21c</v>
      </c>
      <c r="M431" s="6" t="str">
        <f t="shared" si="4"/>
        <v>9g 44s 2c</v>
      </c>
      <c r="N431" s="6" t="str">
        <f t="shared" si="5"/>
        <v>Perfect Resplendent Huge Citrine</v>
      </c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6">
        <f>IF(C432=0, Config!$B$14*Config!$B$20*Config!$B$40, 
IF(C432=1, Config!$B$14*Config!$B$21*Config!$B$41, 
IF(C432=2, Config!$B$14*Config!$B$22*Config!$B$42, 
IF(C432=3, Config!$B$14*Config!$B$23*Config!$B$43, 
IF(C432=4, Config!$B$14*Config!$B$24*Config!$B$44, 
IF(C432=5, Config!$B$14*Config!$B$25*Config!$B$45, 
IF(C432=6, Config!$B$14*Config!$B$26*Config!$B$46, 
IF(C432=7, Config!$B$14*Config!$B$27*Config!$B$47, ""))))))))</f>
        <v>2.16</v>
      </c>
      <c r="C432" s="10">
        <v>2.0</v>
      </c>
      <c r="D432" s="7" t="s">
        <v>1162</v>
      </c>
      <c r="E432" s="10">
        <v>10000.0</v>
      </c>
      <c r="F432" s="10">
        <v>70.0</v>
      </c>
      <c r="G432" s="9">
        <f>IF(E432 &lt; Config!$B$3, Config!$B$3, E432)</f>
        <v>10000</v>
      </c>
      <c r="H432" s="9">
        <f t="shared" si="1"/>
        <v>75521.44504</v>
      </c>
      <c r="I432" s="9">
        <f>H432 * (1 - Config!$B$9)</f>
        <v>64193.22828</v>
      </c>
      <c r="J432" s="9">
        <f>H432 * (1 + Config!$B$10)</f>
        <v>94401.8063</v>
      </c>
      <c r="K432" s="6" t="str">
        <f t="shared" si="2"/>
        <v>6g 41s 93c</v>
      </c>
      <c r="L432" s="8" t="str">
        <f t="shared" si="3"/>
        <v>7g 55s 21c</v>
      </c>
      <c r="M432" s="6" t="str">
        <f t="shared" si="4"/>
        <v>9g 44s 2c</v>
      </c>
      <c r="N432" s="6" t="str">
        <f t="shared" si="5"/>
        <v>Perfect Stalwart Huge Citrine</v>
      </c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6">
        <f>IF(C433=0, Config!$B$14*Config!$B$20*Config!$B$40, 
IF(C433=1, Config!$B$14*Config!$B$21*Config!$B$41, 
IF(C433=2, Config!$B$14*Config!$B$22*Config!$B$42, 
IF(C433=3, Config!$B$14*Config!$B$23*Config!$B$43, 
IF(C433=4, Config!$B$14*Config!$B$24*Config!$B$44, 
IF(C433=5, Config!$B$14*Config!$B$25*Config!$B$45, 
IF(C433=6, Config!$B$14*Config!$B$26*Config!$B$46, 
IF(C433=7, Config!$B$14*Config!$B$27*Config!$B$47, ""))))))))</f>
        <v>2.16</v>
      </c>
      <c r="C433" s="10">
        <v>2.0</v>
      </c>
      <c r="D433" s="7" t="s">
        <v>1163</v>
      </c>
      <c r="E433" s="10">
        <v>10000.0</v>
      </c>
      <c r="F433" s="10">
        <v>70.0</v>
      </c>
      <c r="G433" s="9">
        <f>IF(E433 &lt; Config!$B$3, Config!$B$3, E433)</f>
        <v>10000</v>
      </c>
      <c r="H433" s="9">
        <f t="shared" si="1"/>
        <v>75521.44504</v>
      </c>
      <c r="I433" s="9">
        <f>H433 * (1 - Config!$B$9)</f>
        <v>64193.22828</v>
      </c>
      <c r="J433" s="9">
        <f>H433 * (1 + Config!$B$10)</f>
        <v>94401.8063</v>
      </c>
      <c r="K433" s="6" t="str">
        <f t="shared" si="2"/>
        <v>6g 41s 93c</v>
      </c>
      <c r="L433" s="8" t="str">
        <f t="shared" si="3"/>
        <v>7g 55s 21c</v>
      </c>
      <c r="M433" s="6" t="str">
        <f t="shared" si="4"/>
        <v>9g 44s 2c</v>
      </c>
      <c r="N433" s="6" t="str">
        <f t="shared" si="5"/>
        <v>Perfect Stark Huge Citrine</v>
      </c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6">
        <f>IF(C434=0, Config!$B$14*Config!$B$20*Config!$B$40, 
IF(C434=1, Config!$B$14*Config!$B$21*Config!$B$41, 
IF(C434=2, Config!$B$14*Config!$B$22*Config!$B$42, 
IF(C434=3, Config!$B$14*Config!$B$23*Config!$B$43, 
IF(C434=4, Config!$B$14*Config!$B$24*Config!$B$44, 
IF(C434=5, Config!$B$14*Config!$B$25*Config!$B$45, 
IF(C434=6, Config!$B$14*Config!$B$26*Config!$B$46, 
IF(C434=7, Config!$B$14*Config!$B$27*Config!$B$47, ""))))))))</f>
        <v>2.16</v>
      </c>
      <c r="C434" s="10">
        <v>2.0</v>
      </c>
      <c r="D434" s="7" t="s">
        <v>1164</v>
      </c>
      <c r="E434" s="10">
        <v>10000.0</v>
      </c>
      <c r="F434" s="10">
        <v>70.0</v>
      </c>
      <c r="G434" s="9">
        <f>IF(E434 &lt; Config!$B$3, Config!$B$3, E434)</f>
        <v>10000</v>
      </c>
      <c r="H434" s="9">
        <f t="shared" si="1"/>
        <v>75521.44504</v>
      </c>
      <c r="I434" s="9">
        <f>H434 * (1 - Config!$B$9)</f>
        <v>64193.22828</v>
      </c>
      <c r="J434" s="9">
        <f>H434 * (1 + Config!$B$10)</f>
        <v>94401.8063</v>
      </c>
      <c r="K434" s="6" t="str">
        <f t="shared" si="2"/>
        <v>6g 41s 93c</v>
      </c>
      <c r="L434" s="8" t="str">
        <f t="shared" si="3"/>
        <v>7g 55s 21c</v>
      </c>
      <c r="M434" s="6" t="str">
        <f t="shared" si="4"/>
        <v>9g 44s 2c</v>
      </c>
      <c r="N434" s="6" t="str">
        <f t="shared" si="5"/>
        <v>Perfect Veiled Huge Citrine</v>
      </c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6">
        <f>IF(C435=0, Config!$B$14*Config!$B$20*Config!$B$40, 
IF(C435=1, Config!$B$14*Config!$B$21*Config!$B$41, 
IF(C435=2, Config!$B$14*Config!$B$22*Config!$B$42, 
IF(C435=3, Config!$B$14*Config!$B$23*Config!$B$43, 
IF(C435=4, Config!$B$14*Config!$B$24*Config!$B$44, 
IF(C435=5, Config!$B$14*Config!$B$25*Config!$B$45, 
IF(C435=6, Config!$B$14*Config!$B$26*Config!$B$46, 
IF(C435=7, Config!$B$14*Config!$B$27*Config!$B$47, ""))))))))</f>
        <v>2.16</v>
      </c>
      <c r="C435" s="10">
        <v>2.0</v>
      </c>
      <c r="D435" s="7" t="s">
        <v>297</v>
      </c>
      <c r="E435" s="10">
        <v>0.0</v>
      </c>
      <c r="F435" s="10">
        <v>70.0</v>
      </c>
      <c r="G435" s="9">
        <f>IF(E435 &lt; Config!$B$3, Config!$B$3, E435)</f>
        <v>1000</v>
      </c>
      <c r="H435" s="9">
        <f t="shared" si="1"/>
        <v>7552.144504</v>
      </c>
      <c r="I435" s="9">
        <f>H435 * (1 - Config!$B$9)</f>
        <v>6419.322828</v>
      </c>
      <c r="J435" s="9">
        <f>H435 * (1 + Config!$B$10)</f>
        <v>9440.18063</v>
      </c>
      <c r="K435" s="6" t="str">
        <f t="shared" si="2"/>
        <v>0g 64s 19c</v>
      </c>
      <c r="L435" s="8" t="str">
        <f t="shared" si="3"/>
        <v>0g 75s 52c</v>
      </c>
      <c r="M435" s="6" t="str">
        <f t="shared" si="4"/>
        <v>0g 94s 40c</v>
      </c>
      <c r="N435" s="6" t="str">
        <f t="shared" si="5"/>
        <v>Enchanted Pearl</v>
      </c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6">
        <f>IF(C436=0, Config!$B$14*Config!$B$20*Config!$B$40, 
IF(C436=1, Config!$B$14*Config!$B$21*Config!$B$41, 
IF(C436=2, Config!$B$14*Config!$B$22*Config!$B$42, 
IF(C436=3, Config!$B$14*Config!$B$23*Config!$B$43, 
IF(C436=4, Config!$B$14*Config!$B$24*Config!$B$44, 
IF(C436=5, Config!$B$14*Config!$B$25*Config!$B$45, 
IF(C436=6, Config!$B$14*Config!$B$26*Config!$B$46, 
IF(C436=7, Config!$B$14*Config!$B$27*Config!$B$47, ""))))))))</f>
        <v>2.28</v>
      </c>
      <c r="C436" s="10">
        <v>3.0</v>
      </c>
      <c r="D436" s="7" t="s">
        <v>298</v>
      </c>
      <c r="E436" s="10">
        <v>0.0</v>
      </c>
      <c r="F436" s="10">
        <v>75.0</v>
      </c>
      <c r="G436" s="9">
        <f>IF(E436 &lt; Config!$B$3, Config!$B$3, E436)</f>
        <v>1000</v>
      </c>
      <c r="H436" s="9">
        <f t="shared" si="1"/>
        <v>8839.230528</v>
      </c>
      <c r="I436" s="9">
        <f>H436 * (1 - Config!$B$9)</f>
        <v>7513.345949</v>
      </c>
      <c r="J436" s="9">
        <f>H436 * (1 + Config!$B$10)</f>
        <v>11049.03816</v>
      </c>
      <c r="K436" s="6" t="str">
        <f t="shared" si="2"/>
        <v>0g 75s 13c</v>
      </c>
      <c r="L436" s="8" t="str">
        <f t="shared" si="3"/>
        <v>0g 88s 39c</v>
      </c>
      <c r="M436" s="6" t="str">
        <f t="shared" si="4"/>
        <v>1g 10s 49c</v>
      </c>
      <c r="N436" s="6" t="str">
        <f t="shared" si="5"/>
        <v>Infinite Sphere</v>
      </c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6">
        <f>IF(C437=0, Config!$B$14*Config!$B$20*Config!$B$40, 
IF(C437=1, Config!$B$14*Config!$B$21*Config!$B$41, 
IF(C437=2, Config!$B$14*Config!$B$22*Config!$B$42, 
IF(C437=3, Config!$B$14*Config!$B$23*Config!$B$43, 
IF(C437=4, Config!$B$14*Config!$B$24*Config!$B$44, 
IF(C437=5, Config!$B$14*Config!$B$25*Config!$B$45, 
IF(C437=6, Config!$B$14*Config!$B$26*Config!$B$46, 
IF(C437=7, Config!$B$14*Config!$B$27*Config!$B$47, ""))))))))</f>
        <v>2.16</v>
      </c>
      <c r="C437" s="10">
        <v>2.0</v>
      </c>
      <c r="D437" s="7" t="s">
        <v>299</v>
      </c>
      <c r="E437" s="10">
        <v>5000.0</v>
      </c>
      <c r="F437" s="10">
        <v>75.0</v>
      </c>
      <c r="G437" s="9">
        <f>IF(E437 &lt; Config!$B$3, Config!$B$3, E437)</f>
        <v>5000</v>
      </c>
      <c r="H437" s="9">
        <f t="shared" si="1"/>
        <v>41870.03934</v>
      </c>
      <c r="I437" s="9">
        <f>H437 * (1 - Config!$B$9)</f>
        <v>35589.53344</v>
      </c>
      <c r="J437" s="9">
        <f>H437 * (1 + Config!$B$10)</f>
        <v>52337.54918</v>
      </c>
      <c r="K437" s="6" t="str">
        <f t="shared" si="2"/>
        <v>3g 55s 90c</v>
      </c>
      <c r="L437" s="8" t="str">
        <f t="shared" si="3"/>
        <v>4g 18s 70c</v>
      </c>
      <c r="M437" s="6" t="str">
        <f t="shared" si="4"/>
        <v>5g 23s 38c</v>
      </c>
      <c r="N437" s="6" t="str">
        <f t="shared" si="5"/>
        <v>Northsea Pearl</v>
      </c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6">
        <f>IF(C438=0, Config!$B$14*Config!$B$20*Config!$B$40, 
IF(C438=1, Config!$B$14*Config!$B$21*Config!$B$41, 
IF(C438=2, Config!$B$14*Config!$B$22*Config!$B$42, 
IF(C438=3, Config!$B$14*Config!$B$23*Config!$B$43, 
IF(C438=4, Config!$B$14*Config!$B$24*Config!$B$44, 
IF(C438=5, Config!$B$14*Config!$B$25*Config!$B$45, 
IF(C438=6, Config!$B$14*Config!$B$26*Config!$B$46, 
IF(C438=7, Config!$B$14*Config!$B$27*Config!$B$47, ""))))))))</f>
        <v>2.28</v>
      </c>
      <c r="C438" s="10">
        <v>3.0</v>
      </c>
      <c r="D438" s="7" t="s">
        <v>300</v>
      </c>
      <c r="E438" s="10">
        <v>10000.0</v>
      </c>
      <c r="F438" s="10">
        <v>75.0</v>
      </c>
      <c r="G438" s="9">
        <f>IF(E438 &lt; Config!$B$3, Config!$B$3, E438)</f>
        <v>10000</v>
      </c>
      <c r="H438" s="9">
        <f t="shared" si="1"/>
        <v>88392.30528</v>
      </c>
      <c r="I438" s="9">
        <f>H438 * (1 - Config!$B$9)</f>
        <v>75133.45949</v>
      </c>
      <c r="J438" s="9">
        <f>H438 * (1 + Config!$B$10)</f>
        <v>110490.3816</v>
      </c>
      <c r="K438" s="6" t="str">
        <f t="shared" si="2"/>
        <v>7g 51s 33c</v>
      </c>
      <c r="L438" s="8" t="str">
        <f t="shared" si="3"/>
        <v>8g 83s 92c</v>
      </c>
      <c r="M438" s="6" t="str">
        <f t="shared" si="4"/>
        <v>11g 4s 90c</v>
      </c>
      <c r="N438" s="6" t="str">
        <f t="shared" si="5"/>
        <v>Siren's Tear</v>
      </c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6">
        <f>IF(C439=0, Config!$B$14*Config!$B$20*Config!$B$40, 
IF(C439=1, Config!$B$14*Config!$B$21*Config!$B$41, 
IF(C439=2, Config!$B$14*Config!$B$22*Config!$B$42, 
IF(C439=3, Config!$B$14*Config!$B$23*Config!$B$43, 
IF(C439=4, Config!$B$14*Config!$B$24*Config!$B$44, 
IF(C439=5, Config!$B$14*Config!$B$25*Config!$B$45, 
IF(C439=6, Config!$B$14*Config!$B$26*Config!$B$46, 
IF(C439=7, Config!$B$14*Config!$B$27*Config!$B$47, ""))))))))</f>
        <v>2.16</v>
      </c>
      <c r="C439" s="10">
        <v>2.0</v>
      </c>
      <c r="D439" s="7" t="s">
        <v>301</v>
      </c>
      <c r="E439" s="10">
        <v>2500.0</v>
      </c>
      <c r="F439" s="10">
        <v>75.0</v>
      </c>
      <c r="G439" s="9">
        <f>IF(E439 &lt; Config!$B$3, Config!$B$3, E439)</f>
        <v>2500</v>
      </c>
      <c r="H439" s="9">
        <f t="shared" si="1"/>
        <v>20935.01967</v>
      </c>
      <c r="I439" s="9">
        <f>H439 * (1 - Config!$B$9)</f>
        <v>17794.76672</v>
      </c>
      <c r="J439" s="9">
        <f>H439 * (1 + Config!$B$10)</f>
        <v>26168.77459</v>
      </c>
      <c r="K439" s="6" t="str">
        <f t="shared" si="2"/>
        <v>1g 77s 95c</v>
      </c>
      <c r="L439" s="8" t="str">
        <f t="shared" si="3"/>
        <v>2g 9s 35c</v>
      </c>
      <c r="M439" s="6" t="str">
        <f t="shared" si="4"/>
        <v>2g 61s 69c</v>
      </c>
      <c r="N439" s="6" t="str">
        <f t="shared" si="5"/>
        <v>Bloodstone</v>
      </c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6">
        <f>IF(C440=0, Config!$B$14*Config!$B$20*Config!$B$40, 
IF(C440=1, Config!$B$14*Config!$B$21*Config!$B$41, 
IF(C440=2, Config!$B$14*Config!$B$22*Config!$B$42, 
IF(C440=3, Config!$B$14*Config!$B$23*Config!$B$43, 
IF(C440=4, Config!$B$14*Config!$B$24*Config!$B$44, 
IF(C440=5, Config!$B$14*Config!$B$25*Config!$B$45, 
IF(C440=6, Config!$B$14*Config!$B$26*Config!$B$46, 
IF(C440=7, Config!$B$14*Config!$B$27*Config!$B$47, ""))))))))</f>
        <v>2.16</v>
      </c>
      <c r="C440" s="10">
        <v>2.0</v>
      </c>
      <c r="D440" s="7" t="s">
        <v>302</v>
      </c>
      <c r="E440" s="10">
        <v>2500.0</v>
      </c>
      <c r="F440" s="10">
        <v>75.0</v>
      </c>
      <c r="G440" s="9">
        <f>IF(E440 &lt; Config!$B$3, Config!$B$3, E440)</f>
        <v>2500</v>
      </c>
      <c r="H440" s="9">
        <f t="shared" si="1"/>
        <v>20935.01967</v>
      </c>
      <c r="I440" s="9">
        <f>H440 * (1 - Config!$B$9)</f>
        <v>17794.76672</v>
      </c>
      <c r="J440" s="9">
        <f>H440 * (1 + Config!$B$10)</f>
        <v>26168.77459</v>
      </c>
      <c r="K440" s="6" t="str">
        <f t="shared" si="2"/>
        <v>1g 77s 95c</v>
      </c>
      <c r="L440" s="8" t="str">
        <f t="shared" si="3"/>
        <v>2g 9s 35c</v>
      </c>
      <c r="M440" s="6" t="str">
        <f t="shared" si="4"/>
        <v>2g 61s 69c</v>
      </c>
      <c r="N440" s="6" t="str">
        <f t="shared" si="5"/>
        <v>Sun Crystal</v>
      </c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6">
        <f>IF(C441=0, Config!$B$14*Config!$B$20*Config!$B$40, 
IF(C441=1, Config!$B$14*Config!$B$21*Config!$B$41, 
IF(C441=2, Config!$B$14*Config!$B$22*Config!$B$42, 
IF(C441=3, Config!$B$14*Config!$B$23*Config!$B$43, 
IF(C441=4, Config!$B$14*Config!$B$24*Config!$B$44, 
IF(C441=5, Config!$B$14*Config!$B$25*Config!$B$45, 
IF(C441=6, Config!$B$14*Config!$B$26*Config!$B$46, 
IF(C441=7, Config!$B$14*Config!$B$27*Config!$B$47, ""))))))))</f>
        <v>2.16</v>
      </c>
      <c r="C441" s="10">
        <v>2.0</v>
      </c>
      <c r="D441" s="7" t="s">
        <v>303</v>
      </c>
      <c r="E441" s="10">
        <v>2500.0</v>
      </c>
      <c r="F441" s="10">
        <v>75.0</v>
      </c>
      <c r="G441" s="9">
        <f>IF(E441 &lt; Config!$B$3, Config!$B$3, E441)</f>
        <v>2500</v>
      </c>
      <c r="H441" s="9">
        <f t="shared" si="1"/>
        <v>20935.01967</v>
      </c>
      <c r="I441" s="9">
        <f>H441 * (1 - Config!$B$9)</f>
        <v>17794.76672</v>
      </c>
      <c r="J441" s="9">
        <f>H441 * (1 + Config!$B$10)</f>
        <v>26168.77459</v>
      </c>
      <c r="K441" s="6" t="str">
        <f t="shared" si="2"/>
        <v>1g 77s 95c</v>
      </c>
      <c r="L441" s="8" t="str">
        <f t="shared" si="3"/>
        <v>2g 9s 35c</v>
      </c>
      <c r="M441" s="6" t="str">
        <f t="shared" si="4"/>
        <v>2g 61s 69c</v>
      </c>
      <c r="N441" s="6" t="str">
        <f t="shared" si="5"/>
        <v>Chalcedony</v>
      </c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6">
        <f>IF(C442=0, Config!$B$14*Config!$B$20*Config!$B$40, 
IF(C442=1, Config!$B$14*Config!$B$21*Config!$B$41, 
IF(C442=2, Config!$B$14*Config!$B$22*Config!$B$42, 
IF(C442=3, Config!$B$14*Config!$B$23*Config!$B$43, 
IF(C442=4, Config!$B$14*Config!$B$24*Config!$B$44, 
IF(C442=5, Config!$B$14*Config!$B$25*Config!$B$45, 
IF(C442=6, Config!$B$14*Config!$B$26*Config!$B$46, 
IF(C442=7, Config!$B$14*Config!$B$27*Config!$B$47, ""))))))))</f>
        <v>2.16</v>
      </c>
      <c r="C442" s="10">
        <v>2.0</v>
      </c>
      <c r="D442" s="7" t="s">
        <v>304</v>
      </c>
      <c r="E442" s="10">
        <v>2500.0</v>
      </c>
      <c r="F442" s="10">
        <v>75.0</v>
      </c>
      <c r="G442" s="9">
        <f>IF(E442 &lt; Config!$B$3, Config!$B$3, E442)</f>
        <v>2500</v>
      </c>
      <c r="H442" s="9">
        <f t="shared" si="1"/>
        <v>20935.01967</v>
      </c>
      <c r="I442" s="9">
        <f>H442 * (1 - Config!$B$9)</f>
        <v>17794.76672</v>
      </c>
      <c r="J442" s="9">
        <f>H442 * (1 + Config!$B$10)</f>
        <v>26168.77459</v>
      </c>
      <c r="K442" s="6" t="str">
        <f t="shared" si="2"/>
        <v>1g 77s 95c</v>
      </c>
      <c r="L442" s="8" t="str">
        <f t="shared" si="3"/>
        <v>2g 9s 35c</v>
      </c>
      <c r="M442" s="6" t="str">
        <f t="shared" si="4"/>
        <v>2g 61s 69c</v>
      </c>
      <c r="N442" s="6" t="str">
        <f t="shared" si="5"/>
        <v>Shadow Crystal</v>
      </c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6">
        <f>IF(C443=0, Config!$B$14*Config!$B$20*Config!$B$40, 
IF(C443=1, Config!$B$14*Config!$B$21*Config!$B$41, 
IF(C443=2, Config!$B$14*Config!$B$22*Config!$B$42, 
IF(C443=3, Config!$B$14*Config!$B$23*Config!$B$43, 
IF(C443=4, Config!$B$14*Config!$B$24*Config!$B$44, 
IF(C443=5, Config!$B$14*Config!$B$25*Config!$B$45, 
IF(C443=6, Config!$B$14*Config!$B$26*Config!$B$46, 
IF(C443=7, Config!$B$14*Config!$B$27*Config!$B$47, ""))))))))</f>
        <v>2.16</v>
      </c>
      <c r="C443" s="10">
        <v>2.0</v>
      </c>
      <c r="D443" s="7" t="s">
        <v>305</v>
      </c>
      <c r="E443" s="10">
        <v>2500.0</v>
      </c>
      <c r="F443" s="10">
        <v>75.0</v>
      </c>
      <c r="G443" s="9">
        <f>IF(E443 &lt; Config!$B$3, Config!$B$3, E443)</f>
        <v>2500</v>
      </c>
      <c r="H443" s="9">
        <f t="shared" si="1"/>
        <v>20935.01967</v>
      </c>
      <c r="I443" s="9">
        <f>H443 * (1 - Config!$B$9)</f>
        <v>17794.76672</v>
      </c>
      <c r="J443" s="9">
        <f>H443 * (1 + Config!$B$10)</f>
        <v>26168.77459</v>
      </c>
      <c r="K443" s="6" t="str">
        <f t="shared" si="2"/>
        <v>1g 77s 95c</v>
      </c>
      <c r="L443" s="8" t="str">
        <f t="shared" si="3"/>
        <v>2g 9s 35c</v>
      </c>
      <c r="M443" s="6" t="str">
        <f t="shared" si="4"/>
        <v>2g 61s 69c</v>
      </c>
      <c r="N443" s="6" t="str">
        <f t="shared" si="5"/>
        <v>Huge Citrine</v>
      </c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6">
        <f>IF(C444=0, Config!$B$14*Config!$B$20*Config!$B$40, 
IF(C444=1, Config!$B$14*Config!$B$21*Config!$B$41, 
IF(C444=2, Config!$B$14*Config!$B$22*Config!$B$42, 
IF(C444=3, Config!$B$14*Config!$B$23*Config!$B$43, 
IF(C444=4, Config!$B$14*Config!$B$24*Config!$B$44, 
IF(C444=5, Config!$B$14*Config!$B$25*Config!$B$45, 
IF(C444=6, Config!$B$14*Config!$B$26*Config!$B$46, 
IF(C444=7, Config!$B$14*Config!$B$27*Config!$B$47, ""))))))))</f>
        <v>2.16</v>
      </c>
      <c r="C444" s="10">
        <v>2.0</v>
      </c>
      <c r="D444" s="7" t="s">
        <v>306</v>
      </c>
      <c r="E444" s="10">
        <v>2500.0</v>
      </c>
      <c r="F444" s="10">
        <v>75.0</v>
      </c>
      <c r="G444" s="9">
        <f>IF(E444 &lt; Config!$B$3, Config!$B$3, E444)</f>
        <v>2500</v>
      </c>
      <c r="H444" s="9">
        <f t="shared" si="1"/>
        <v>20935.01967</v>
      </c>
      <c r="I444" s="9">
        <f>H444 * (1 - Config!$B$9)</f>
        <v>17794.76672</v>
      </c>
      <c r="J444" s="9">
        <f>H444 * (1 + Config!$B$10)</f>
        <v>26168.77459</v>
      </c>
      <c r="K444" s="6" t="str">
        <f t="shared" si="2"/>
        <v>1g 77s 95c</v>
      </c>
      <c r="L444" s="8" t="str">
        <f t="shared" si="3"/>
        <v>2g 9s 35c</v>
      </c>
      <c r="M444" s="6" t="str">
        <f t="shared" si="4"/>
        <v>2g 61s 69c</v>
      </c>
      <c r="N444" s="6" t="str">
        <f t="shared" si="5"/>
        <v>Dark Jade</v>
      </c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6">
        <f>IF(C445=0, Config!$B$14*Config!$B$20*Config!$B$40, 
IF(C445=1, Config!$B$14*Config!$B$21*Config!$B$41, 
IF(C445=2, Config!$B$14*Config!$B$22*Config!$B$42, 
IF(C445=3, Config!$B$14*Config!$B$23*Config!$B$43, 
IF(C445=4, Config!$B$14*Config!$B$24*Config!$B$44, 
IF(C445=5, Config!$B$14*Config!$B$25*Config!$B$45, 
IF(C445=6, Config!$B$14*Config!$B$26*Config!$B$46, 
IF(C445=7, Config!$B$14*Config!$B$27*Config!$B$47, ""))))))))</f>
        <v>2.28</v>
      </c>
      <c r="C445" s="10">
        <v>3.0</v>
      </c>
      <c r="D445" s="7" t="s">
        <v>307</v>
      </c>
      <c r="E445" s="10">
        <v>0.0</v>
      </c>
      <c r="F445" s="10">
        <v>80.0</v>
      </c>
      <c r="G445" s="9">
        <f>IF(E445 &lt; Config!$B$3, Config!$B$3, E445)</f>
        <v>1000</v>
      </c>
      <c r="H445" s="9">
        <f t="shared" si="1"/>
        <v>9719.780649</v>
      </c>
      <c r="I445" s="9">
        <f>H445 * (1 - Config!$B$9)</f>
        <v>8261.813552</v>
      </c>
      <c r="J445" s="9">
        <f>H445 * (1 + Config!$B$10)</f>
        <v>12149.72581</v>
      </c>
      <c r="K445" s="6" t="str">
        <f t="shared" si="2"/>
        <v>0g 82s 62c</v>
      </c>
      <c r="L445" s="8" t="str">
        <f t="shared" si="3"/>
        <v>0g 97s 20c</v>
      </c>
      <c r="M445" s="6" t="str">
        <f t="shared" si="4"/>
        <v>1g 21s 50c</v>
      </c>
      <c r="N445" s="6" t="str">
        <f t="shared" si="5"/>
        <v>Chromatic Sphere</v>
      </c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6">
        <f>IF(C446=0, Config!$B$14*Config!$B$20*Config!$B$40, 
IF(C446=1, Config!$B$14*Config!$B$21*Config!$B$41, 
IF(C446=2, Config!$B$14*Config!$B$22*Config!$B$42, 
IF(C446=3, Config!$B$14*Config!$B$23*Config!$B$43, 
IF(C446=4, Config!$B$14*Config!$B$24*Config!$B$44, 
IF(C446=5, Config!$B$14*Config!$B$25*Config!$B$45, 
IF(C446=6, Config!$B$14*Config!$B$26*Config!$B$46, 
IF(C446=7, Config!$B$14*Config!$B$27*Config!$B$47, ""))))))))</f>
        <v>1.89</v>
      </c>
      <c r="C446" s="10">
        <v>4.0</v>
      </c>
      <c r="D446" s="7" t="s">
        <v>308</v>
      </c>
      <c r="E446" s="10">
        <v>11250.0</v>
      </c>
      <c r="F446" s="10">
        <v>80.0</v>
      </c>
      <c r="G446" s="9">
        <f>IF(E446 &lt; Config!$B$3, Config!$B$3, E446)</f>
        <v>11250</v>
      </c>
      <c r="H446" s="9">
        <f t="shared" si="1"/>
        <v>90643.34914</v>
      </c>
      <c r="I446" s="9">
        <f>H446 * (1 - Config!$B$9)</f>
        <v>77046.84677</v>
      </c>
      <c r="J446" s="9">
        <f>H446 * (1 + Config!$B$10)</f>
        <v>113304.1864</v>
      </c>
      <c r="K446" s="6" t="str">
        <f t="shared" si="2"/>
        <v>7g 70s 47c</v>
      </c>
      <c r="L446" s="8" t="str">
        <f t="shared" si="3"/>
        <v>9g 6s 43c</v>
      </c>
      <c r="M446" s="6" t="str">
        <f t="shared" si="4"/>
        <v>11g 33s 4c</v>
      </c>
      <c r="N446" s="6" t="str">
        <f t="shared" si="5"/>
        <v>Bright Dragon's Eye</v>
      </c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6">
        <f>IF(C447=0, Config!$B$14*Config!$B$20*Config!$B$40, 
IF(C447=1, Config!$B$14*Config!$B$21*Config!$B$41, 
IF(C447=2, Config!$B$14*Config!$B$22*Config!$B$42, 
IF(C447=3, Config!$B$14*Config!$B$23*Config!$B$43, 
IF(C447=4, Config!$B$14*Config!$B$24*Config!$B$44, 
IF(C447=5, Config!$B$14*Config!$B$25*Config!$B$45, 
IF(C447=6, Config!$B$14*Config!$B$26*Config!$B$46, 
IF(C447=7, Config!$B$14*Config!$B$27*Config!$B$47, ""))))))))</f>
        <v>1.89</v>
      </c>
      <c r="C447" s="10">
        <v>4.0</v>
      </c>
      <c r="D447" s="7" t="s">
        <v>309</v>
      </c>
      <c r="E447" s="10">
        <v>11250.0</v>
      </c>
      <c r="F447" s="10">
        <v>80.0</v>
      </c>
      <c r="G447" s="9">
        <f>IF(E447 &lt; Config!$B$3, Config!$B$3, E447)</f>
        <v>11250</v>
      </c>
      <c r="H447" s="9">
        <f t="shared" si="1"/>
        <v>90643.34914</v>
      </c>
      <c r="I447" s="9">
        <f>H447 * (1 - Config!$B$9)</f>
        <v>77046.84677</v>
      </c>
      <c r="J447" s="9">
        <f>H447 * (1 + Config!$B$10)</f>
        <v>113304.1864</v>
      </c>
      <c r="K447" s="6" t="str">
        <f t="shared" si="2"/>
        <v>7g 70s 47c</v>
      </c>
      <c r="L447" s="8" t="str">
        <f t="shared" si="3"/>
        <v>9g 6s 43c</v>
      </c>
      <c r="M447" s="6" t="str">
        <f t="shared" si="4"/>
        <v>11g 33s 4c</v>
      </c>
      <c r="N447" s="6" t="str">
        <f t="shared" si="5"/>
        <v>Solid Dragon's Eye</v>
      </c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6">
        <f>IF(C448=0, Config!$B$14*Config!$B$20*Config!$B$40, 
IF(C448=1, Config!$B$14*Config!$B$21*Config!$B$41, 
IF(C448=2, Config!$B$14*Config!$B$22*Config!$B$42, 
IF(C448=3, Config!$B$14*Config!$B$23*Config!$B$43, 
IF(C448=4, Config!$B$14*Config!$B$24*Config!$B$44, 
IF(C448=5, Config!$B$14*Config!$B$25*Config!$B$45, 
IF(C448=6, Config!$B$14*Config!$B$26*Config!$B$46, 
IF(C448=7, Config!$B$14*Config!$B$27*Config!$B$47, ""))))))))</f>
        <v>2.28</v>
      </c>
      <c r="C448" s="10">
        <v>3.0</v>
      </c>
      <c r="D448" s="7" t="s">
        <v>310</v>
      </c>
      <c r="E448" s="10">
        <v>30000.0</v>
      </c>
      <c r="F448" s="10">
        <v>80.0</v>
      </c>
      <c r="G448" s="9">
        <f>IF(E448 &lt; Config!$B$3, Config!$B$3, E448)</f>
        <v>30000</v>
      </c>
      <c r="H448" s="9">
        <f t="shared" si="1"/>
        <v>291593.4195</v>
      </c>
      <c r="I448" s="9">
        <f>H448 * (1 - Config!$B$9)</f>
        <v>247854.4066</v>
      </c>
      <c r="J448" s="9">
        <f>H448 * (1 + Config!$B$10)</f>
        <v>364491.7743</v>
      </c>
      <c r="K448" s="6" t="str">
        <f t="shared" si="2"/>
        <v>24g 78s 54c</v>
      </c>
      <c r="L448" s="8" t="str">
        <f t="shared" si="3"/>
        <v>29g 15s 93c</v>
      </c>
      <c r="M448" s="6" t="str">
        <f t="shared" si="4"/>
        <v>36g 44s 92c</v>
      </c>
      <c r="N448" s="6" t="str">
        <f t="shared" si="5"/>
        <v>Scarlet Ruby</v>
      </c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6">
        <f>IF(C449=0, Config!$B$14*Config!$B$20*Config!$B$40, 
IF(C449=1, Config!$B$14*Config!$B$21*Config!$B$41, 
IF(C449=2, Config!$B$14*Config!$B$22*Config!$B$42, 
IF(C449=3, Config!$B$14*Config!$B$23*Config!$B$43, 
IF(C449=4, Config!$B$14*Config!$B$24*Config!$B$44, 
IF(C449=5, Config!$B$14*Config!$B$25*Config!$B$45, 
IF(C449=6, Config!$B$14*Config!$B$26*Config!$B$46, 
IF(C449=7, Config!$B$14*Config!$B$27*Config!$B$47, ""))))))))</f>
        <v>1.89</v>
      </c>
      <c r="C449" s="10">
        <v>4.0</v>
      </c>
      <c r="D449" s="7" t="s">
        <v>311</v>
      </c>
      <c r="E449" s="10">
        <v>50000.0</v>
      </c>
      <c r="F449" s="10">
        <v>80.0</v>
      </c>
      <c r="G449" s="9">
        <f>IF(E449 &lt; Config!$B$3, Config!$B$3, E449)</f>
        <v>50000</v>
      </c>
      <c r="H449" s="9">
        <f t="shared" si="1"/>
        <v>402859.3295</v>
      </c>
      <c r="I449" s="9">
        <f>H449 * (1 - Config!$B$9)</f>
        <v>342430.4301</v>
      </c>
      <c r="J449" s="9">
        <f>H449 * (1 + Config!$B$10)</f>
        <v>503574.1619</v>
      </c>
      <c r="K449" s="6" t="str">
        <f t="shared" si="2"/>
        <v>34g 24s 30c</v>
      </c>
      <c r="L449" s="8" t="str">
        <f t="shared" si="3"/>
        <v>40g 28s 59c</v>
      </c>
      <c r="M449" s="6" t="str">
        <f t="shared" si="4"/>
        <v>50g 35s 74c</v>
      </c>
      <c r="N449" s="6" t="str">
        <f t="shared" si="5"/>
        <v>Cardinal Ruby</v>
      </c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6">
        <f>IF(C450=0, Config!$B$14*Config!$B$20*Config!$B$40, 
IF(C450=1, Config!$B$14*Config!$B$21*Config!$B$41, 
IF(C450=2, Config!$B$14*Config!$B$22*Config!$B$42, 
IF(C450=3, Config!$B$14*Config!$B$23*Config!$B$43, 
IF(C450=4, Config!$B$14*Config!$B$24*Config!$B$44, 
IF(C450=5, Config!$B$14*Config!$B$25*Config!$B$45, 
IF(C450=6, Config!$B$14*Config!$B$26*Config!$B$46, 
IF(C450=7, Config!$B$14*Config!$B$27*Config!$B$47, ""))))))))</f>
        <v>2.28</v>
      </c>
      <c r="C450" s="10">
        <v>3.0</v>
      </c>
      <c r="D450" s="7" t="s">
        <v>312</v>
      </c>
      <c r="E450" s="10">
        <v>30000.0</v>
      </c>
      <c r="F450" s="10">
        <v>80.0</v>
      </c>
      <c r="G450" s="9">
        <f>IF(E450 &lt; Config!$B$3, Config!$B$3, E450)</f>
        <v>30000</v>
      </c>
      <c r="H450" s="9">
        <f t="shared" si="1"/>
        <v>291593.4195</v>
      </c>
      <c r="I450" s="9">
        <f>H450 * (1 - Config!$B$9)</f>
        <v>247854.4066</v>
      </c>
      <c r="J450" s="9">
        <f>H450 * (1 + Config!$B$10)</f>
        <v>364491.7743</v>
      </c>
      <c r="K450" s="6" t="str">
        <f t="shared" si="2"/>
        <v>24g 78s 54c</v>
      </c>
      <c r="L450" s="8" t="str">
        <f t="shared" si="3"/>
        <v>29g 15s 93c</v>
      </c>
      <c r="M450" s="6" t="str">
        <f t="shared" si="4"/>
        <v>36g 44s 92c</v>
      </c>
      <c r="N450" s="6" t="str">
        <f t="shared" si="5"/>
        <v>Autumn's Glow</v>
      </c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6">
        <f>IF(C451=0, Config!$B$14*Config!$B$20*Config!$B$40, 
IF(C451=1, Config!$B$14*Config!$B$21*Config!$B$41, 
IF(C451=2, Config!$B$14*Config!$B$22*Config!$B$42, 
IF(C451=3, Config!$B$14*Config!$B$23*Config!$B$43, 
IF(C451=4, Config!$B$14*Config!$B$24*Config!$B$44, 
IF(C451=5, Config!$B$14*Config!$B$25*Config!$B$45, 
IF(C451=6, Config!$B$14*Config!$B$26*Config!$B$46, 
IF(C451=7, Config!$B$14*Config!$B$27*Config!$B$47, ""))))))))</f>
        <v>1.89</v>
      </c>
      <c r="C451" s="10">
        <v>4.0</v>
      </c>
      <c r="D451" s="7" t="s">
        <v>313</v>
      </c>
      <c r="E451" s="10">
        <v>50000.0</v>
      </c>
      <c r="F451" s="10">
        <v>80.0</v>
      </c>
      <c r="G451" s="9">
        <f>IF(E451 &lt; Config!$B$3, Config!$B$3, E451)</f>
        <v>50000</v>
      </c>
      <c r="H451" s="9">
        <f t="shared" si="1"/>
        <v>402859.3295</v>
      </c>
      <c r="I451" s="9">
        <f>H451 * (1 - Config!$B$9)</f>
        <v>342430.4301</v>
      </c>
      <c r="J451" s="9">
        <f>H451 * (1 + Config!$B$10)</f>
        <v>503574.1619</v>
      </c>
      <c r="K451" s="6" t="str">
        <f t="shared" si="2"/>
        <v>34g 24s 30c</v>
      </c>
      <c r="L451" s="8" t="str">
        <f t="shared" si="3"/>
        <v>40g 28s 59c</v>
      </c>
      <c r="M451" s="6" t="str">
        <f t="shared" si="4"/>
        <v>50g 35s 74c</v>
      </c>
      <c r="N451" s="6" t="str">
        <f t="shared" si="5"/>
        <v>King's Amber</v>
      </c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6">
        <f>IF(C452=0, Config!$B$14*Config!$B$20*Config!$B$40, 
IF(C452=1, Config!$B$14*Config!$B$21*Config!$B$41, 
IF(C452=2, Config!$B$14*Config!$B$22*Config!$B$42, 
IF(C452=3, Config!$B$14*Config!$B$23*Config!$B$43, 
IF(C452=4, Config!$B$14*Config!$B$24*Config!$B$44, 
IF(C452=5, Config!$B$14*Config!$B$25*Config!$B$45, 
IF(C452=6, Config!$B$14*Config!$B$26*Config!$B$46, 
IF(C452=7, Config!$B$14*Config!$B$27*Config!$B$47, ""))))))))</f>
        <v>2.28</v>
      </c>
      <c r="C452" s="10">
        <v>3.0</v>
      </c>
      <c r="D452" s="7" t="s">
        <v>314</v>
      </c>
      <c r="E452" s="10">
        <v>30000.0</v>
      </c>
      <c r="F452" s="10">
        <v>80.0</v>
      </c>
      <c r="G452" s="9">
        <f>IF(E452 &lt; Config!$B$3, Config!$B$3, E452)</f>
        <v>30000</v>
      </c>
      <c r="H452" s="9">
        <f t="shared" si="1"/>
        <v>291593.4195</v>
      </c>
      <c r="I452" s="9">
        <f>H452 * (1 - Config!$B$9)</f>
        <v>247854.4066</v>
      </c>
      <c r="J452" s="9">
        <f>H452 * (1 + Config!$B$10)</f>
        <v>364491.7743</v>
      </c>
      <c r="K452" s="6" t="str">
        <f t="shared" si="2"/>
        <v>24g 78s 54c</v>
      </c>
      <c r="L452" s="8" t="str">
        <f t="shared" si="3"/>
        <v>29g 15s 93c</v>
      </c>
      <c r="M452" s="6" t="str">
        <f t="shared" si="4"/>
        <v>36g 44s 92c</v>
      </c>
      <c r="N452" s="6" t="str">
        <f t="shared" si="5"/>
        <v>Sky Sapphire</v>
      </c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6">
        <f>IF(C453=0, Config!$B$14*Config!$B$20*Config!$B$40, 
IF(C453=1, Config!$B$14*Config!$B$21*Config!$B$41, 
IF(C453=2, Config!$B$14*Config!$B$22*Config!$B$42, 
IF(C453=3, Config!$B$14*Config!$B$23*Config!$B$43, 
IF(C453=4, Config!$B$14*Config!$B$24*Config!$B$44, 
IF(C453=5, Config!$B$14*Config!$B$25*Config!$B$45, 
IF(C453=6, Config!$B$14*Config!$B$26*Config!$B$46, 
IF(C453=7, Config!$B$14*Config!$B$27*Config!$B$47, ""))))))))</f>
        <v>1.89</v>
      </c>
      <c r="C453" s="10">
        <v>4.0</v>
      </c>
      <c r="D453" s="7" t="s">
        <v>315</v>
      </c>
      <c r="E453" s="10">
        <v>50000.0</v>
      </c>
      <c r="F453" s="10">
        <v>80.0</v>
      </c>
      <c r="G453" s="9">
        <f>IF(E453 &lt; Config!$B$3, Config!$B$3, E453)</f>
        <v>50000</v>
      </c>
      <c r="H453" s="9">
        <f t="shared" si="1"/>
        <v>402859.3295</v>
      </c>
      <c r="I453" s="9">
        <f>H453 * (1 - Config!$B$9)</f>
        <v>342430.4301</v>
      </c>
      <c r="J453" s="9">
        <f>H453 * (1 + Config!$B$10)</f>
        <v>503574.1619</v>
      </c>
      <c r="K453" s="6" t="str">
        <f t="shared" si="2"/>
        <v>34g 24s 30c</v>
      </c>
      <c r="L453" s="8" t="str">
        <f t="shared" si="3"/>
        <v>40g 28s 59c</v>
      </c>
      <c r="M453" s="6" t="str">
        <f t="shared" si="4"/>
        <v>50g 35s 74c</v>
      </c>
      <c r="N453" s="6" t="str">
        <f t="shared" si="5"/>
        <v>Majestic Zircon</v>
      </c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6">
        <f>IF(C454=0, Config!$B$14*Config!$B$20*Config!$B$40, 
IF(C454=1, Config!$B$14*Config!$B$21*Config!$B$41, 
IF(C454=2, Config!$B$14*Config!$B$22*Config!$B$42, 
IF(C454=3, Config!$B$14*Config!$B$23*Config!$B$43, 
IF(C454=4, Config!$B$14*Config!$B$24*Config!$B$44, 
IF(C454=5, Config!$B$14*Config!$B$25*Config!$B$45, 
IF(C454=6, Config!$B$14*Config!$B$26*Config!$B$46, 
IF(C454=7, Config!$B$14*Config!$B$27*Config!$B$47, ""))))))))</f>
        <v>2.28</v>
      </c>
      <c r="C454" s="10">
        <v>3.0</v>
      </c>
      <c r="D454" s="7" t="s">
        <v>316</v>
      </c>
      <c r="E454" s="10">
        <v>30000.0</v>
      </c>
      <c r="F454" s="10">
        <v>80.0</v>
      </c>
      <c r="G454" s="9">
        <f>IF(E454 &lt; Config!$B$3, Config!$B$3, E454)</f>
        <v>30000</v>
      </c>
      <c r="H454" s="9">
        <f t="shared" si="1"/>
        <v>291593.4195</v>
      </c>
      <c r="I454" s="9">
        <f>H454 * (1 - Config!$B$9)</f>
        <v>247854.4066</v>
      </c>
      <c r="J454" s="9">
        <f>H454 * (1 + Config!$B$10)</f>
        <v>364491.7743</v>
      </c>
      <c r="K454" s="6" t="str">
        <f t="shared" si="2"/>
        <v>24g 78s 54c</v>
      </c>
      <c r="L454" s="8" t="str">
        <f t="shared" si="3"/>
        <v>29g 15s 93c</v>
      </c>
      <c r="M454" s="6" t="str">
        <f t="shared" si="4"/>
        <v>36g 44s 92c</v>
      </c>
      <c r="N454" s="6" t="str">
        <f t="shared" si="5"/>
        <v>Twilight Opal</v>
      </c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6">
        <f>IF(C455=0, Config!$B$14*Config!$B$20*Config!$B$40, 
IF(C455=1, Config!$B$14*Config!$B$21*Config!$B$41, 
IF(C455=2, Config!$B$14*Config!$B$22*Config!$B$42, 
IF(C455=3, Config!$B$14*Config!$B$23*Config!$B$43, 
IF(C455=4, Config!$B$14*Config!$B$24*Config!$B$44, 
IF(C455=5, Config!$B$14*Config!$B$25*Config!$B$45, 
IF(C455=6, Config!$B$14*Config!$B$26*Config!$B$46, 
IF(C455=7, Config!$B$14*Config!$B$27*Config!$B$47, ""))))))))</f>
        <v>1.89</v>
      </c>
      <c r="C455" s="10">
        <v>4.0</v>
      </c>
      <c r="D455" s="7" t="s">
        <v>317</v>
      </c>
      <c r="E455" s="10">
        <v>50000.0</v>
      </c>
      <c r="F455" s="10">
        <v>80.0</v>
      </c>
      <c r="G455" s="9">
        <f>IF(E455 &lt; Config!$B$3, Config!$B$3, E455)</f>
        <v>50000</v>
      </c>
      <c r="H455" s="9">
        <f t="shared" si="1"/>
        <v>402859.3295</v>
      </c>
      <c r="I455" s="9">
        <f>H455 * (1 - Config!$B$9)</f>
        <v>342430.4301</v>
      </c>
      <c r="J455" s="9">
        <f>H455 * (1 + Config!$B$10)</f>
        <v>503574.1619</v>
      </c>
      <c r="K455" s="6" t="str">
        <f t="shared" si="2"/>
        <v>34g 24s 30c</v>
      </c>
      <c r="L455" s="8" t="str">
        <f t="shared" si="3"/>
        <v>40g 28s 59c</v>
      </c>
      <c r="M455" s="6" t="str">
        <f t="shared" si="4"/>
        <v>50g 35s 74c</v>
      </c>
      <c r="N455" s="6" t="str">
        <f t="shared" si="5"/>
        <v>Dreadstone</v>
      </c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6">
        <f>IF(C456=0, Config!$B$14*Config!$B$20*Config!$B$40, 
IF(C456=1, Config!$B$14*Config!$B$21*Config!$B$41, 
IF(C456=2, Config!$B$14*Config!$B$22*Config!$B$42, 
IF(C456=3, Config!$B$14*Config!$B$23*Config!$B$43, 
IF(C456=4, Config!$B$14*Config!$B$24*Config!$B$44, 
IF(C456=5, Config!$B$14*Config!$B$25*Config!$B$45, 
IF(C456=6, Config!$B$14*Config!$B$26*Config!$B$46, 
IF(C456=7, Config!$B$14*Config!$B$27*Config!$B$47, ""))))))))</f>
        <v>2.28</v>
      </c>
      <c r="C456" s="10">
        <v>3.0</v>
      </c>
      <c r="D456" s="7" t="s">
        <v>318</v>
      </c>
      <c r="E456" s="10">
        <v>30000.0</v>
      </c>
      <c r="F456" s="10">
        <v>80.0</v>
      </c>
      <c r="G456" s="9">
        <f>IF(E456 &lt; Config!$B$3, Config!$B$3, E456)</f>
        <v>30000</v>
      </c>
      <c r="H456" s="9">
        <f t="shared" si="1"/>
        <v>291593.4195</v>
      </c>
      <c r="I456" s="9">
        <f>H456 * (1 - Config!$B$9)</f>
        <v>247854.4066</v>
      </c>
      <c r="J456" s="9">
        <f>H456 * (1 + Config!$B$10)</f>
        <v>364491.7743</v>
      </c>
      <c r="K456" s="6" t="str">
        <f t="shared" si="2"/>
        <v>24g 78s 54c</v>
      </c>
      <c r="L456" s="8" t="str">
        <f t="shared" si="3"/>
        <v>29g 15s 93c</v>
      </c>
      <c r="M456" s="6" t="str">
        <f t="shared" si="4"/>
        <v>36g 44s 92c</v>
      </c>
      <c r="N456" s="6" t="str">
        <f t="shared" si="5"/>
        <v>Monarch Topaz</v>
      </c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6">
        <f>IF(C457=0, Config!$B$14*Config!$B$20*Config!$B$40, 
IF(C457=1, Config!$B$14*Config!$B$21*Config!$B$41, 
IF(C457=2, Config!$B$14*Config!$B$22*Config!$B$42, 
IF(C457=3, Config!$B$14*Config!$B$23*Config!$B$43, 
IF(C457=4, Config!$B$14*Config!$B$24*Config!$B$44, 
IF(C457=5, Config!$B$14*Config!$B$25*Config!$B$45, 
IF(C457=6, Config!$B$14*Config!$B$26*Config!$B$46, 
IF(C457=7, Config!$B$14*Config!$B$27*Config!$B$47, ""))))))))</f>
        <v>1.89</v>
      </c>
      <c r="C457" s="10">
        <v>4.0</v>
      </c>
      <c r="D457" s="7" t="s">
        <v>319</v>
      </c>
      <c r="E457" s="10">
        <v>50000.0</v>
      </c>
      <c r="F457" s="10">
        <v>80.0</v>
      </c>
      <c r="G457" s="9">
        <f>IF(E457 &lt; Config!$B$3, Config!$B$3, E457)</f>
        <v>50000</v>
      </c>
      <c r="H457" s="9">
        <f t="shared" si="1"/>
        <v>402859.3295</v>
      </c>
      <c r="I457" s="9">
        <f>H457 * (1 - Config!$B$9)</f>
        <v>342430.4301</v>
      </c>
      <c r="J457" s="9">
        <f>H457 * (1 + Config!$B$10)</f>
        <v>503574.1619</v>
      </c>
      <c r="K457" s="6" t="str">
        <f t="shared" si="2"/>
        <v>34g 24s 30c</v>
      </c>
      <c r="L457" s="8" t="str">
        <f t="shared" si="3"/>
        <v>40g 28s 59c</v>
      </c>
      <c r="M457" s="6" t="str">
        <f t="shared" si="4"/>
        <v>50g 35s 74c</v>
      </c>
      <c r="N457" s="6" t="str">
        <f t="shared" si="5"/>
        <v>Ametrine</v>
      </c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6">
        <f>IF(C458=0, Config!$B$14*Config!$B$20*Config!$B$40, 
IF(C458=1, Config!$B$14*Config!$B$21*Config!$B$41, 
IF(C458=2, Config!$B$14*Config!$B$22*Config!$B$42, 
IF(C458=3, Config!$B$14*Config!$B$23*Config!$B$43, 
IF(C458=4, Config!$B$14*Config!$B$24*Config!$B$44, 
IF(C458=5, Config!$B$14*Config!$B$25*Config!$B$45, 
IF(C458=6, Config!$B$14*Config!$B$26*Config!$B$46, 
IF(C458=7, Config!$B$14*Config!$B$27*Config!$B$47, ""))))))))</f>
        <v>2.28</v>
      </c>
      <c r="C458" s="10">
        <v>3.0</v>
      </c>
      <c r="D458" s="7" t="s">
        <v>320</v>
      </c>
      <c r="E458" s="10">
        <v>30000.0</v>
      </c>
      <c r="F458" s="10">
        <v>80.0</v>
      </c>
      <c r="G458" s="9">
        <f>IF(E458 &lt; Config!$B$3, Config!$B$3, E458)</f>
        <v>30000</v>
      </c>
      <c r="H458" s="9">
        <f t="shared" si="1"/>
        <v>291593.4195</v>
      </c>
      <c r="I458" s="9">
        <f>H458 * (1 - Config!$B$9)</f>
        <v>247854.4066</v>
      </c>
      <c r="J458" s="9">
        <f>H458 * (1 + Config!$B$10)</f>
        <v>364491.7743</v>
      </c>
      <c r="K458" s="6" t="str">
        <f t="shared" si="2"/>
        <v>24g 78s 54c</v>
      </c>
      <c r="L458" s="8" t="str">
        <f t="shared" si="3"/>
        <v>29g 15s 93c</v>
      </c>
      <c r="M458" s="6" t="str">
        <f t="shared" si="4"/>
        <v>36g 44s 92c</v>
      </c>
      <c r="N458" s="6" t="str">
        <f t="shared" si="5"/>
        <v>Forest Emerald</v>
      </c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6">
        <f>IF(C459=0, Config!$B$14*Config!$B$20*Config!$B$40, 
IF(C459=1, Config!$B$14*Config!$B$21*Config!$B$41, 
IF(C459=2, Config!$B$14*Config!$B$22*Config!$B$42, 
IF(C459=3, Config!$B$14*Config!$B$23*Config!$B$43, 
IF(C459=4, Config!$B$14*Config!$B$24*Config!$B$44, 
IF(C459=5, Config!$B$14*Config!$B$25*Config!$B$45, 
IF(C459=6, Config!$B$14*Config!$B$26*Config!$B$46, 
IF(C459=7, Config!$B$14*Config!$B$27*Config!$B$47, ""))))))))</f>
        <v>1.89</v>
      </c>
      <c r="C459" s="10">
        <v>4.0</v>
      </c>
      <c r="D459" s="7" t="s">
        <v>321</v>
      </c>
      <c r="E459" s="10">
        <v>50000.0</v>
      </c>
      <c r="F459" s="10">
        <v>80.0</v>
      </c>
      <c r="G459" s="9">
        <f>IF(E459 &lt; Config!$B$3, Config!$B$3, E459)</f>
        <v>50000</v>
      </c>
      <c r="H459" s="9">
        <f t="shared" si="1"/>
        <v>402859.3295</v>
      </c>
      <c r="I459" s="9">
        <f>H459 * (1 - Config!$B$9)</f>
        <v>342430.4301</v>
      </c>
      <c r="J459" s="9">
        <f>H459 * (1 + Config!$B$10)</f>
        <v>503574.1619</v>
      </c>
      <c r="K459" s="6" t="str">
        <f t="shared" si="2"/>
        <v>34g 24s 30c</v>
      </c>
      <c r="L459" s="8" t="str">
        <f t="shared" si="3"/>
        <v>40g 28s 59c</v>
      </c>
      <c r="M459" s="6" t="str">
        <f t="shared" si="4"/>
        <v>50g 35s 74c</v>
      </c>
      <c r="N459" s="6" t="str">
        <f t="shared" si="5"/>
        <v>Eye of Zul</v>
      </c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6">
        <f>IF(C460=0, Config!$B$14*Config!$B$20*Config!$B$40, 
IF(C460=1, Config!$B$14*Config!$B$21*Config!$B$41, 
IF(C460=2, Config!$B$14*Config!$B$22*Config!$B$42, 
IF(C460=3, Config!$B$14*Config!$B$23*Config!$B$43, 
IF(C460=4, Config!$B$14*Config!$B$24*Config!$B$44, 
IF(C460=5, Config!$B$14*Config!$B$25*Config!$B$45, 
IF(C460=6, Config!$B$14*Config!$B$26*Config!$B$46, 
IF(C460=7, Config!$B$14*Config!$B$27*Config!$B$47, ""))))))))</f>
        <v>2.28</v>
      </c>
      <c r="C460" s="10">
        <v>3.0</v>
      </c>
      <c r="D460" s="7" t="s">
        <v>322</v>
      </c>
      <c r="E460" s="10">
        <v>30000.0</v>
      </c>
      <c r="F460" s="10">
        <v>80.0</v>
      </c>
      <c r="G460" s="9">
        <f>IF(E460 &lt; Config!$B$3, Config!$B$3, E460)</f>
        <v>30000</v>
      </c>
      <c r="H460" s="9">
        <f t="shared" si="1"/>
        <v>291593.4195</v>
      </c>
      <c r="I460" s="9">
        <f>H460 * (1 - Config!$B$9)</f>
        <v>247854.4066</v>
      </c>
      <c r="J460" s="9">
        <f>H460 * (1 + Config!$B$10)</f>
        <v>364491.7743</v>
      </c>
      <c r="K460" s="6" t="str">
        <f t="shared" si="2"/>
        <v>24g 78s 54c</v>
      </c>
      <c r="L460" s="8" t="str">
        <f t="shared" si="3"/>
        <v>29g 15s 93c</v>
      </c>
      <c r="M460" s="6" t="str">
        <f t="shared" si="4"/>
        <v>36g 44s 92c</v>
      </c>
      <c r="N460" s="6" t="str">
        <f t="shared" si="5"/>
        <v>Solid Sky Sapphire (Unused)</v>
      </c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6">
        <f>IF(C461=0, Config!$B$14*Config!$B$20*Config!$B$40, 
IF(C461=1, Config!$B$14*Config!$B$21*Config!$B$41, 
IF(C461=2, Config!$B$14*Config!$B$22*Config!$B$42, 
IF(C461=3, Config!$B$14*Config!$B$23*Config!$B$43, 
IF(C461=4, Config!$B$14*Config!$B$24*Config!$B$44, 
IF(C461=5, Config!$B$14*Config!$B$25*Config!$B$45, 
IF(C461=6, Config!$B$14*Config!$B$26*Config!$B$46, 
IF(C461=7, Config!$B$14*Config!$B$27*Config!$B$47, ""))))))))</f>
        <v>2.28</v>
      </c>
      <c r="C461" s="10">
        <v>3.0</v>
      </c>
      <c r="D461" s="7" t="s">
        <v>323</v>
      </c>
      <c r="E461" s="10">
        <v>45000.0</v>
      </c>
      <c r="F461" s="10">
        <v>80.0</v>
      </c>
      <c r="G461" s="9">
        <f>IF(E461 &lt; Config!$B$3, Config!$B$3, E461)</f>
        <v>45000</v>
      </c>
      <c r="H461" s="9">
        <f t="shared" si="1"/>
        <v>437390.1292</v>
      </c>
      <c r="I461" s="9">
        <f>H461 * (1 - Config!$B$9)</f>
        <v>371781.6098</v>
      </c>
      <c r="J461" s="9">
        <f>H461 * (1 + Config!$B$10)</f>
        <v>546737.6615</v>
      </c>
      <c r="K461" s="6" t="str">
        <f t="shared" si="2"/>
        <v>37g 17s 82c</v>
      </c>
      <c r="L461" s="8" t="str">
        <f t="shared" si="3"/>
        <v>43g 73s 90c</v>
      </c>
      <c r="M461" s="6" t="str">
        <f t="shared" si="4"/>
        <v>54g 67s 38c</v>
      </c>
      <c r="N461" s="6" t="str">
        <f t="shared" si="5"/>
        <v>Bold Scarlet Ruby</v>
      </c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6">
        <f>IF(C462=0, Config!$B$14*Config!$B$20*Config!$B$40, 
IF(C462=1, Config!$B$14*Config!$B$21*Config!$B$41, 
IF(C462=2, Config!$B$14*Config!$B$22*Config!$B$42, 
IF(C462=3, Config!$B$14*Config!$B$23*Config!$B$43, 
IF(C462=4, Config!$B$14*Config!$B$24*Config!$B$44, 
IF(C462=5, Config!$B$14*Config!$B$25*Config!$B$45, 
IF(C462=6, Config!$B$14*Config!$B$26*Config!$B$46, 
IF(C462=7, Config!$B$14*Config!$B$27*Config!$B$47, ""))))))))</f>
        <v>2.28</v>
      </c>
      <c r="C462" s="10">
        <v>3.0</v>
      </c>
      <c r="D462" s="7" t="s">
        <v>324</v>
      </c>
      <c r="E462" s="10">
        <v>45000.0</v>
      </c>
      <c r="F462" s="10">
        <v>80.0</v>
      </c>
      <c r="G462" s="9">
        <f>IF(E462 &lt; Config!$B$3, Config!$B$3, E462)</f>
        <v>45000</v>
      </c>
      <c r="H462" s="9">
        <f t="shared" si="1"/>
        <v>437390.1292</v>
      </c>
      <c r="I462" s="9">
        <f>H462 * (1 - Config!$B$9)</f>
        <v>371781.6098</v>
      </c>
      <c r="J462" s="9">
        <f>H462 * (1 + Config!$B$10)</f>
        <v>546737.6615</v>
      </c>
      <c r="K462" s="6" t="str">
        <f t="shared" si="2"/>
        <v>37g 17s 82c</v>
      </c>
      <c r="L462" s="8" t="str">
        <f t="shared" si="3"/>
        <v>43g 73s 90c</v>
      </c>
      <c r="M462" s="6" t="str">
        <f t="shared" si="4"/>
        <v>54g 67s 38c</v>
      </c>
      <c r="N462" s="6" t="str">
        <f t="shared" si="5"/>
        <v>Delicate Scarlet Ruby</v>
      </c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6">
        <f>IF(C463=0, Config!$B$14*Config!$B$20*Config!$B$40, 
IF(C463=1, Config!$B$14*Config!$B$21*Config!$B$41, 
IF(C463=2, Config!$B$14*Config!$B$22*Config!$B$42, 
IF(C463=3, Config!$B$14*Config!$B$23*Config!$B$43, 
IF(C463=4, Config!$B$14*Config!$B$24*Config!$B$44, 
IF(C463=5, Config!$B$14*Config!$B$25*Config!$B$45, 
IF(C463=6, Config!$B$14*Config!$B$26*Config!$B$46, 
IF(C463=7, Config!$B$14*Config!$B$27*Config!$B$47, ""))))))))</f>
        <v>2.28</v>
      </c>
      <c r="C463" s="10">
        <v>3.0</v>
      </c>
      <c r="D463" s="7" t="s">
        <v>325</v>
      </c>
      <c r="E463" s="10">
        <v>45000.0</v>
      </c>
      <c r="F463" s="10">
        <v>80.0</v>
      </c>
      <c r="G463" s="9">
        <f>IF(E463 &lt; Config!$B$3, Config!$B$3, E463)</f>
        <v>45000</v>
      </c>
      <c r="H463" s="9">
        <f t="shared" si="1"/>
        <v>437390.1292</v>
      </c>
      <c r="I463" s="9">
        <f>H463 * (1 - Config!$B$9)</f>
        <v>371781.6098</v>
      </c>
      <c r="J463" s="9">
        <f>H463 * (1 + Config!$B$10)</f>
        <v>546737.6615</v>
      </c>
      <c r="K463" s="6" t="str">
        <f t="shared" si="2"/>
        <v>37g 17s 82c</v>
      </c>
      <c r="L463" s="8" t="str">
        <f t="shared" si="3"/>
        <v>43g 73s 90c</v>
      </c>
      <c r="M463" s="6" t="str">
        <f t="shared" si="4"/>
        <v>54g 67s 38c</v>
      </c>
      <c r="N463" s="6" t="str">
        <f t="shared" si="5"/>
        <v>Runed Scarlet Ruby</v>
      </c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6">
        <f>IF(C464=0, Config!$B$14*Config!$B$20*Config!$B$40, 
IF(C464=1, Config!$B$14*Config!$B$21*Config!$B$41, 
IF(C464=2, Config!$B$14*Config!$B$22*Config!$B$42, 
IF(C464=3, Config!$B$14*Config!$B$23*Config!$B$43, 
IF(C464=4, Config!$B$14*Config!$B$24*Config!$B$44, 
IF(C464=5, Config!$B$14*Config!$B$25*Config!$B$45, 
IF(C464=6, Config!$B$14*Config!$B$26*Config!$B$46, 
IF(C464=7, Config!$B$14*Config!$B$27*Config!$B$47, ""))))))))</f>
        <v>2.28</v>
      </c>
      <c r="C464" s="10">
        <v>3.0</v>
      </c>
      <c r="D464" s="7" t="s">
        <v>326</v>
      </c>
      <c r="E464" s="10">
        <v>45000.0</v>
      </c>
      <c r="F464" s="10">
        <v>80.0</v>
      </c>
      <c r="G464" s="9">
        <f>IF(E464 &lt; Config!$B$3, Config!$B$3, E464)</f>
        <v>45000</v>
      </c>
      <c r="H464" s="9">
        <f t="shared" si="1"/>
        <v>437390.1292</v>
      </c>
      <c r="I464" s="9">
        <f>H464 * (1 - Config!$B$9)</f>
        <v>371781.6098</v>
      </c>
      <c r="J464" s="9">
        <f>H464 * (1 + Config!$B$10)</f>
        <v>546737.6615</v>
      </c>
      <c r="K464" s="6" t="str">
        <f t="shared" si="2"/>
        <v>37g 17s 82c</v>
      </c>
      <c r="L464" s="8" t="str">
        <f t="shared" si="3"/>
        <v>43g 73s 90c</v>
      </c>
      <c r="M464" s="6" t="str">
        <f t="shared" si="4"/>
        <v>54g 67s 38c</v>
      </c>
      <c r="N464" s="6" t="str">
        <f t="shared" si="5"/>
        <v>Bright Scarlet Ruby</v>
      </c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6">
        <f>IF(C465=0, Config!$B$14*Config!$B$20*Config!$B$40, 
IF(C465=1, Config!$B$14*Config!$B$21*Config!$B$41, 
IF(C465=2, Config!$B$14*Config!$B$22*Config!$B$42, 
IF(C465=3, Config!$B$14*Config!$B$23*Config!$B$43, 
IF(C465=4, Config!$B$14*Config!$B$24*Config!$B$44, 
IF(C465=5, Config!$B$14*Config!$B$25*Config!$B$45, 
IF(C465=6, Config!$B$14*Config!$B$26*Config!$B$46, 
IF(C465=7, Config!$B$14*Config!$B$27*Config!$B$47, ""))))))))</f>
        <v>2.28</v>
      </c>
      <c r="C465" s="10">
        <v>3.0</v>
      </c>
      <c r="D465" s="7" t="s">
        <v>327</v>
      </c>
      <c r="E465" s="10">
        <v>45000.0</v>
      </c>
      <c r="F465" s="10">
        <v>80.0</v>
      </c>
      <c r="G465" s="9">
        <f>IF(E465 &lt; Config!$B$3, Config!$B$3, E465)</f>
        <v>45000</v>
      </c>
      <c r="H465" s="9">
        <f t="shared" si="1"/>
        <v>437390.1292</v>
      </c>
      <c r="I465" s="9">
        <f>H465 * (1 - Config!$B$9)</f>
        <v>371781.6098</v>
      </c>
      <c r="J465" s="9">
        <f>H465 * (1 + Config!$B$10)</f>
        <v>546737.6615</v>
      </c>
      <c r="K465" s="6" t="str">
        <f t="shared" si="2"/>
        <v>37g 17s 82c</v>
      </c>
      <c r="L465" s="8" t="str">
        <f t="shared" si="3"/>
        <v>43g 73s 90c</v>
      </c>
      <c r="M465" s="6" t="str">
        <f t="shared" si="4"/>
        <v>54g 67s 38c</v>
      </c>
      <c r="N465" s="6" t="str">
        <f t="shared" si="5"/>
        <v>Subtle Scarlet Ruby</v>
      </c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6">
        <f>IF(C466=0, Config!$B$14*Config!$B$20*Config!$B$40, 
IF(C466=1, Config!$B$14*Config!$B$21*Config!$B$41, 
IF(C466=2, Config!$B$14*Config!$B$22*Config!$B$42, 
IF(C466=3, Config!$B$14*Config!$B$23*Config!$B$43, 
IF(C466=4, Config!$B$14*Config!$B$24*Config!$B$44, 
IF(C466=5, Config!$B$14*Config!$B$25*Config!$B$45, 
IF(C466=6, Config!$B$14*Config!$B$26*Config!$B$46, 
IF(C466=7, Config!$B$14*Config!$B$27*Config!$B$47, ""))))))))</f>
        <v>2.28</v>
      </c>
      <c r="C466" s="10">
        <v>3.0</v>
      </c>
      <c r="D466" s="7" t="s">
        <v>328</v>
      </c>
      <c r="E466" s="10">
        <v>45000.0</v>
      </c>
      <c r="F466" s="10">
        <v>80.0</v>
      </c>
      <c r="G466" s="9">
        <f>IF(E466 &lt; Config!$B$3, Config!$B$3, E466)</f>
        <v>45000</v>
      </c>
      <c r="H466" s="9">
        <f t="shared" si="1"/>
        <v>437390.1292</v>
      </c>
      <c r="I466" s="9">
        <f>H466 * (1 - Config!$B$9)</f>
        <v>371781.6098</v>
      </c>
      <c r="J466" s="9">
        <f>H466 * (1 + Config!$B$10)</f>
        <v>546737.6615</v>
      </c>
      <c r="K466" s="6" t="str">
        <f t="shared" si="2"/>
        <v>37g 17s 82c</v>
      </c>
      <c r="L466" s="8" t="str">
        <f t="shared" si="3"/>
        <v>43g 73s 90c</v>
      </c>
      <c r="M466" s="6" t="str">
        <f t="shared" si="4"/>
        <v>54g 67s 38c</v>
      </c>
      <c r="N466" s="6" t="str">
        <f t="shared" si="5"/>
        <v>Flashing Scarlet Ruby</v>
      </c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6">
        <f>IF(C467=0, Config!$B$14*Config!$B$20*Config!$B$40, 
IF(C467=1, Config!$B$14*Config!$B$21*Config!$B$41, 
IF(C467=2, Config!$B$14*Config!$B$22*Config!$B$42, 
IF(C467=3, Config!$B$14*Config!$B$23*Config!$B$43, 
IF(C467=4, Config!$B$14*Config!$B$24*Config!$B$44, 
IF(C467=5, Config!$B$14*Config!$B$25*Config!$B$45, 
IF(C467=6, Config!$B$14*Config!$B$26*Config!$B$46, 
IF(C467=7, Config!$B$14*Config!$B$27*Config!$B$47, ""))))))))</f>
        <v>2.28</v>
      </c>
      <c r="C467" s="10">
        <v>3.0</v>
      </c>
      <c r="D467" s="7" t="s">
        <v>329</v>
      </c>
      <c r="E467" s="10">
        <v>45000.0</v>
      </c>
      <c r="F467" s="10">
        <v>80.0</v>
      </c>
      <c r="G467" s="9">
        <f>IF(E467 &lt; Config!$B$3, Config!$B$3, E467)</f>
        <v>45000</v>
      </c>
      <c r="H467" s="9">
        <f t="shared" si="1"/>
        <v>437390.1292</v>
      </c>
      <c r="I467" s="9">
        <f>H467 * (1 - Config!$B$9)</f>
        <v>371781.6098</v>
      </c>
      <c r="J467" s="9">
        <f>H467 * (1 + Config!$B$10)</f>
        <v>546737.6615</v>
      </c>
      <c r="K467" s="6" t="str">
        <f t="shared" si="2"/>
        <v>37g 17s 82c</v>
      </c>
      <c r="L467" s="8" t="str">
        <f t="shared" si="3"/>
        <v>43g 73s 90c</v>
      </c>
      <c r="M467" s="6" t="str">
        <f t="shared" si="4"/>
        <v>54g 67s 38c</v>
      </c>
      <c r="N467" s="6" t="str">
        <f t="shared" si="5"/>
        <v>Fractured Scarlet Ruby</v>
      </c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6">
        <f>IF(C468=0, Config!$B$14*Config!$B$20*Config!$B$40, 
IF(C468=1, Config!$B$14*Config!$B$21*Config!$B$41, 
IF(C468=2, Config!$B$14*Config!$B$22*Config!$B$42, 
IF(C468=3, Config!$B$14*Config!$B$23*Config!$B$43, 
IF(C468=4, Config!$B$14*Config!$B$24*Config!$B$44, 
IF(C468=5, Config!$B$14*Config!$B$25*Config!$B$45, 
IF(C468=6, Config!$B$14*Config!$B$26*Config!$B$46, 
IF(C468=7, Config!$B$14*Config!$B$27*Config!$B$47, ""))))))))</f>
        <v>2.28</v>
      </c>
      <c r="C468" s="10">
        <v>3.0</v>
      </c>
      <c r="D468" s="7" t="s">
        <v>330</v>
      </c>
      <c r="E468" s="10">
        <v>45000.0</v>
      </c>
      <c r="F468" s="10">
        <v>80.0</v>
      </c>
      <c r="G468" s="9">
        <f>IF(E468 &lt; Config!$B$3, Config!$B$3, E468)</f>
        <v>45000</v>
      </c>
      <c r="H468" s="9">
        <f t="shared" si="1"/>
        <v>437390.1292</v>
      </c>
      <c r="I468" s="9">
        <f>H468 * (1 - Config!$B$9)</f>
        <v>371781.6098</v>
      </c>
      <c r="J468" s="9">
        <f>H468 * (1 + Config!$B$10)</f>
        <v>546737.6615</v>
      </c>
      <c r="K468" s="6" t="str">
        <f t="shared" si="2"/>
        <v>37g 17s 82c</v>
      </c>
      <c r="L468" s="8" t="str">
        <f t="shared" si="3"/>
        <v>43g 73s 90c</v>
      </c>
      <c r="M468" s="6" t="str">
        <f t="shared" si="4"/>
        <v>54g 67s 38c</v>
      </c>
      <c r="N468" s="6" t="str">
        <f t="shared" si="5"/>
        <v>Precise Scarlet Ruby</v>
      </c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6">
        <f>IF(C469=0, Config!$B$14*Config!$B$20*Config!$B$40, 
IF(C469=1, Config!$B$14*Config!$B$21*Config!$B$41, 
IF(C469=2, Config!$B$14*Config!$B$22*Config!$B$42, 
IF(C469=3, Config!$B$14*Config!$B$23*Config!$B$43, 
IF(C469=4, Config!$B$14*Config!$B$24*Config!$B$44, 
IF(C469=5, Config!$B$14*Config!$B$25*Config!$B$45, 
IF(C469=6, Config!$B$14*Config!$B$26*Config!$B$46, 
IF(C469=7, Config!$B$14*Config!$B$27*Config!$B$47, ""))))))))</f>
        <v>2.28</v>
      </c>
      <c r="C469" s="10">
        <v>3.0</v>
      </c>
      <c r="D469" s="7" t="s">
        <v>331</v>
      </c>
      <c r="E469" s="10">
        <v>45000.0</v>
      </c>
      <c r="F469" s="10">
        <v>80.0</v>
      </c>
      <c r="G469" s="9">
        <f>IF(E469 &lt; Config!$B$3, Config!$B$3, E469)</f>
        <v>45000</v>
      </c>
      <c r="H469" s="9">
        <f t="shared" si="1"/>
        <v>437390.1292</v>
      </c>
      <c r="I469" s="9">
        <f>H469 * (1 - Config!$B$9)</f>
        <v>371781.6098</v>
      </c>
      <c r="J469" s="9">
        <f>H469 * (1 + Config!$B$10)</f>
        <v>546737.6615</v>
      </c>
      <c r="K469" s="6" t="str">
        <f t="shared" si="2"/>
        <v>37g 17s 82c</v>
      </c>
      <c r="L469" s="8" t="str">
        <f t="shared" si="3"/>
        <v>43g 73s 90c</v>
      </c>
      <c r="M469" s="6" t="str">
        <f t="shared" si="4"/>
        <v>54g 67s 38c</v>
      </c>
      <c r="N469" s="6" t="str">
        <f t="shared" si="5"/>
        <v>Solid Sky Sapphire</v>
      </c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6">
        <f>IF(C470=0, Config!$B$14*Config!$B$20*Config!$B$40, 
IF(C470=1, Config!$B$14*Config!$B$21*Config!$B$41, 
IF(C470=2, Config!$B$14*Config!$B$22*Config!$B$42, 
IF(C470=3, Config!$B$14*Config!$B$23*Config!$B$43, 
IF(C470=4, Config!$B$14*Config!$B$24*Config!$B$44, 
IF(C470=5, Config!$B$14*Config!$B$25*Config!$B$45, 
IF(C470=6, Config!$B$14*Config!$B$26*Config!$B$46, 
IF(C470=7, Config!$B$14*Config!$B$27*Config!$B$47, ""))))))))</f>
        <v>2.28</v>
      </c>
      <c r="C470" s="10">
        <v>3.0</v>
      </c>
      <c r="D470" s="7" t="s">
        <v>332</v>
      </c>
      <c r="E470" s="10">
        <v>45000.0</v>
      </c>
      <c r="F470" s="10">
        <v>80.0</v>
      </c>
      <c r="G470" s="9">
        <f>IF(E470 &lt; Config!$B$3, Config!$B$3, E470)</f>
        <v>45000</v>
      </c>
      <c r="H470" s="9">
        <f t="shared" si="1"/>
        <v>437390.1292</v>
      </c>
      <c r="I470" s="9">
        <f>H470 * (1 - Config!$B$9)</f>
        <v>371781.6098</v>
      </c>
      <c r="J470" s="9">
        <f>H470 * (1 + Config!$B$10)</f>
        <v>546737.6615</v>
      </c>
      <c r="K470" s="6" t="str">
        <f t="shared" si="2"/>
        <v>37g 17s 82c</v>
      </c>
      <c r="L470" s="8" t="str">
        <f t="shared" si="3"/>
        <v>43g 73s 90c</v>
      </c>
      <c r="M470" s="6" t="str">
        <f t="shared" si="4"/>
        <v>54g 67s 38c</v>
      </c>
      <c r="N470" s="6" t="str">
        <f t="shared" si="5"/>
        <v>Sparkling Sky Sapphire</v>
      </c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6">
        <f>IF(C471=0, Config!$B$14*Config!$B$20*Config!$B$40, 
IF(C471=1, Config!$B$14*Config!$B$21*Config!$B$41, 
IF(C471=2, Config!$B$14*Config!$B$22*Config!$B$42, 
IF(C471=3, Config!$B$14*Config!$B$23*Config!$B$43, 
IF(C471=4, Config!$B$14*Config!$B$24*Config!$B$44, 
IF(C471=5, Config!$B$14*Config!$B$25*Config!$B$45, 
IF(C471=6, Config!$B$14*Config!$B$26*Config!$B$46, 
IF(C471=7, Config!$B$14*Config!$B$27*Config!$B$47, ""))))))))</f>
        <v>2.28</v>
      </c>
      <c r="C471" s="10">
        <v>3.0</v>
      </c>
      <c r="D471" s="7" t="s">
        <v>333</v>
      </c>
      <c r="E471" s="10">
        <v>45000.0</v>
      </c>
      <c r="F471" s="10">
        <v>80.0</v>
      </c>
      <c r="G471" s="9">
        <f>IF(E471 &lt; Config!$B$3, Config!$B$3, E471)</f>
        <v>45000</v>
      </c>
      <c r="H471" s="9">
        <f t="shared" si="1"/>
        <v>437390.1292</v>
      </c>
      <c r="I471" s="9">
        <f>H471 * (1 - Config!$B$9)</f>
        <v>371781.6098</v>
      </c>
      <c r="J471" s="9">
        <f>H471 * (1 + Config!$B$10)</f>
        <v>546737.6615</v>
      </c>
      <c r="K471" s="6" t="str">
        <f t="shared" si="2"/>
        <v>37g 17s 82c</v>
      </c>
      <c r="L471" s="8" t="str">
        <f t="shared" si="3"/>
        <v>43g 73s 90c</v>
      </c>
      <c r="M471" s="6" t="str">
        <f t="shared" si="4"/>
        <v>54g 67s 38c</v>
      </c>
      <c r="N471" s="6" t="str">
        <f t="shared" si="5"/>
        <v>Lustrous Sky Sapphire</v>
      </c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6">
        <f>IF(C472=0, Config!$B$14*Config!$B$20*Config!$B$40, 
IF(C472=1, Config!$B$14*Config!$B$21*Config!$B$41, 
IF(C472=2, Config!$B$14*Config!$B$22*Config!$B$42, 
IF(C472=3, Config!$B$14*Config!$B$23*Config!$B$43, 
IF(C472=4, Config!$B$14*Config!$B$24*Config!$B$44, 
IF(C472=5, Config!$B$14*Config!$B$25*Config!$B$45, 
IF(C472=6, Config!$B$14*Config!$B$26*Config!$B$46, 
IF(C472=7, Config!$B$14*Config!$B$27*Config!$B$47, ""))))))))</f>
        <v>2.28</v>
      </c>
      <c r="C472" s="10">
        <v>3.0</v>
      </c>
      <c r="D472" s="7" t="s">
        <v>334</v>
      </c>
      <c r="E472" s="10">
        <v>45000.0</v>
      </c>
      <c r="F472" s="10">
        <v>80.0</v>
      </c>
      <c r="G472" s="9">
        <f>IF(E472 &lt; Config!$B$3, Config!$B$3, E472)</f>
        <v>45000</v>
      </c>
      <c r="H472" s="9">
        <f t="shared" si="1"/>
        <v>437390.1292</v>
      </c>
      <c r="I472" s="9">
        <f>H472 * (1 - Config!$B$9)</f>
        <v>371781.6098</v>
      </c>
      <c r="J472" s="9">
        <f>H472 * (1 + Config!$B$10)</f>
        <v>546737.6615</v>
      </c>
      <c r="K472" s="6" t="str">
        <f t="shared" si="2"/>
        <v>37g 17s 82c</v>
      </c>
      <c r="L472" s="8" t="str">
        <f t="shared" si="3"/>
        <v>43g 73s 90c</v>
      </c>
      <c r="M472" s="6" t="str">
        <f t="shared" si="4"/>
        <v>54g 67s 38c</v>
      </c>
      <c r="N472" s="6" t="str">
        <f t="shared" si="5"/>
        <v>Stormy Sky Sapphire</v>
      </c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6">
        <f>IF(C473=0, Config!$B$14*Config!$B$20*Config!$B$40, 
IF(C473=1, Config!$B$14*Config!$B$21*Config!$B$41, 
IF(C473=2, Config!$B$14*Config!$B$22*Config!$B$42, 
IF(C473=3, Config!$B$14*Config!$B$23*Config!$B$43, 
IF(C473=4, Config!$B$14*Config!$B$24*Config!$B$44, 
IF(C473=5, Config!$B$14*Config!$B$25*Config!$B$45, 
IF(C473=6, Config!$B$14*Config!$B$26*Config!$B$46, 
IF(C473=7, Config!$B$14*Config!$B$27*Config!$B$47, ""))))))))</f>
        <v>2.28</v>
      </c>
      <c r="C473" s="10">
        <v>3.0</v>
      </c>
      <c r="D473" s="7" t="s">
        <v>335</v>
      </c>
      <c r="E473" s="10">
        <v>45000.0</v>
      </c>
      <c r="F473" s="10">
        <v>80.0</v>
      </c>
      <c r="G473" s="9">
        <f>IF(E473 &lt; Config!$B$3, Config!$B$3, E473)</f>
        <v>45000</v>
      </c>
      <c r="H473" s="9">
        <f t="shared" si="1"/>
        <v>437390.1292</v>
      </c>
      <c r="I473" s="9">
        <f>H473 * (1 - Config!$B$9)</f>
        <v>371781.6098</v>
      </c>
      <c r="J473" s="9">
        <f>H473 * (1 + Config!$B$10)</f>
        <v>546737.6615</v>
      </c>
      <c r="K473" s="6" t="str">
        <f t="shared" si="2"/>
        <v>37g 17s 82c</v>
      </c>
      <c r="L473" s="8" t="str">
        <f t="shared" si="3"/>
        <v>43g 73s 90c</v>
      </c>
      <c r="M473" s="6" t="str">
        <f t="shared" si="4"/>
        <v>54g 67s 38c</v>
      </c>
      <c r="N473" s="6" t="str">
        <f t="shared" si="5"/>
        <v>Brilliant Autumn's Glow</v>
      </c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6">
        <f>IF(C474=0, Config!$B$14*Config!$B$20*Config!$B$40, 
IF(C474=1, Config!$B$14*Config!$B$21*Config!$B$41, 
IF(C474=2, Config!$B$14*Config!$B$22*Config!$B$42, 
IF(C474=3, Config!$B$14*Config!$B$23*Config!$B$43, 
IF(C474=4, Config!$B$14*Config!$B$24*Config!$B$44, 
IF(C474=5, Config!$B$14*Config!$B$25*Config!$B$45, 
IF(C474=6, Config!$B$14*Config!$B$26*Config!$B$46, 
IF(C474=7, Config!$B$14*Config!$B$27*Config!$B$47, ""))))))))</f>
        <v>2.28</v>
      </c>
      <c r="C474" s="10">
        <v>3.0</v>
      </c>
      <c r="D474" s="7" t="s">
        <v>336</v>
      </c>
      <c r="E474" s="10">
        <v>45000.0</v>
      </c>
      <c r="F474" s="10">
        <v>80.0</v>
      </c>
      <c r="G474" s="9">
        <f>IF(E474 &lt; Config!$B$3, Config!$B$3, E474)</f>
        <v>45000</v>
      </c>
      <c r="H474" s="9">
        <f t="shared" si="1"/>
        <v>437390.1292</v>
      </c>
      <c r="I474" s="9">
        <f>H474 * (1 - Config!$B$9)</f>
        <v>371781.6098</v>
      </c>
      <c r="J474" s="9">
        <f>H474 * (1 + Config!$B$10)</f>
        <v>546737.6615</v>
      </c>
      <c r="K474" s="6" t="str">
        <f t="shared" si="2"/>
        <v>37g 17s 82c</v>
      </c>
      <c r="L474" s="8" t="str">
        <f t="shared" si="3"/>
        <v>43g 73s 90c</v>
      </c>
      <c r="M474" s="6" t="str">
        <f t="shared" si="4"/>
        <v>54g 67s 38c</v>
      </c>
      <c r="N474" s="6" t="str">
        <f t="shared" si="5"/>
        <v>Smooth Autumn's Glow</v>
      </c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6">
        <f>IF(C475=0, Config!$B$14*Config!$B$20*Config!$B$40, 
IF(C475=1, Config!$B$14*Config!$B$21*Config!$B$41, 
IF(C475=2, Config!$B$14*Config!$B$22*Config!$B$42, 
IF(C475=3, Config!$B$14*Config!$B$23*Config!$B$43, 
IF(C475=4, Config!$B$14*Config!$B$24*Config!$B$44, 
IF(C475=5, Config!$B$14*Config!$B$25*Config!$B$45, 
IF(C475=6, Config!$B$14*Config!$B$26*Config!$B$46, 
IF(C475=7, Config!$B$14*Config!$B$27*Config!$B$47, ""))))))))</f>
        <v>2.28</v>
      </c>
      <c r="C475" s="10">
        <v>3.0</v>
      </c>
      <c r="D475" s="7" t="s">
        <v>337</v>
      </c>
      <c r="E475" s="10">
        <v>45000.0</v>
      </c>
      <c r="F475" s="10">
        <v>80.0</v>
      </c>
      <c r="G475" s="9">
        <f>IF(E475 &lt; Config!$B$3, Config!$B$3, E475)</f>
        <v>45000</v>
      </c>
      <c r="H475" s="9">
        <f t="shared" si="1"/>
        <v>437390.1292</v>
      </c>
      <c r="I475" s="9">
        <f>H475 * (1 - Config!$B$9)</f>
        <v>371781.6098</v>
      </c>
      <c r="J475" s="9">
        <f>H475 * (1 + Config!$B$10)</f>
        <v>546737.6615</v>
      </c>
      <c r="K475" s="6" t="str">
        <f t="shared" si="2"/>
        <v>37g 17s 82c</v>
      </c>
      <c r="L475" s="8" t="str">
        <f t="shared" si="3"/>
        <v>43g 73s 90c</v>
      </c>
      <c r="M475" s="6" t="str">
        <f t="shared" si="4"/>
        <v>54g 67s 38c</v>
      </c>
      <c r="N475" s="6" t="str">
        <f t="shared" si="5"/>
        <v>Rigid Autumn's Glow</v>
      </c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6">
        <f>IF(C476=0, Config!$B$14*Config!$B$20*Config!$B$40, 
IF(C476=1, Config!$B$14*Config!$B$21*Config!$B$41, 
IF(C476=2, Config!$B$14*Config!$B$22*Config!$B$42, 
IF(C476=3, Config!$B$14*Config!$B$23*Config!$B$43, 
IF(C476=4, Config!$B$14*Config!$B$24*Config!$B$44, 
IF(C476=5, Config!$B$14*Config!$B$25*Config!$B$45, 
IF(C476=6, Config!$B$14*Config!$B$26*Config!$B$46, 
IF(C476=7, Config!$B$14*Config!$B$27*Config!$B$47, ""))))))))</f>
        <v>2.28</v>
      </c>
      <c r="C476" s="10">
        <v>3.0</v>
      </c>
      <c r="D476" s="7" t="s">
        <v>338</v>
      </c>
      <c r="E476" s="10">
        <v>45000.0</v>
      </c>
      <c r="F476" s="10">
        <v>80.0</v>
      </c>
      <c r="G476" s="9">
        <f>IF(E476 &lt; Config!$B$3, Config!$B$3, E476)</f>
        <v>45000</v>
      </c>
      <c r="H476" s="9">
        <f t="shared" si="1"/>
        <v>437390.1292</v>
      </c>
      <c r="I476" s="9">
        <f>H476 * (1 - Config!$B$9)</f>
        <v>371781.6098</v>
      </c>
      <c r="J476" s="9">
        <f>H476 * (1 + Config!$B$10)</f>
        <v>546737.6615</v>
      </c>
      <c r="K476" s="6" t="str">
        <f t="shared" si="2"/>
        <v>37g 17s 82c</v>
      </c>
      <c r="L476" s="8" t="str">
        <f t="shared" si="3"/>
        <v>43g 73s 90c</v>
      </c>
      <c r="M476" s="6" t="str">
        <f t="shared" si="4"/>
        <v>54g 67s 38c</v>
      </c>
      <c r="N476" s="6" t="str">
        <f t="shared" si="5"/>
        <v>Thick Autumn's Glow</v>
      </c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6">
        <f>IF(C477=0, Config!$B$14*Config!$B$20*Config!$B$40, 
IF(C477=1, Config!$B$14*Config!$B$21*Config!$B$41, 
IF(C477=2, Config!$B$14*Config!$B$22*Config!$B$42, 
IF(C477=3, Config!$B$14*Config!$B$23*Config!$B$43, 
IF(C477=4, Config!$B$14*Config!$B$24*Config!$B$44, 
IF(C477=5, Config!$B$14*Config!$B$25*Config!$B$45, 
IF(C477=6, Config!$B$14*Config!$B$26*Config!$B$46, 
IF(C477=7, Config!$B$14*Config!$B$27*Config!$B$47, ""))))))))</f>
        <v>2.28</v>
      </c>
      <c r="C477" s="10">
        <v>3.0</v>
      </c>
      <c r="D477" s="7" t="s">
        <v>339</v>
      </c>
      <c r="E477" s="10">
        <v>45000.0</v>
      </c>
      <c r="F477" s="10">
        <v>80.0</v>
      </c>
      <c r="G477" s="9">
        <f>IF(E477 &lt; Config!$B$3, Config!$B$3, E477)</f>
        <v>45000</v>
      </c>
      <c r="H477" s="9">
        <f t="shared" si="1"/>
        <v>437390.1292</v>
      </c>
      <c r="I477" s="9">
        <f>H477 * (1 - Config!$B$9)</f>
        <v>371781.6098</v>
      </c>
      <c r="J477" s="9">
        <f>H477 * (1 + Config!$B$10)</f>
        <v>546737.6615</v>
      </c>
      <c r="K477" s="6" t="str">
        <f t="shared" si="2"/>
        <v>37g 17s 82c</v>
      </c>
      <c r="L477" s="8" t="str">
        <f t="shared" si="3"/>
        <v>43g 73s 90c</v>
      </c>
      <c r="M477" s="6" t="str">
        <f t="shared" si="4"/>
        <v>54g 67s 38c</v>
      </c>
      <c r="N477" s="6" t="str">
        <f t="shared" si="5"/>
        <v>Mystic Autumn's Glow</v>
      </c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6">
        <f>IF(C478=0, Config!$B$14*Config!$B$20*Config!$B$40, 
IF(C478=1, Config!$B$14*Config!$B$21*Config!$B$41, 
IF(C478=2, Config!$B$14*Config!$B$22*Config!$B$42, 
IF(C478=3, Config!$B$14*Config!$B$23*Config!$B$43, 
IF(C478=4, Config!$B$14*Config!$B$24*Config!$B$44, 
IF(C478=5, Config!$B$14*Config!$B$25*Config!$B$45, 
IF(C478=6, Config!$B$14*Config!$B$26*Config!$B$46, 
IF(C478=7, Config!$B$14*Config!$B$27*Config!$B$47, ""))))))))</f>
        <v>2.28</v>
      </c>
      <c r="C478" s="10">
        <v>3.0</v>
      </c>
      <c r="D478" s="7" t="s">
        <v>340</v>
      </c>
      <c r="E478" s="10">
        <v>45000.0</v>
      </c>
      <c r="F478" s="10">
        <v>80.0</v>
      </c>
      <c r="G478" s="9">
        <f>IF(E478 &lt; Config!$B$3, Config!$B$3, E478)</f>
        <v>45000</v>
      </c>
      <c r="H478" s="9">
        <f t="shared" si="1"/>
        <v>437390.1292</v>
      </c>
      <c r="I478" s="9">
        <f>H478 * (1 - Config!$B$9)</f>
        <v>371781.6098</v>
      </c>
      <c r="J478" s="9">
        <f>H478 * (1 + Config!$B$10)</f>
        <v>546737.6615</v>
      </c>
      <c r="K478" s="6" t="str">
        <f t="shared" si="2"/>
        <v>37g 17s 82c</v>
      </c>
      <c r="L478" s="8" t="str">
        <f t="shared" si="3"/>
        <v>43g 73s 90c</v>
      </c>
      <c r="M478" s="6" t="str">
        <f t="shared" si="4"/>
        <v>54g 67s 38c</v>
      </c>
      <c r="N478" s="6" t="str">
        <f t="shared" si="5"/>
        <v>Quick Autumn's Glow</v>
      </c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6">
        <f>IF(C479=0, Config!$B$14*Config!$B$20*Config!$B$40, 
IF(C479=1, Config!$B$14*Config!$B$21*Config!$B$41, 
IF(C479=2, Config!$B$14*Config!$B$22*Config!$B$42, 
IF(C479=3, Config!$B$14*Config!$B$23*Config!$B$43, 
IF(C479=4, Config!$B$14*Config!$B$24*Config!$B$44, 
IF(C479=5, Config!$B$14*Config!$B$25*Config!$B$45, 
IF(C479=6, Config!$B$14*Config!$B$26*Config!$B$46, 
IF(C479=7, Config!$B$14*Config!$B$27*Config!$B$47, ""))))))))</f>
        <v>2.28</v>
      </c>
      <c r="C479" s="10">
        <v>3.0</v>
      </c>
      <c r="D479" s="7" t="s">
        <v>341</v>
      </c>
      <c r="E479" s="10">
        <v>45000.0</v>
      </c>
      <c r="F479" s="10">
        <v>80.0</v>
      </c>
      <c r="G479" s="9">
        <f>IF(E479 &lt; Config!$B$3, Config!$B$3, E479)</f>
        <v>45000</v>
      </c>
      <c r="H479" s="9">
        <f t="shared" si="1"/>
        <v>437390.1292</v>
      </c>
      <c r="I479" s="9">
        <f>H479 * (1 - Config!$B$9)</f>
        <v>371781.6098</v>
      </c>
      <c r="J479" s="9">
        <f>H479 * (1 + Config!$B$10)</f>
        <v>546737.6615</v>
      </c>
      <c r="K479" s="6" t="str">
        <f t="shared" si="2"/>
        <v>37g 17s 82c</v>
      </c>
      <c r="L479" s="8" t="str">
        <f t="shared" si="3"/>
        <v>43g 73s 90c</v>
      </c>
      <c r="M479" s="6" t="str">
        <f t="shared" si="4"/>
        <v>54g 67s 38c</v>
      </c>
      <c r="N479" s="6" t="str">
        <f t="shared" si="5"/>
        <v>Sovereign Twilight Opal</v>
      </c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6">
        <f>IF(C480=0, Config!$B$14*Config!$B$20*Config!$B$40, 
IF(C480=1, Config!$B$14*Config!$B$21*Config!$B$41, 
IF(C480=2, Config!$B$14*Config!$B$22*Config!$B$42, 
IF(C480=3, Config!$B$14*Config!$B$23*Config!$B$43, 
IF(C480=4, Config!$B$14*Config!$B$24*Config!$B$44, 
IF(C480=5, Config!$B$14*Config!$B$25*Config!$B$45, 
IF(C480=6, Config!$B$14*Config!$B$26*Config!$B$46, 
IF(C480=7, Config!$B$14*Config!$B$27*Config!$B$47, ""))))))))</f>
        <v>2.28</v>
      </c>
      <c r="C480" s="10">
        <v>3.0</v>
      </c>
      <c r="D480" s="7" t="s">
        <v>342</v>
      </c>
      <c r="E480" s="10">
        <v>45000.0</v>
      </c>
      <c r="F480" s="10">
        <v>80.0</v>
      </c>
      <c r="G480" s="9">
        <f>IF(E480 &lt; Config!$B$3, Config!$B$3, E480)</f>
        <v>45000</v>
      </c>
      <c r="H480" s="9">
        <f t="shared" si="1"/>
        <v>437390.1292</v>
      </c>
      <c r="I480" s="9">
        <f>H480 * (1 - Config!$B$9)</f>
        <v>371781.6098</v>
      </c>
      <c r="J480" s="9">
        <f>H480 * (1 + Config!$B$10)</f>
        <v>546737.6615</v>
      </c>
      <c r="K480" s="6" t="str">
        <f t="shared" si="2"/>
        <v>37g 17s 82c</v>
      </c>
      <c r="L480" s="8" t="str">
        <f t="shared" si="3"/>
        <v>43g 73s 90c</v>
      </c>
      <c r="M480" s="6" t="str">
        <f t="shared" si="4"/>
        <v>54g 67s 38c</v>
      </c>
      <c r="N480" s="6" t="str">
        <f t="shared" si="5"/>
        <v>Shifting Twilight Opal</v>
      </c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6">
        <f>IF(C481=0, Config!$B$14*Config!$B$20*Config!$B$40, 
IF(C481=1, Config!$B$14*Config!$B$21*Config!$B$41, 
IF(C481=2, Config!$B$14*Config!$B$22*Config!$B$42, 
IF(C481=3, Config!$B$14*Config!$B$23*Config!$B$43, 
IF(C481=4, Config!$B$14*Config!$B$24*Config!$B$44, 
IF(C481=5, Config!$B$14*Config!$B$25*Config!$B$45, 
IF(C481=6, Config!$B$14*Config!$B$26*Config!$B$46, 
IF(C481=7, Config!$B$14*Config!$B$27*Config!$B$47, ""))))))))</f>
        <v>2.28</v>
      </c>
      <c r="C481" s="10">
        <v>3.0</v>
      </c>
      <c r="D481" s="7" t="s">
        <v>343</v>
      </c>
      <c r="E481" s="10">
        <v>45000.0</v>
      </c>
      <c r="F481" s="10">
        <v>80.0</v>
      </c>
      <c r="G481" s="9">
        <f>IF(E481 &lt; Config!$B$3, Config!$B$3, E481)</f>
        <v>45000</v>
      </c>
      <c r="H481" s="9">
        <f t="shared" si="1"/>
        <v>437390.1292</v>
      </c>
      <c r="I481" s="9">
        <f>H481 * (1 - Config!$B$9)</f>
        <v>371781.6098</v>
      </c>
      <c r="J481" s="9">
        <f>H481 * (1 + Config!$B$10)</f>
        <v>546737.6615</v>
      </c>
      <c r="K481" s="6" t="str">
        <f t="shared" si="2"/>
        <v>37g 17s 82c</v>
      </c>
      <c r="L481" s="8" t="str">
        <f t="shared" si="3"/>
        <v>43g 73s 90c</v>
      </c>
      <c r="M481" s="6" t="str">
        <f t="shared" si="4"/>
        <v>54g 67s 38c</v>
      </c>
      <c r="N481" s="6" t="str">
        <f t="shared" si="5"/>
        <v>Tenuous Twilight Opal</v>
      </c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6">
        <f>IF(C482=0, Config!$B$14*Config!$B$20*Config!$B$40, 
IF(C482=1, Config!$B$14*Config!$B$21*Config!$B$41, 
IF(C482=2, Config!$B$14*Config!$B$22*Config!$B$42, 
IF(C482=3, Config!$B$14*Config!$B$23*Config!$B$43, 
IF(C482=4, Config!$B$14*Config!$B$24*Config!$B$44, 
IF(C482=5, Config!$B$14*Config!$B$25*Config!$B$45, 
IF(C482=6, Config!$B$14*Config!$B$26*Config!$B$46, 
IF(C482=7, Config!$B$14*Config!$B$27*Config!$B$47, ""))))))))</f>
        <v>2.28</v>
      </c>
      <c r="C482" s="10">
        <v>3.0</v>
      </c>
      <c r="D482" s="7" t="s">
        <v>344</v>
      </c>
      <c r="E482" s="10">
        <v>45000.0</v>
      </c>
      <c r="F482" s="10">
        <v>80.0</v>
      </c>
      <c r="G482" s="9">
        <f>IF(E482 &lt; Config!$B$3, Config!$B$3, E482)</f>
        <v>45000</v>
      </c>
      <c r="H482" s="9">
        <f t="shared" si="1"/>
        <v>437390.1292</v>
      </c>
      <c r="I482" s="9">
        <f>H482 * (1 - Config!$B$9)</f>
        <v>371781.6098</v>
      </c>
      <c r="J482" s="9">
        <f>H482 * (1 + Config!$B$10)</f>
        <v>546737.6615</v>
      </c>
      <c r="K482" s="6" t="str">
        <f t="shared" si="2"/>
        <v>37g 17s 82c</v>
      </c>
      <c r="L482" s="8" t="str">
        <f t="shared" si="3"/>
        <v>43g 73s 90c</v>
      </c>
      <c r="M482" s="6" t="str">
        <f t="shared" si="4"/>
        <v>54g 67s 38c</v>
      </c>
      <c r="N482" s="6" t="str">
        <f t="shared" si="5"/>
        <v>Glowing Twilight Opal</v>
      </c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6">
        <f>IF(C483=0, Config!$B$14*Config!$B$20*Config!$B$40, 
IF(C483=1, Config!$B$14*Config!$B$21*Config!$B$41, 
IF(C483=2, Config!$B$14*Config!$B$22*Config!$B$42, 
IF(C483=3, Config!$B$14*Config!$B$23*Config!$B$43, 
IF(C483=4, Config!$B$14*Config!$B$24*Config!$B$44, 
IF(C483=5, Config!$B$14*Config!$B$25*Config!$B$45, 
IF(C483=6, Config!$B$14*Config!$B$26*Config!$B$46, 
IF(C483=7, Config!$B$14*Config!$B$27*Config!$B$47, ""))))))))</f>
        <v>2.28</v>
      </c>
      <c r="C483" s="10">
        <v>3.0</v>
      </c>
      <c r="D483" s="7" t="s">
        <v>345</v>
      </c>
      <c r="E483" s="10">
        <v>45000.0</v>
      </c>
      <c r="F483" s="10">
        <v>80.0</v>
      </c>
      <c r="G483" s="9">
        <f>IF(E483 &lt; Config!$B$3, Config!$B$3, E483)</f>
        <v>45000</v>
      </c>
      <c r="H483" s="9">
        <f t="shared" si="1"/>
        <v>437390.1292</v>
      </c>
      <c r="I483" s="9">
        <f>H483 * (1 - Config!$B$9)</f>
        <v>371781.6098</v>
      </c>
      <c r="J483" s="9">
        <f>H483 * (1 + Config!$B$10)</f>
        <v>546737.6615</v>
      </c>
      <c r="K483" s="6" t="str">
        <f t="shared" si="2"/>
        <v>37g 17s 82c</v>
      </c>
      <c r="L483" s="8" t="str">
        <f t="shared" si="3"/>
        <v>43g 73s 90c</v>
      </c>
      <c r="M483" s="6" t="str">
        <f t="shared" si="4"/>
        <v>54g 67s 38c</v>
      </c>
      <c r="N483" s="6" t="str">
        <f t="shared" si="5"/>
        <v>Purified Twilight Opal</v>
      </c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6">
        <f>IF(C484=0, Config!$B$14*Config!$B$20*Config!$B$40, 
IF(C484=1, Config!$B$14*Config!$B$21*Config!$B$41, 
IF(C484=2, Config!$B$14*Config!$B$22*Config!$B$42, 
IF(C484=3, Config!$B$14*Config!$B$23*Config!$B$43, 
IF(C484=4, Config!$B$14*Config!$B$24*Config!$B$44, 
IF(C484=5, Config!$B$14*Config!$B$25*Config!$B$45, 
IF(C484=6, Config!$B$14*Config!$B$26*Config!$B$46, 
IF(C484=7, Config!$B$14*Config!$B$27*Config!$B$47, ""))))))))</f>
        <v>2.28</v>
      </c>
      <c r="C484" s="10">
        <v>3.0</v>
      </c>
      <c r="D484" s="7" t="s">
        <v>346</v>
      </c>
      <c r="E484" s="10">
        <v>45000.0</v>
      </c>
      <c r="F484" s="10">
        <v>80.0</v>
      </c>
      <c r="G484" s="9">
        <f>IF(E484 &lt; Config!$B$3, Config!$B$3, E484)</f>
        <v>45000</v>
      </c>
      <c r="H484" s="9">
        <f t="shared" si="1"/>
        <v>437390.1292</v>
      </c>
      <c r="I484" s="9">
        <f>H484 * (1 - Config!$B$9)</f>
        <v>371781.6098</v>
      </c>
      <c r="J484" s="9">
        <f>H484 * (1 + Config!$B$10)</f>
        <v>546737.6615</v>
      </c>
      <c r="K484" s="6" t="str">
        <f t="shared" si="2"/>
        <v>37g 17s 82c</v>
      </c>
      <c r="L484" s="8" t="str">
        <f t="shared" si="3"/>
        <v>43g 73s 90c</v>
      </c>
      <c r="M484" s="6" t="str">
        <f t="shared" si="4"/>
        <v>54g 67s 38c</v>
      </c>
      <c r="N484" s="6" t="str">
        <f t="shared" si="5"/>
        <v>Royal Twilight Opal</v>
      </c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6">
        <f>IF(C485=0, Config!$B$14*Config!$B$20*Config!$B$40, 
IF(C485=1, Config!$B$14*Config!$B$21*Config!$B$41, 
IF(C485=2, Config!$B$14*Config!$B$22*Config!$B$42, 
IF(C485=3, Config!$B$14*Config!$B$23*Config!$B$43, 
IF(C485=4, Config!$B$14*Config!$B$24*Config!$B$44, 
IF(C485=5, Config!$B$14*Config!$B$25*Config!$B$45, 
IF(C485=6, Config!$B$14*Config!$B$26*Config!$B$46, 
IF(C485=7, Config!$B$14*Config!$B$27*Config!$B$47, ""))))))))</f>
        <v>2.28</v>
      </c>
      <c r="C485" s="10">
        <v>3.0</v>
      </c>
      <c r="D485" s="7" t="s">
        <v>347</v>
      </c>
      <c r="E485" s="10">
        <v>45000.0</v>
      </c>
      <c r="F485" s="10">
        <v>80.0</v>
      </c>
      <c r="G485" s="9">
        <f>IF(E485 &lt; Config!$B$3, Config!$B$3, E485)</f>
        <v>45000</v>
      </c>
      <c r="H485" s="9">
        <f t="shared" si="1"/>
        <v>437390.1292</v>
      </c>
      <c r="I485" s="9">
        <f>H485 * (1 - Config!$B$9)</f>
        <v>371781.6098</v>
      </c>
      <c r="J485" s="9">
        <f>H485 * (1 + Config!$B$10)</f>
        <v>546737.6615</v>
      </c>
      <c r="K485" s="6" t="str">
        <f t="shared" si="2"/>
        <v>37g 17s 82c</v>
      </c>
      <c r="L485" s="8" t="str">
        <f t="shared" si="3"/>
        <v>43g 73s 90c</v>
      </c>
      <c r="M485" s="6" t="str">
        <f t="shared" si="4"/>
        <v>54g 67s 38c</v>
      </c>
      <c r="N485" s="6" t="str">
        <f t="shared" si="5"/>
        <v>Mysterious Twilight Opal</v>
      </c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6">
        <f>IF(C486=0, Config!$B$14*Config!$B$20*Config!$B$40, 
IF(C486=1, Config!$B$14*Config!$B$21*Config!$B$41, 
IF(C486=2, Config!$B$14*Config!$B$22*Config!$B$42, 
IF(C486=3, Config!$B$14*Config!$B$23*Config!$B$43, 
IF(C486=4, Config!$B$14*Config!$B$24*Config!$B$44, 
IF(C486=5, Config!$B$14*Config!$B$25*Config!$B$45, 
IF(C486=6, Config!$B$14*Config!$B$26*Config!$B$46, 
IF(C486=7, Config!$B$14*Config!$B$27*Config!$B$47, ""))))))))</f>
        <v>2.28</v>
      </c>
      <c r="C486" s="10">
        <v>3.0</v>
      </c>
      <c r="D486" s="7" t="s">
        <v>348</v>
      </c>
      <c r="E486" s="10">
        <v>45000.0</v>
      </c>
      <c r="F486" s="10">
        <v>80.0</v>
      </c>
      <c r="G486" s="9">
        <f>IF(E486 &lt; Config!$B$3, Config!$B$3, E486)</f>
        <v>45000</v>
      </c>
      <c r="H486" s="9">
        <f t="shared" si="1"/>
        <v>437390.1292</v>
      </c>
      <c r="I486" s="9">
        <f>H486 * (1 - Config!$B$9)</f>
        <v>371781.6098</v>
      </c>
      <c r="J486" s="9">
        <f>H486 * (1 + Config!$B$10)</f>
        <v>546737.6615</v>
      </c>
      <c r="K486" s="6" t="str">
        <f t="shared" si="2"/>
        <v>37g 17s 82c</v>
      </c>
      <c r="L486" s="8" t="str">
        <f t="shared" si="3"/>
        <v>43g 73s 90c</v>
      </c>
      <c r="M486" s="6" t="str">
        <f t="shared" si="4"/>
        <v>54g 67s 38c</v>
      </c>
      <c r="N486" s="6" t="str">
        <f t="shared" si="5"/>
        <v>Balanced Twilight Opal</v>
      </c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6">
        <f>IF(C487=0, Config!$B$14*Config!$B$20*Config!$B$40, 
IF(C487=1, Config!$B$14*Config!$B$21*Config!$B$41, 
IF(C487=2, Config!$B$14*Config!$B$22*Config!$B$42, 
IF(C487=3, Config!$B$14*Config!$B$23*Config!$B$43, 
IF(C487=4, Config!$B$14*Config!$B$24*Config!$B$44, 
IF(C487=5, Config!$B$14*Config!$B$25*Config!$B$45, 
IF(C487=6, Config!$B$14*Config!$B$26*Config!$B$46, 
IF(C487=7, Config!$B$14*Config!$B$27*Config!$B$47, ""))))))))</f>
        <v>2.28</v>
      </c>
      <c r="C487" s="10">
        <v>3.0</v>
      </c>
      <c r="D487" s="7" t="s">
        <v>349</v>
      </c>
      <c r="E487" s="10">
        <v>45000.0</v>
      </c>
      <c r="F487" s="10">
        <v>80.0</v>
      </c>
      <c r="G487" s="9">
        <f>IF(E487 &lt; Config!$B$3, Config!$B$3, E487)</f>
        <v>45000</v>
      </c>
      <c r="H487" s="9">
        <f t="shared" si="1"/>
        <v>437390.1292</v>
      </c>
      <c r="I487" s="9">
        <f>H487 * (1 - Config!$B$9)</f>
        <v>371781.6098</v>
      </c>
      <c r="J487" s="9">
        <f>H487 * (1 + Config!$B$10)</f>
        <v>546737.6615</v>
      </c>
      <c r="K487" s="6" t="str">
        <f t="shared" si="2"/>
        <v>37g 17s 82c</v>
      </c>
      <c r="L487" s="8" t="str">
        <f t="shared" si="3"/>
        <v>43g 73s 90c</v>
      </c>
      <c r="M487" s="6" t="str">
        <f t="shared" si="4"/>
        <v>54g 67s 38c</v>
      </c>
      <c r="N487" s="6" t="str">
        <f t="shared" si="5"/>
        <v>Infused Twilight Opal</v>
      </c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6">
        <f>IF(C488=0, Config!$B$14*Config!$B$20*Config!$B$40, 
IF(C488=1, Config!$B$14*Config!$B$21*Config!$B$41, 
IF(C488=2, Config!$B$14*Config!$B$22*Config!$B$42, 
IF(C488=3, Config!$B$14*Config!$B$23*Config!$B$43, 
IF(C488=4, Config!$B$14*Config!$B$24*Config!$B$44, 
IF(C488=5, Config!$B$14*Config!$B$25*Config!$B$45, 
IF(C488=6, Config!$B$14*Config!$B$26*Config!$B$46, 
IF(C488=7, Config!$B$14*Config!$B$27*Config!$B$47, ""))))))))</f>
        <v>2.28</v>
      </c>
      <c r="C488" s="10">
        <v>3.0</v>
      </c>
      <c r="D488" s="7" t="s">
        <v>350</v>
      </c>
      <c r="E488" s="10">
        <v>45000.0</v>
      </c>
      <c r="F488" s="10">
        <v>80.0</v>
      </c>
      <c r="G488" s="9">
        <f>IF(E488 &lt; Config!$B$3, Config!$B$3, E488)</f>
        <v>45000</v>
      </c>
      <c r="H488" s="9">
        <f t="shared" si="1"/>
        <v>437390.1292</v>
      </c>
      <c r="I488" s="9">
        <f>H488 * (1 - Config!$B$9)</f>
        <v>371781.6098</v>
      </c>
      <c r="J488" s="9">
        <f>H488 * (1 + Config!$B$10)</f>
        <v>546737.6615</v>
      </c>
      <c r="K488" s="6" t="str">
        <f t="shared" si="2"/>
        <v>37g 17s 82c</v>
      </c>
      <c r="L488" s="8" t="str">
        <f t="shared" si="3"/>
        <v>43g 73s 90c</v>
      </c>
      <c r="M488" s="6" t="str">
        <f t="shared" si="4"/>
        <v>54g 67s 38c</v>
      </c>
      <c r="N488" s="6" t="str">
        <f t="shared" si="5"/>
        <v>Regal Twilight Opal</v>
      </c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6">
        <f>IF(C489=0, Config!$B$14*Config!$B$20*Config!$B$40, 
IF(C489=1, Config!$B$14*Config!$B$21*Config!$B$41, 
IF(C489=2, Config!$B$14*Config!$B$22*Config!$B$42, 
IF(C489=3, Config!$B$14*Config!$B$23*Config!$B$43, 
IF(C489=4, Config!$B$14*Config!$B$24*Config!$B$44, 
IF(C489=5, Config!$B$14*Config!$B$25*Config!$B$45, 
IF(C489=6, Config!$B$14*Config!$B$26*Config!$B$46, 
IF(C489=7, Config!$B$14*Config!$B$27*Config!$B$47, ""))))))))</f>
        <v>2.28</v>
      </c>
      <c r="C489" s="10">
        <v>3.0</v>
      </c>
      <c r="D489" s="7" t="s">
        <v>351</v>
      </c>
      <c r="E489" s="10">
        <v>45000.0</v>
      </c>
      <c r="F489" s="10">
        <v>80.0</v>
      </c>
      <c r="G489" s="9">
        <f>IF(E489 &lt; Config!$B$3, Config!$B$3, E489)</f>
        <v>45000</v>
      </c>
      <c r="H489" s="9">
        <f t="shared" si="1"/>
        <v>437390.1292</v>
      </c>
      <c r="I489" s="9">
        <f>H489 * (1 - Config!$B$9)</f>
        <v>371781.6098</v>
      </c>
      <c r="J489" s="9">
        <f>H489 * (1 + Config!$B$10)</f>
        <v>546737.6615</v>
      </c>
      <c r="K489" s="6" t="str">
        <f t="shared" si="2"/>
        <v>37g 17s 82c</v>
      </c>
      <c r="L489" s="8" t="str">
        <f t="shared" si="3"/>
        <v>43g 73s 90c</v>
      </c>
      <c r="M489" s="6" t="str">
        <f t="shared" si="4"/>
        <v>54g 67s 38c</v>
      </c>
      <c r="N489" s="6" t="str">
        <f t="shared" si="5"/>
        <v>Defender's Twilight Opal</v>
      </c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6">
        <f>IF(C490=0, Config!$B$14*Config!$B$20*Config!$B$40, 
IF(C490=1, Config!$B$14*Config!$B$21*Config!$B$41, 
IF(C490=2, Config!$B$14*Config!$B$22*Config!$B$42, 
IF(C490=3, Config!$B$14*Config!$B$23*Config!$B$43, 
IF(C490=4, Config!$B$14*Config!$B$24*Config!$B$44, 
IF(C490=5, Config!$B$14*Config!$B$25*Config!$B$45, 
IF(C490=6, Config!$B$14*Config!$B$26*Config!$B$46, 
IF(C490=7, Config!$B$14*Config!$B$27*Config!$B$47, ""))))))))</f>
        <v>2.28</v>
      </c>
      <c r="C490" s="10">
        <v>3.0</v>
      </c>
      <c r="D490" s="7" t="s">
        <v>352</v>
      </c>
      <c r="E490" s="10">
        <v>45000.0</v>
      </c>
      <c r="F490" s="10">
        <v>80.0</v>
      </c>
      <c r="G490" s="9">
        <f>IF(E490 &lt; Config!$B$3, Config!$B$3, E490)</f>
        <v>45000</v>
      </c>
      <c r="H490" s="9">
        <f t="shared" si="1"/>
        <v>437390.1292</v>
      </c>
      <c r="I490" s="9">
        <f>H490 * (1 - Config!$B$9)</f>
        <v>371781.6098</v>
      </c>
      <c r="J490" s="9">
        <f>H490 * (1 + Config!$B$10)</f>
        <v>546737.6615</v>
      </c>
      <c r="K490" s="6" t="str">
        <f t="shared" si="2"/>
        <v>37g 17s 82c</v>
      </c>
      <c r="L490" s="8" t="str">
        <f t="shared" si="3"/>
        <v>43g 73s 90c</v>
      </c>
      <c r="M490" s="6" t="str">
        <f t="shared" si="4"/>
        <v>54g 67s 38c</v>
      </c>
      <c r="N490" s="6" t="str">
        <f t="shared" si="5"/>
        <v>Puissant Twilight Opal</v>
      </c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6">
        <f>IF(C491=0, Config!$B$14*Config!$B$20*Config!$B$40, 
IF(C491=1, Config!$B$14*Config!$B$21*Config!$B$41, 
IF(C491=2, Config!$B$14*Config!$B$22*Config!$B$42, 
IF(C491=3, Config!$B$14*Config!$B$23*Config!$B$43, 
IF(C491=4, Config!$B$14*Config!$B$24*Config!$B$44, 
IF(C491=5, Config!$B$14*Config!$B$25*Config!$B$45, 
IF(C491=6, Config!$B$14*Config!$B$26*Config!$B$46, 
IF(C491=7, Config!$B$14*Config!$B$27*Config!$B$47, ""))))))))</f>
        <v>2.28</v>
      </c>
      <c r="C491" s="10">
        <v>3.0</v>
      </c>
      <c r="D491" s="7" t="s">
        <v>353</v>
      </c>
      <c r="E491" s="10">
        <v>45000.0</v>
      </c>
      <c r="F491" s="10">
        <v>80.0</v>
      </c>
      <c r="G491" s="9">
        <f>IF(E491 &lt; Config!$B$3, Config!$B$3, E491)</f>
        <v>45000</v>
      </c>
      <c r="H491" s="9">
        <f t="shared" si="1"/>
        <v>437390.1292</v>
      </c>
      <c r="I491" s="9">
        <f>H491 * (1 - Config!$B$9)</f>
        <v>371781.6098</v>
      </c>
      <c r="J491" s="9">
        <f>H491 * (1 + Config!$B$10)</f>
        <v>546737.6615</v>
      </c>
      <c r="K491" s="6" t="str">
        <f t="shared" si="2"/>
        <v>37g 17s 82c</v>
      </c>
      <c r="L491" s="8" t="str">
        <f t="shared" si="3"/>
        <v>43g 73s 90c</v>
      </c>
      <c r="M491" s="6" t="str">
        <f t="shared" si="4"/>
        <v>54g 67s 38c</v>
      </c>
      <c r="N491" s="6" t="str">
        <f t="shared" si="5"/>
        <v>Guardian's Twilight Opal</v>
      </c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6">
        <f>IF(C492=0, Config!$B$14*Config!$B$20*Config!$B$40, 
IF(C492=1, Config!$B$14*Config!$B$21*Config!$B$41, 
IF(C492=2, Config!$B$14*Config!$B$22*Config!$B$42, 
IF(C492=3, Config!$B$14*Config!$B$23*Config!$B$43, 
IF(C492=4, Config!$B$14*Config!$B$24*Config!$B$44, 
IF(C492=5, Config!$B$14*Config!$B$25*Config!$B$45, 
IF(C492=6, Config!$B$14*Config!$B$26*Config!$B$46, 
IF(C492=7, Config!$B$14*Config!$B$27*Config!$B$47, ""))))))))</f>
        <v>2.28</v>
      </c>
      <c r="C492" s="10">
        <v>3.0</v>
      </c>
      <c r="D492" s="7" t="s">
        <v>354</v>
      </c>
      <c r="E492" s="10">
        <v>45000.0</v>
      </c>
      <c r="F492" s="10">
        <v>80.0</v>
      </c>
      <c r="G492" s="9">
        <f>IF(E492 &lt; Config!$B$3, Config!$B$3, E492)</f>
        <v>45000</v>
      </c>
      <c r="H492" s="9">
        <f t="shared" si="1"/>
        <v>437390.1292</v>
      </c>
      <c r="I492" s="9">
        <f>H492 * (1 - Config!$B$9)</f>
        <v>371781.6098</v>
      </c>
      <c r="J492" s="9">
        <f>H492 * (1 + Config!$B$10)</f>
        <v>546737.6615</v>
      </c>
      <c r="K492" s="6" t="str">
        <f t="shared" si="2"/>
        <v>37g 17s 82c</v>
      </c>
      <c r="L492" s="8" t="str">
        <f t="shared" si="3"/>
        <v>43g 73s 90c</v>
      </c>
      <c r="M492" s="6" t="str">
        <f t="shared" si="4"/>
        <v>54g 67s 38c</v>
      </c>
      <c r="N492" s="6" t="str">
        <f t="shared" si="5"/>
        <v>Inscribed Monarch Topaz</v>
      </c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6">
        <f>IF(C493=0, Config!$B$14*Config!$B$20*Config!$B$40, 
IF(C493=1, Config!$B$14*Config!$B$21*Config!$B$41, 
IF(C493=2, Config!$B$14*Config!$B$22*Config!$B$42, 
IF(C493=3, Config!$B$14*Config!$B$23*Config!$B$43, 
IF(C493=4, Config!$B$14*Config!$B$24*Config!$B$44, 
IF(C493=5, Config!$B$14*Config!$B$25*Config!$B$45, 
IF(C493=6, Config!$B$14*Config!$B$26*Config!$B$46, 
IF(C493=7, Config!$B$14*Config!$B$27*Config!$B$47, ""))))))))</f>
        <v>2.28</v>
      </c>
      <c r="C493" s="10">
        <v>3.0</v>
      </c>
      <c r="D493" s="7" t="s">
        <v>355</v>
      </c>
      <c r="E493" s="10">
        <v>45000.0</v>
      </c>
      <c r="F493" s="10">
        <v>80.0</v>
      </c>
      <c r="G493" s="9">
        <f>IF(E493 &lt; Config!$B$3, Config!$B$3, E493)</f>
        <v>45000</v>
      </c>
      <c r="H493" s="9">
        <f t="shared" si="1"/>
        <v>437390.1292</v>
      </c>
      <c r="I493" s="9">
        <f>H493 * (1 - Config!$B$9)</f>
        <v>371781.6098</v>
      </c>
      <c r="J493" s="9">
        <f>H493 * (1 + Config!$B$10)</f>
        <v>546737.6615</v>
      </c>
      <c r="K493" s="6" t="str">
        <f t="shared" si="2"/>
        <v>37g 17s 82c</v>
      </c>
      <c r="L493" s="8" t="str">
        <f t="shared" si="3"/>
        <v>43g 73s 90c</v>
      </c>
      <c r="M493" s="6" t="str">
        <f t="shared" si="4"/>
        <v>54g 67s 38c</v>
      </c>
      <c r="N493" s="6" t="str">
        <f t="shared" si="5"/>
        <v>Etched Monarch Topaz</v>
      </c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6">
        <f>IF(C494=0, Config!$B$14*Config!$B$20*Config!$B$40, 
IF(C494=1, Config!$B$14*Config!$B$21*Config!$B$41, 
IF(C494=2, Config!$B$14*Config!$B$22*Config!$B$42, 
IF(C494=3, Config!$B$14*Config!$B$23*Config!$B$43, 
IF(C494=4, Config!$B$14*Config!$B$24*Config!$B$44, 
IF(C494=5, Config!$B$14*Config!$B$25*Config!$B$45, 
IF(C494=6, Config!$B$14*Config!$B$26*Config!$B$46, 
IF(C494=7, Config!$B$14*Config!$B$27*Config!$B$47, ""))))))))</f>
        <v>2.28</v>
      </c>
      <c r="C494" s="10">
        <v>3.0</v>
      </c>
      <c r="D494" s="7" t="s">
        <v>356</v>
      </c>
      <c r="E494" s="10">
        <v>45000.0</v>
      </c>
      <c r="F494" s="10">
        <v>80.0</v>
      </c>
      <c r="G494" s="9">
        <f>IF(E494 &lt; Config!$B$3, Config!$B$3, E494)</f>
        <v>45000</v>
      </c>
      <c r="H494" s="9">
        <f t="shared" si="1"/>
        <v>437390.1292</v>
      </c>
      <c r="I494" s="9">
        <f>H494 * (1 - Config!$B$9)</f>
        <v>371781.6098</v>
      </c>
      <c r="J494" s="9">
        <f>H494 * (1 + Config!$B$10)</f>
        <v>546737.6615</v>
      </c>
      <c r="K494" s="6" t="str">
        <f t="shared" si="2"/>
        <v>37g 17s 82c</v>
      </c>
      <c r="L494" s="8" t="str">
        <f t="shared" si="3"/>
        <v>43g 73s 90c</v>
      </c>
      <c r="M494" s="6" t="str">
        <f t="shared" si="4"/>
        <v>54g 67s 38c</v>
      </c>
      <c r="N494" s="6" t="str">
        <f t="shared" si="5"/>
        <v>Champion's Monarch Topaz</v>
      </c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6">
        <f>IF(C495=0, Config!$B$14*Config!$B$20*Config!$B$40, 
IF(C495=1, Config!$B$14*Config!$B$21*Config!$B$41, 
IF(C495=2, Config!$B$14*Config!$B$22*Config!$B$42, 
IF(C495=3, Config!$B$14*Config!$B$23*Config!$B$43, 
IF(C495=4, Config!$B$14*Config!$B$24*Config!$B$44, 
IF(C495=5, Config!$B$14*Config!$B$25*Config!$B$45, 
IF(C495=6, Config!$B$14*Config!$B$26*Config!$B$46, 
IF(C495=7, Config!$B$14*Config!$B$27*Config!$B$47, ""))))))))</f>
        <v>2.28</v>
      </c>
      <c r="C495" s="10">
        <v>3.0</v>
      </c>
      <c r="D495" s="7" t="s">
        <v>357</v>
      </c>
      <c r="E495" s="10">
        <v>45000.0</v>
      </c>
      <c r="F495" s="10">
        <v>80.0</v>
      </c>
      <c r="G495" s="9">
        <f>IF(E495 &lt; Config!$B$3, Config!$B$3, E495)</f>
        <v>45000</v>
      </c>
      <c r="H495" s="9">
        <f t="shared" si="1"/>
        <v>437390.1292</v>
      </c>
      <c r="I495" s="9">
        <f>H495 * (1 - Config!$B$9)</f>
        <v>371781.6098</v>
      </c>
      <c r="J495" s="9">
        <f>H495 * (1 + Config!$B$10)</f>
        <v>546737.6615</v>
      </c>
      <c r="K495" s="6" t="str">
        <f t="shared" si="2"/>
        <v>37g 17s 82c</v>
      </c>
      <c r="L495" s="8" t="str">
        <f t="shared" si="3"/>
        <v>43g 73s 90c</v>
      </c>
      <c r="M495" s="6" t="str">
        <f t="shared" si="4"/>
        <v>54g 67s 38c</v>
      </c>
      <c r="N495" s="6" t="str">
        <f t="shared" si="5"/>
        <v>Resplendent Monarch Topaz</v>
      </c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6">
        <f>IF(C496=0, Config!$B$14*Config!$B$20*Config!$B$40, 
IF(C496=1, Config!$B$14*Config!$B$21*Config!$B$41, 
IF(C496=2, Config!$B$14*Config!$B$22*Config!$B$42, 
IF(C496=3, Config!$B$14*Config!$B$23*Config!$B$43, 
IF(C496=4, Config!$B$14*Config!$B$24*Config!$B$44, 
IF(C496=5, Config!$B$14*Config!$B$25*Config!$B$45, 
IF(C496=6, Config!$B$14*Config!$B$26*Config!$B$46, 
IF(C496=7, Config!$B$14*Config!$B$27*Config!$B$47, ""))))))))</f>
        <v>2.28</v>
      </c>
      <c r="C496" s="10">
        <v>3.0</v>
      </c>
      <c r="D496" s="7" t="s">
        <v>358</v>
      </c>
      <c r="E496" s="10">
        <v>45000.0</v>
      </c>
      <c r="F496" s="10">
        <v>80.0</v>
      </c>
      <c r="G496" s="9">
        <f>IF(E496 &lt; Config!$B$3, Config!$B$3, E496)</f>
        <v>45000</v>
      </c>
      <c r="H496" s="9">
        <f t="shared" si="1"/>
        <v>437390.1292</v>
      </c>
      <c r="I496" s="9">
        <f>H496 * (1 - Config!$B$9)</f>
        <v>371781.6098</v>
      </c>
      <c r="J496" s="9">
        <f>H496 * (1 + Config!$B$10)</f>
        <v>546737.6615</v>
      </c>
      <c r="K496" s="6" t="str">
        <f t="shared" si="2"/>
        <v>37g 17s 82c</v>
      </c>
      <c r="L496" s="8" t="str">
        <f t="shared" si="3"/>
        <v>43g 73s 90c</v>
      </c>
      <c r="M496" s="6" t="str">
        <f t="shared" si="4"/>
        <v>54g 67s 38c</v>
      </c>
      <c r="N496" s="6" t="str">
        <f t="shared" si="5"/>
        <v>Fierce Monarch Topaz</v>
      </c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6">
        <f>IF(C497=0, Config!$B$14*Config!$B$20*Config!$B$40, 
IF(C497=1, Config!$B$14*Config!$B$21*Config!$B$41, 
IF(C497=2, Config!$B$14*Config!$B$22*Config!$B$42, 
IF(C497=3, Config!$B$14*Config!$B$23*Config!$B$43, 
IF(C497=4, Config!$B$14*Config!$B$24*Config!$B$44, 
IF(C497=5, Config!$B$14*Config!$B$25*Config!$B$45, 
IF(C497=6, Config!$B$14*Config!$B$26*Config!$B$46, 
IF(C497=7, Config!$B$14*Config!$B$27*Config!$B$47, ""))))))))</f>
        <v>2.28</v>
      </c>
      <c r="C497" s="10">
        <v>3.0</v>
      </c>
      <c r="D497" s="7" t="s">
        <v>359</v>
      </c>
      <c r="E497" s="10">
        <v>45000.0</v>
      </c>
      <c r="F497" s="10">
        <v>80.0</v>
      </c>
      <c r="G497" s="9">
        <f>IF(E497 &lt; Config!$B$3, Config!$B$3, E497)</f>
        <v>45000</v>
      </c>
      <c r="H497" s="9">
        <f t="shared" si="1"/>
        <v>437390.1292</v>
      </c>
      <c r="I497" s="9">
        <f>H497 * (1 - Config!$B$9)</f>
        <v>371781.6098</v>
      </c>
      <c r="J497" s="9">
        <f>H497 * (1 + Config!$B$10)</f>
        <v>546737.6615</v>
      </c>
      <c r="K497" s="6" t="str">
        <f t="shared" si="2"/>
        <v>37g 17s 82c</v>
      </c>
      <c r="L497" s="8" t="str">
        <f t="shared" si="3"/>
        <v>43g 73s 90c</v>
      </c>
      <c r="M497" s="6" t="str">
        <f t="shared" si="4"/>
        <v>54g 67s 38c</v>
      </c>
      <c r="N497" s="6" t="str">
        <f t="shared" si="5"/>
        <v>Deadly Monarch Topaz</v>
      </c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6">
        <f>IF(C498=0, Config!$B$14*Config!$B$20*Config!$B$40, 
IF(C498=1, Config!$B$14*Config!$B$21*Config!$B$41, 
IF(C498=2, Config!$B$14*Config!$B$22*Config!$B$42, 
IF(C498=3, Config!$B$14*Config!$B$23*Config!$B$43, 
IF(C498=4, Config!$B$14*Config!$B$24*Config!$B$44, 
IF(C498=5, Config!$B$14*Config!$B$25*Config!$B$45, 
IF(C498=6, Config!$B$14*Config!$B$26*Config!$B$46, 
IF(C498=7, Config!$B$14*Config!$B$27*Config!$B$47, ""))))))))</f>
        <v>2.28</v>
      </c>
      <c r="C498" s="10">
        <v>3.0</v>
      </c>
      <c r="D498" s="7" t="s">
        <v>360</v>
      </c>
      <c r="E498" s="10">
        <v>45000.0</v>
      </c>
      <c r="F498" s="10">
        <v>80.0</v>
      </c>
      <c r="G498" s="9">
        <f>IF(E498 &lt; Config!$B$3, Config!$B$3, E498)</f>
        <v>45000</v>
      </c>
      <c r="H498" s="9">
        <f t="shared" si="1"/>
        <v>437390.1292</v>
      </c>
      <c r="I498" s="9">
        <f>H498 * (1 - Config!$B$9)</f>
        <v>371781.6098</v>
      </c>
      <c r="J498" s="9">
        <f>H498 * (1 + Config!$B$10)</f>
        <v>546737.6615</v>
      </c>
      <c r="K498" s="6" t="str">
        <f t="shared" si="2"/>
        <v>37g 17s 82c</v>
      </c>
      <c r="L498" s="8" t="str">
        <f t="shared" si="3"/>
        <v>43g 73s 90c</v>
      </c>
      <c r="M498" s="6" t="str">
        <f t="shared" si="4"/>
        <v>54g 67s 38c</v>
      </c>
      <c r="N498" s="6" t="str">
        <f t="shared" si="5"/>
        <v>Glinting Monarch Topaz</v>
      </c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6">
        <f>IF(C499=0, Config!$B$14*Config!$B$20*Config!$B$40, 
IF(C499=1, Config!$B$14*Config!$B$21*Config!$B$41, 
IF(C499=2, Config!$B$14*Config!$B$22*Config!$B$42, 
IF(C499=3, Config!$B$14*Config!$B$23*Config!$B$43, 
IF(C499=4, Config!$B$14*Config!$B$24*Config!$B$44, 
IF(C499=5, Config!$B$14*Config!$B$25*Config!$B$45, 
IF(C499=6, Config!$B$14*Config!$B$26*Config!$B$46, 
IF(C499=7, Config!$B$14*Config!$B$27*Config!$B$47, ""))))))))</f>
        <v>2.28</v>
      </c>
      <c r="C499" s="10">
        <v>3.0</v>
      </c>
      <c r="D499" s="7" t="s">
        <v>361</v>
      </c>
      <c r="E499" s="10">
        <v>45000.0</v>
      </c>
      <c r="F499" s="10">
        <v>80.0</v>
      </c>
      <c r="G499" s="9">
        <f>IF(E499 &lt; Config!$B$3, Config!$B$3, E499)</f>
        <v>45000</v>
      </c>
      <c r="H499" s="9">
        <f t="shared" si="1"/>
        <v>437390.1292</v>
      </c>
      <c r="I499" s="9">
        <f>H499 * (1 - Config!$B$9)</f>
        <v>371781.6098</v>
      </c>
      <c r="J499" s="9">
        <f>H499 * (1 + Config!$B$10)</f>
        <v>546737.6615</v>
      </c>
      <c r="K499" s="6" t="str">
        <f t="shared" si="2"/>
        <v>37g 17s 82c</v>
      </c>
      <c r="L499" s="8" t="str">
        <f t="shared" si="3"/>
        <v>43g 73s 90c</v>
      </c>
      <c r="M499" s="6" t="str">
        <f t="shared" si="4"/>
        <v>54g 67s 38c</v>
      </c>
      <c r="N499" s="6" t="str">
        <f t="shared" si="5"/>
        <v>Lucent Monarch Topaz</v>
      </c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6">
        <f>IF(C500=0, Config!$B$14*Config!$B$20*Config!$B$40, 
IF(C500=1, Config!$B$14*Config!$B$21*Config!$B$41, 
IF(C500=2, Config!$B$14*Config!$B$22*Config!$B$42, 
IF(C500=3, Config!$B$14*Config!$B$23*Config!$B$43, 
IF(C500=4, Config!$B$14*Config!$B$24*Config!$B$44, 
IF(C500=5, Config!$B$14*Config!$B$25*Config!$B$45, 
IF(C500=6, Config!$B$14*Config!$B$26*Config!$B$46, 
IF(C500=7, Config!$B$14*Config!$B$27*Config!$B$47, ""))))))))</f>
        <v>2.28</v>
      </c>
      <c r="C500" s="10">
        <v>3.0</v>
      </c>
      <c r="D500" s="7" t="s">
        <v>362</v>
      </c>
      <c r="E500" s="10">
        <v>45000.0</v>
      </c>
      <c r="F500" s="10">
        <v>80.0</v>
      </c>
      <c r="G500" s="9">
        <f>IF(E500 &lt; Config!$B$3, Config!$B$3, E500)</f>
        <v>45000</v>
      </c>
      <c r="H500" s="9">
        <f t="shared" si="1"/>
        <v>437390.1292</v>
      </c>
      <c r="I500" s="9">
        <f>H500 * (1 - Config!$B$9)</f>
        <v>371781.6098</v>
      </c>
      <c r="J500" s="9">
        <f>H500 * (1 + Config!$B$10)</f>
        <v>546737.6615</v>
      </c>
      <c r="K500" s="6" t="str">
        <f t="shared" si="2"/>
        <v>37g 17s 82c</v>
      </c>
      <c r="L500" s="8" t="str">
        <f t="shared" si="3"/>
        <v>43g 73s 90c</v>
      </c>
      <c r="M500" s="6" t="str">
        <f t="shared" si="4"/>
        <v>54g 67s 38c</v>
      </c>
      <c r="N500" s="6" t="str">
        <f t="shared" si="5"/>
        <v>Deft Monarch Topaz</v>
      </c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6">
        <f>IF(C501=0, Config!$B$14*Config!$B$20*Config!$B$40, 
IF(C501=1, Config!$B$14*Config!$B$21*Config!$B$41, 
IF(C501=2, Config!$B$14*Config!$B$22*Config!$B$42, 
IF(C501=3, Config!$B$14*Config!$B$23*Config!$B$43, 
IF(C501=4, Config!$B$14*Config!$B$24*Config!$B$44, 
IF(C501=5, Config!$B$14*Config!$B$25*Config!$B$45, 
IF(C501=6, Config!$B$14*Config!$B$26*Config!$B$46, 
IF(C501=7, Config!$B$14*Config!$B$27*Config!$B$47, ""))))))))</f>
        <v>2.28</v>
      </c>
      <c r="C501" s="10">
        <v>3.0</v>
      </c>
      <c r="D501" s="7" t="s">
        <v>363</v>
      </c>
      <c r="E501" s="10">
        <v>45000.0</v>
      </c>
      <c r="F501" s="10">
        <v>80.0</v>
      </c>
      <c r="G501" s="9">
        <f>IF(E501 &lt; Config!$B$3, Config!$B$3, E501)</f>
        <v>45000</v>
      </c>
      <c r="H501" s="9">
        <f t="shared" si="1"/>
        <v>437390.1292</v>
      </c>
      <c r="I501" s="9">
        <f>H501 * (1 - Config!$B$9)</f>
        <v>371781.6098</v>
      </c>
      <c r="J501" s="9">
        <f>H501 * (1 + Config!$B$10)</f>
        <v>546737.6615</v>
      </c>
      <c r="K501" s="6" t="str">
        <f t="shared" si="2"/>
        <v>37g 17s 82c</v>
      </c>
      <c r="L501" s="8" t="str">
        <f t="shared" si="3"/>
        <v>43g 73s 90c</v>
      </c>
      <c r="M501" s="6" t="str">
        <f t="shared" si="4"/>
        <v>54g 67s 38c</v>
      </c>
      <c r="N501" s="6" t="str">
        <f t="shared" si="5"/>
        <v>Luminous Monarch Topaz</v>
      </c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6">
        <f>IF(C502=0, Config!$B$14*Config!$B$20*Config!$B$40, 
IF(C502=1, Config!$B$14*Config!$B$21*Config!$B$41, 
IF(C502=2, Config!$B$14*Config!$B$22*Config!$B$42, 
IF(C502=3, Config!$B$14*Config!$B$23*Config!$B$43, 
IF(C502=4, Config!$B$14*Config!$B$24*Config!$B$44, 
IF(C502=5, Config!$B$14*Config!$B$25*Config!$B$45, 
IF(C502=6, Config!$B$14*Config!$B$26*Config!$B$46, 
IF(C502=7, Config!$B$14*Config!$B$27*Config!$B$47, ""))))))))</f>
        <v>2.28</v>
      </c>
      <c r="C502" s="10">
        <v>3.0</v>
      </c>
      <c r="D502" s="7" t="s">
        <v>364</v>
      </c>
      <c r="E502" s="10">
        <v>45000.0</v>
      </c>
      <c r="F502" s="10">
        <v>80.0</v>
      </c>
      <c r="G502" s="9">
        <f>IF(E502 &lt; Config!$B$3, Config!$B$3, E502)</f>
        <v>45000</v>
      </c>
      <c r="H502" s="9">
        <f t="shared" si="1"/>
        <v>437390.1292</v>
      </c>
      <c r="I502" s="9">
        <f>H502 * (1 - Config!$B$9)</f>
        <v>371781.6098</v>
      </c>
      <c r="J502" s="9">
        <f>H502 * (1 + Config!$B$10)</f>
        <v>546737.6615</v>
      </c>
      <c r="K502" s="6" t="str">
        <f t="shared" si="2"/>
        <v>37g 17s 82c</v>
      </c>
      <c r="L502" s="8" t="str">
        <f t="shared" si="3"/>
        <v>43g 73s 90c</v>
      </c>
      <c r="M502" s="6" t="str">
        <f t="shared" si="4"/>
        <v>54g 67s 38c</v>
      </c>
      <c r="N502" s="6" t="str">
        <f t="shared" si="5"/>
        <v>Potent Monarch Topaz</v>
      </c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6">
        <f>IF(C503=0, Config!$B$14*Config!$B$20*Config!$B$40, 
IF(C503=1, Config!$B$14*Config!$B$21*Config!$B$41, 
IF(C503=2, Config!$B$14*Config!$B$22*Config!$B$42, 
IF(C503=3, Config!$B$14*Config!$B$23*Config!$B$43, 
IF(C503=4, Config!$B$14*Config!$B$24*Config!$B$44, 
IF(C503=5, Config!$B$14*Config!$B$25*Config!$B$45, 
IF(C503=6, Config!$B$14*Config!$B$26*Config!$B$46, 
IF(C503=7, Config!$B$14*Config!$B$27*Config!$B$47, ""))))))))</f>
        <v>2.28</v>
      </c>
      <c r="C503" s="10">
        <v>3.0</v>
      </c>
      <c r="D503" s="7" t="s">
        <v>365</v>
      </c>
      <c r="E503" s="10">
        <v>45000.0</v>
      </c>
      <c r="F503" s="10">
        <v>80.0</v>
      </c>
      <c r="G503" s="9">
        <f>IF(E503 &lt; Config!$B$3, Config!$B$3, E503)</f>
        <v>45000</v>
      </c>
      <c r="H503" s="9">
        <f t="shared" si="1"/>
        <v>437390.1292</v>
      </c>
      <c r="I503" s="9">
        <f>H503 * (1 - Config!$B$9)</f>
        <v>371781.6098</v>
      </c>
      <c r="J503" s="9">
        <f>H503 * (1 + Config!$B$10)</f>
        <v>546737.6615</v>
      </c>
      <c r="K503" s="6" t="str">
        <f t="shared" si="2"/>
        <v>37g 17s 82c</v>
      </c>
      <c r="L503" s="8" t="str">
        <f t="shared" si="3"/>
        <v>43g 73s 90c</v>
      </c>
      <c r="M503" s="6" t="str">
        <f t="shared" si="4"/>
        <v>54g 67s 38c</v>
      </c>
      <c r="N503" s="6" t="str">
        <f t="shared" si="5"/>
        <v>Veiled Monarch Topaz</v>
      </c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6">
        <f>IF(C504=0, Config!$B$14*Config!$B$20*Config!$B$40, 
IF(C504=1, Config!$B$14*Config!$B$21*Config!$B$41, 
IF(C504=2, Config!$B$14*Config!$B$22*Config!$B$42, 
IF(C504=3, Config!$B$14*Config!$B$23*Config!$B$43, 
IF(C504=4, Config!$B$14*Config!$B$24*Config!$B$44, 
IF(C504=5, Config!$B$14*Config!$B$25*Config!$B$45, 
IF(C504=6, Config!$B$14*Config!$B$26*Config!$B$46, 
IF(C504=7, Config!$B$14*Config!$B$27*Config!$B$47, ""))))))))</f>
        <v>2.28</v>
      </c>
      <c r="C504" s="10">
        <v>3.0</v>
      </c>
      <c r="D504" s="7" t="s">
        <v>366</v>
      </c>
      <c r="E504" s="10">
        <v>45000.0</v>
      </c>
      <c r="F504" s="10">
        <v>80.0</v>
      </c>
      <c r="G504" s="9">
        <f>IF(E504 &lt; Config!$B$3, Config!$B$3, E504)</f>
        <v>45000</v>
      </c>
      <c r="H504" s="9">
        <f t="shared" si="1"/>
        <v>437390.1292</v>
      </c>
      <c r="I504" s="9">
        <f>H504 * (1 - Config!$B$9)</f>
        <v>371781.6098</v>
      </c>
      <c r="J504" s="9">
        <f>H504 * (1 + Config!$B$10)</f>
        <v>546737.6615</v>
      </c>
      <c r="K504" s="6" t="str">
        <f t="shared" si="2"/>
        <v>37g 17s 82c</v>
      </c>
      <c r="L504" s="8" t="str">
        <f t="shared" si="3"/>
        <v>43g 73s 90c</v>
      </c>
      <c r="M504" s="6" t="str">
        <f t="shared" si="4"/>
        <v>54g 67s 38c</v>
      </c>
      <c r="N504" s="6" t="str">
        <f t="shared" si="5"/>
        <v>Durable Monarch Topaz</v>
      </c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6">
        <f>IF(C505=0, Config!$B$14*Config!$B$20*Config!$B$40, 
IF(C505=1, Config!$B$14*Config!$B$21*Config!$B$41, 
IF(C505=2, Config!$B$14*Config!$B$22*Config!$B$42, 
IF(C505=3, Config!$B$14*Config!$B$23*Config!$B$43, 
IF(C505=4, Config!$B$14*Config!$B$24*Config!$B$44, 
IF(C505=5, Config!$B$14*Config!$B$25*Config!$B$45, 
IF(C505=6, Config!$B$14*Config!$B$26*Config!$B$46, 
IF(C505=7, Config!$B$14*Config!$B$27*Config!$B$47, ""))))))))</f>
        <v>2.28</v>
      </c>
      <c r="C505" s="10">
        <v>3.0</v>
      </c>
      <c r="D505" s="7" t="s">
        <v>367</v>
      </c>
      <c r="E505" s="10">
        <v>45000.0</v>
      </c>
      <c r="F505" s="10">
        <v>80.0</v>
      </c>
      <c r="G505" s="9">
        <f>IF(E505 &lt; Config!$B$3, Config!$B$3, E505)</f>
        <v>45000</v>
      </c>
      <c r="H505" s="9">
        <f t="shared" si="1"/>
        <v>437390.1292</v>
      </c>
      <c r="I505" s="9">
        <f>H505 * (1 - Config!$B$9)</f>
        <v>371781.6098</v>
      </c>
      <c r="J505" s="9">
        <f>H505 * (1 + Config!$B$10)</f>
        <v>546737.6615</v>
      </c>
      <c r="K505" s="6" t="str">
        <f t="shared" si="2"/>
        <v>37g 17s 82c</v>
      </c>
      <c r="L505" s="8" t="str">
        <f t="shared" si="3"/>
        <v>43g 73s 90c</v>
      </c>
      <c r="M505" s="6" t="str">
        <f t="shared" si="4"/>
        <v>54g 67s 38c</v>
      </c>
      <c r="N505" s="6" t="str">
        <f t="shared" si="5"/>
        <v>Reckless Monarch Topaz</v>
      </c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6">
        <f>IF(C506=0, Config!$B$14*Config!$B$20*Config!$B$40, 
IF(C506=1, Config!$B$14*Config!$B$21*Config!$B$41, 
IF(C506=2, Config!$B$14*Config!$B$22*Config!$B$42, 
IF(C506=3, Config!$B$14*Config!$B$23*Config!$B$43, 
IF(C506=4, Config!$B$14*Config!$B$24*Config!$B$44, 
IF(C506=5, Config!$B$14*Config!$B$25*Config!$B$45, 
IF(C506=6, Config!$B$14*Config!$B$26*Config!$B$46, 
IF(C506=7, Config!$B$14*Config!$B$27*Config!$B$47, ""))))))))</f>
        <v>2.28</v>
      </c>
      <c r="C506" s="10">
        <v>3.0</v>
      </c>
      <c r="D506" s="7" t="s">
        <v>368</v>
      </c>
      <c r="E506" s="10">
        <v>45000.0</v>
      </c>
      <c r="F506" s="10">
        <v>80.0</v>
      </c>
      <c r="G506" s="9">
        <f>IF(E506 &lt; Config!$B$3, Config!$B$3, E506)</f>
        <v>45000</v>
      </c>
      <c r="H506" s="9">
        <f t="shared" si="1"/>
        <v>437390.1292</v>
      </c>
      <c r="I506" s="9">
        <f>H506 * (1 - Config!$B$9)</f>
        <v>371781.6098</v>
      </c>
      <c r="J506" s="9">
        <f>H506 * (1 + Config!$B$10)</f>
        <v>546737.6615</v>
      </c>
      <c r="K506" s="6" t="str">
        <f t="shared" si="2"/>
        <v>37g 17s 82c</v>
      </c>
      <c r="L506" s="8" t="str">
        <f t="shared" si="3"/>
        <v>43g 73s 90c</v>
      </c>
      <c r="M506" s="6" t="str">
        <f t="shared" si="4"/>
        <v>54g 67s 38c</v>
      </c>
      <c r="N506" s="6" t="str">
        <f t="shared" si="5"/>
        <v>Wicked Monarch Topaz</v>
      </c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6">
        <f>IF(C507=0, Config!$B$14*Config!$B$20*Config!$B$40, 
IF(C507=1, Config!$B$14*Config!$B$21*Config!$B$41, 
IF(C507=2, Config!$B$14*Config!$B$22*Config!$B$42, 
IF(C507=3, Config!$B$14*Config!$B$23*Config!$B$43, 
IF(C507=4, Config!$B$14*Config!$B$24*Config!$B$44, 
IF(C507=5, Config!$B$14*Config!$B$25*Config!$B$45, 
IF(C507=6, Config!$B$14*Config!$B$26*Config!$B$46, 
IF(C507=7, Config!$B$14*Config!$B$27*Config!$B$47, ""))))))))</f>
        <v>2.28</v>
      </c>
      <c r="C507" s="10">
        <v>3.0</v>
      </c>
      <c r="D507" s="7" t="s">
        <v>369</v>
      </c>
      <c r="E507" s="10">
        <v>45000.0</v>
      </c>
      <c r="F507" s="10">
        <v>80.0</v>
      </c>
      <c r="G507" s="9">
        <f>IF(E507 &lt; Config!$B$3, Config!$B$3, E507)</f>
        <v>45000</v>
      </c>
      <c r="H507" s="9">
        <f t="shared" si="1"/>
        <v>437390.1292</v>
      </c>
      <c r="I507" s="9">
        <f>H507 * (1 - Config!$B$9)</f>
        <v>371781.6098</v>
      </c>
      <c r="J507" s="9">
        <f>H507 * (1 + Config!$B$10)</f>
        <v>546737.6615</v>
      </c>
      <c r="K507" s="6" t="str">
        <f t="shared" si="2"/>
        <v>37g 17s 82c</v>
      </c>
      <c r="L507" s="8" t="str">
        <f t="shared" si="3"/>
        <v>43g 73s 90c</v>
      </c>
      <c r="M507" s="6" t="str">
        <f t="shared" si="4"/>
        <v>54g 67s 38c</v>
      </c>
      <c r="N507" s="6" t="str">
        <f t="shared" si="5"/>
        <v>Pristine Monarch Topaz</v>
      </c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6">
        <f>IF(C508=0, Config!$B$14*Config!$B$20*Config!$B$40, 
IF(C508=1, Config!$B$14*Config!$B$21*Config!$B$41, 
IF(C508=2, Config!$B$14*Config!$B$22*Config!$B$42, 
IF(C508=3, Config!$B$14*Config!$B$23*Config!$B$43, 
IF(C508=4, Config!$B$14*Config!$B$24*Config!$B$44, 
IF(C508=5, Config!$B$14*Config!$B$25*Config!$B$45, 
IF(C508=6, Config!$B$14*Config!$B$26*Config!$B$46, 
IF(C508=7, Config!$B$14*Config!$B$27*Config!$B$47, ""))))))))</f>
        <v>2.28</v>
      </c>
      <c r="C508" s="10">
        <v>3.0</v>
      </c>
      <c r="D508" s="7" t="s">
        <v>370</v>
      </c>
      <c r="E508" s="10">
        <v>45000.0</v>
      </c>
      <c r="F508" s="10">
        <v>80.0</v>
      </c>
      <c r="G508" s="9">
        <f>IF(E508 &lt; Config!$B$3, Config!$B$3, E508)</f>
        <v>45000</v>
      </c>
      <c r="H508" s="9">
        <f t="shared" si="1"/>
        <v>437390.1292</v>
      </c>
      <c r="I508" s="9">
        <f>H508 * (1 - Config!$B$9)</f>
        <v>371781.6098</v>
      </c>
      <c r="J508" s="9">
        <f>H508 * (1 + Config!$B$10)</f>
        <v>546737.6615</v>
      </c>
      <c r="K508" s="6" t="str">
        <f t="shared" si="2"/>
        <v>37g 17s 82c</v>
      </c>
      <c r="L508" s="8" t="str">
        <f t="shared" si="3"/>
        <v>43g 73s 90c</v>
      </c>
      <c r="M508" s="6" t="str">
        <f t="shared" si="4"/>
        <v>54g 67s 38c</v>
      </c>
      <c r="N508" s="6" t="str">
        <f t="shared" si="5"/>
        <v>Empowered Monarch Topaz</v>
      </c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6">
        <f>IF(C509=0, Config!$B$14*Config!$B$20*Config!$B$40, 
IF(C509=1, Config!$B$14*Config!$B$21*Config!$B$41, 
IF(C509=2, Config!$B$14*Config!$B$22*Config!$B$42, 
IF(C509=3, Config!$B$14*Config!$B$23*Config!$B$43, 
IF(C509=4, Config!$B$14*Config!$B$24*Config!$B$44, 
IF(C509=5, Config!$B$14*Config!$B$25*Config!$B$45, 
IF(C509=6, Config!$B$14*Config!$B$26*Config!$B$46, 
IF(C509=7, Config!$B$14*Config!$B$27*Config!$B$47, ""))))))))</f>
        <v>2.28</v>
      </c>
      <c r="C509" s="10">
        <v>3.0</v>
      </c>
      <c r="D509" s="7" t="s">
        <v>371</v>
      </c>
      <c r="E509" s="10">
        <v>45000.0</v>
      </c>
      <c r="F509" s="10">
        <v>80.0</v>
      </c>
      <c r="G509" s="9">
        <f>IF(E509 &lt; Config!$B$3, Config!$B$3, E509)</f>
        <v>45000</v>
      </c>
      <c r="H509" s="9">
        <f t="shared" si="1"/>
        <v>437390.1292</v>
      </c>
      <c r="I509" s="9">
        <f>H509 * (1 - Config!$B$9)</f>
        <v>371781.6098</v>
      </c>
      <c r="J509" s="9">
        <f>H509 * (1 + Config!$B$10)</f>
        <v>546737.6615</v>
      </c>
      <c r="K509" s="6" t="str">
        <f t="shared" si="2"/>
        <v>37g 17s 82c</v>
      </c>
      <c r="L509" s="8" t="str">
        <f t="shared" si="3"/>
        <v>43g 73s 90c</v>
      </c>
      <c r="M509" s="6" t="str">
        <f t="shared" si="4"/>
        <v>54g 67s 38c</v>
      </c>
      <c r="N509" s="6" t="str">
        <f t="shared" si="5"/>
        <v>Stark Monarch Topaz</v>
      </c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6">
        <f>IF(C510=0, Config!$B$14*Config!$B$20*Config!$B$40, 
IF(C510=1, Config!$B$14*Config!$B$21*Config!$B$41, 
IF(C510=2, Config!$B$14*Config!$B$22*Config!$B$42, 
IF(C510=3, Config!$B$14*Config!$B$23*Config!$B$43, 
IF(C510=4, Config!$B$14*Config!$B$24*Config!$B$44, 
IF(C510=5, Config!$B$14*Config!$B$25*Config!$B$45, 
IF(C510=6, Config!$B$14*Config!$B$26*Config!$B$46, 
IF(C510=7, Config!$B$14*Config!$B$27*Config!$B$47, ""))))))))</f>
        <v>2.28</v>
      </c>
      <c r="C510" s="10">
        <v>3.0</v>
      </c>
      <c r="D510" s="7" t="s">
        <v>372</v>
      </c>
      <c r="E510" s="10">
        <v>45000.0</v>
      </c>
      <c r="F510" s="10">
        <v>80.0</v>
      </c>
      <c r="G510" s="9">
        <f>IF(E510 &lt; Config!$B$3, Config!$B$3, E510)</f>
        <v>45000</v>
      </c>
      <c r="H510" s="9">
        <f t="shared" si="1"/>
        <v>437390.1292</v>
      </c>
      <c r="I510" s="9">
        <f>H510 * (1 - Config!$B$9)</f>
        <v>371781.6098</v>
      </c>
      <c r="J510" s="9">
        <f>H510 * (1 + Config!$B$10)</f>
        <v>546737.6615</v>
      </c>
      <c r="K510" s="6" t="str">
        <f t="shared" si="2"/>
        <v>37g 17s 82c</v>
      </c>
      <c r="L510" s="8" t="str">
        <f t="shared" si="3"/>
        <v>43g 73s 90c</v>
      </c>
      <c r="M510" s="6" t="str">
        <f t="shared" si="4"/>
        <v>54g 67s 38c</v>
      </c>
      <c r="N510" s="6" t="str">
        <f t="shared" si="5"/>
        <v>Stalwart Monarch Topaz</v>
      </c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6">
        <f>IF(C511=0, Config!$B$14*Config!$B$20*Config!$B$40, 
IF(C511=1, Config!$B$14*Config!$B$21*Config!$B$41, 
IF(C511=2, Config!$B$14*Config!$B$22*Config!$B$42, 
IF(C511=3, Config!$B$14*Config!$B$23*Config!$B$43, 
IF(C511=4, Config!$B$14*Config!$B$24*Config!$B$44, 
IF(C511=5, Config!$B$14*Config!$B$25*Config!$B$45, 
IF(C511=6, Config!$B$14*Config!$B$26*Config!$B$46, 
IF(C511=7, Config!$B$14*Config!$B$27*Config!$B$47, ""))))))))</f>
        <v>2.28</v>
      </c>
      <c r="C511" s="10">
        <v>3.0</v>
      </c>
      <c r="D511" s="7" t="s">
        <v>373</v>
      </c>
      <c r="E511" s="10">
        <v>45000.0</v>
      </c>
      <c r="F511" s="10">
        <v>80.0</v>
      </c>
      <c r="G511" s="9">
        <f>IF(E511 &lt; Config!$B$3, Config!$B$3, E511)</f>
        <v>45000</v>
      </c>
      <c r="H511" s="9">
        <f t="shared" si="1"/>
        <v>437390.1292</v>
      </c>
      <c r="I511" s="9">
        <f>H511 * (1 - Config!$B$9)</f>
        <v>371781.6098</v>
      </c>
      <c r="J511" s="9">
        <f>H511 * (1 + Config!$B$10)</f>
        <v>546737.6615</v>
      </c>
      <c r="K511" s="6" t="str">
        <f t="shared" si="2"/>
        <v>37g 17s 82c</v>
      </c>
      <c r="L511" s="8" t="str">
        <f t="shared" si="3"/>
        <v>43g 73s 90c</v>
      </c>
      <c r="M511" s="6" t="str">
        <f t="shared" si="4"/>
        <v>54g 67s 38c</v>
      </c>
      <c r="N511" s="6" t="str">
        <f t="shared" si="5"/>
        <v>Glimmering Monarch Topaz</v>
      </c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6">
        <f>IF(C512=0, Config!$B$14*Config!$B$20*Config!$B$40, 
IF(C512=1, Config!$B$14*Config!$B$21*Config!$B$41, 
IF(C512=2, Config!$B$14*Config!$B$22*Config!$B$42, 
IF(C512=3, Config!$B$14*Config!$B$23*Config!$B$43, 
IF(C512=4, Config!$B$14*Config!$B$24*Config!$B$44, 
IF(C512=5, Config!$B$14*Config!$B$25*Config!$B$45, 
IF(C512=6, Config!$B$14*Config!$B$26*Config!$B$46, 
IF(C512=7, Config!$B$14*Config!$B$27*Config!$B$47, ""))))))))</f>
        <v>2.28</v>
      </c>
      <c r="C512" s="10">
        <v>3.0</v>
      </c>
      <c r="D512" s="7" t="s">
        <v>374</v>
      </c>
      <c r="E512" s="10">
        <v>45000.0</v>
      </c>
      <c r="F512" s="10">
        <v>80.0</v>
      </c>
      <c r="G512" s="9">
        <f>IF(E512 &lt; Config!$B$3, Config!$B$3, E512)</f>
        <v>45000</v>
      </c>
      <c r="H512" s="9">
        <f t="shared" si="1"/>
        <v>437390.1292</v>
      </c>
      <c r="I512" s="9">
        <f>H512 * (1 - Config!$B$9)</f>
        <v>371781.6098</v>
      </c>
      <c r="J512" s="9">
        <f>H512 * (1 + Config!$B$10)</f>
        <v>546737.6615</v>
      </c>
      <c r="K512" s="6" t="str">
        <f t="shared" si="2"/>
        <v>37g 17s 82c</v>
      </c>
      <c r="L512" s="8" t="str">
        <f t="shared" si="3"/>
        <v>43g 73s 90c</v>
      </c>
      <c r="M512" s="6" t="str">
        <f t="shared" si="4"/>
        <v>54g 67s 38c</v>
      </c>
      <c r="N512" s="6" t="str">
        <f t="shared" si="5"/>
        <v>Accurate Monarch Topaz</v>
      </c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6">
        <f>IF(C513=0, Config!$B$14*Config!$B$20*Config!$B$40, 
IF(C513=1, Config!$B$14*Config!$B$21*Config!$B$41, 
IF(C513=2, Config!$B$14*Config!$B$22*Config!$B$42, 
IF(C513=3, Config!$B$14*Config!$B$23*Config!$B$43, 
IF(C513=4, Config!$B$14*Config!$B$24*Config!$B$44, 
IF(C513=5, Config!$B$14*Config!$B$25*Config!$B$45, 
IF(C513=6, Config!$B$14*Config!$B$26*Config!$B$46, 
IF(C513=7, Config!$B$14*Config!$B$27*Config!$B$47, ""))))))))</f>
        <v>2.28</v>
      </c>
      <c r="C513" s="10">
        <v>3.0</v>
      </c>
      <c r="D513" s="7" t="s">
        <v>375</v>
      </c>
      <c r="E513" s="10">
        <v>45000.0</v>
      </c>
      <c r="F513" s="10">
        <v>80.0</v>
      </c>
      <c r="G513" s="9">
        <f>IF(E513 &lt; Config!$B$3, Config!$B$3, E513)</f>
        <v>45000</v>
      </c>
      <c r="H513" s="9">
        <f t="shared" si="1"/>
        <v>437390.1292</v>
      </c>
      <c r="I513" s="9">
        <f>H513 * (1 - Config!$B$9)</f>
        <v>371781.6098</v>
      </c>
      <c r="J513" s="9">
        <f>H513 * (1 + Config!$B$10)</f>
        <v>546737.6615</v>
      </c>
      <c r="K513" s="6" t="str">
        <f t="shared" si="2"/>
        <v>37g 17s 82c</v>
      </c>
      <c r="L513" s="8" t="str">
        <f t="shared" si="3"/>
        <v>43g 73s 90c</v>
      </c>
      <c r="M513" s="6" t="str">
        <f t="shared" si="4"/>
        <v>54g 67s 38c</v>
      </c>
      <c r="N513" s="6" t="str">
        <f t="shared" si="5"/>
        <v>Resolute Monarch Topaz</v>
      </c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6">
        <f>IF(C514=0, Config!$B$14*Config!$B$20*Config!$B$40, 
IF(C514=1, Config!$B$14*Config!$B$21*Config!$B$41, 
IF(C514=2, Config!$B$14*Config!$B$22*Config!$B$42, 
IF(C514=3, Config!$B$14*Config!$B$23*Config!$B$43, 
IF(C514=4, Config!$B$14*Config!$B$24*Config!$B$44, 
IF(C514=5, Config!$B$14*Config!$B$25*Config!$B$45, 
IF(C514=6, Config!$B$14*Config!$B$26*Config!$B$46, 
IF(C514=7, Config!$B$14*Config!$B$27*Config!$B$47, ""))))))))</f>
        <v>2.28</v>
      </c>
      <c r="C514" s="10">
        <v>3.0</v>
      </c>
      <c r="D514" s="7" t="s">
        <v>376</v>
      </c>
      <c r="E514" s="10">
        <v>45000.0</v>
      </c>
      <c r="F514" s="10">
        <v>80.0</v>
      </c>
      <c r="G514" s="9">
        <f>IF(E514 &lt; Config!$B$3, Config!$B$3, E514)</f>
        <v>45000</v>
      </c>
      <c r="H514" s="9">
        <f t="shared" si="1"/>
        <v>437390.1292</v>
      </c>
      <c r="I514" s="9">
        <f>H514 * (1 - Config!$B$9)</f>
        <v>371781.6098</v>
      </c>
      <c r="J514" s="9">
        <f>H514 * (1 + Config!$B$10)</f>
        <v>546737.6615</v>
      </c>
      <c r="K514" s="6" t="str">
        <f t="shared" si="2"/>
        <v>37g 17s 82c</v>
      </c>
      <c r="L514" s="8" t="str">
        <f t="shared" si="3"/>
        <v>43g 73s 90c</v>
      </c>
      <c r="M514" s="6" t="str">
        <f t="shared" si="4"/>
        <v>54g 67s 38c</v>
      </c>
      <c r="N514" s="6" t="str">
        <f t="shared" si="5"/>
        <v>Timeless Forest Emerald</v>
      </c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6">
        <f>IF(C515=0, Config!$B$14*Config!$B$20*Config!$B$40, 
IF(C515=1, Config!$B$14*Config!$B$21*Config!$B$41, 
IF(C515=2, Config!$B$14*Config!$B$22*Config!$B$42, 
IF(C515=3, Config!$B$14*Config!$B$23*Config!$B$43, 
IF(C515=4, Config!$B$14*Config!$B$24*Config!$B$44, 
IF(C515=5, Config!$B$14*Config!$B$25*Config!$B$45, 
IF(C515=6, Config!$B$14*Config!$B$26*Config!$B$46, 
IF(C515=7, Config!$B$14*Config!$B$27*Config!$B$47, ""))))))))</f>
        <v>2.28</v>
      </c>
      <c r="C515" s="10">
        <v>3.0</v>
      </c>
      <c r="D515" s="7" t="s">
        <v>377</v>
      </c>
      <c r="E515" s="10">
        <v>45000.0</v>
      </c>
      <c r="F515" s="10">
        <v>80.0</v>
      </c>
      <c r="G515" s="9">
        <f>IF(E515 &lt; Config!$B$3, Config!$B$3, E515)</f>
        <v>45000</v>
      </c>
      <c r="H515" s="9">
        <f t="shared" si="1"/>
        <v>437390.1292</v>
      </c>
      <c r="I515" s="9">
        <f>H515 * (1 - Config!$B$9)</f>
        <v>371781.6098</v>
      </c>
      <c r="J515" s="9">
        <f>H515 * (1 + Config!$B$10)</f>
        <v>546737.6615</v>
      </c>
      <c r="K515" s="6" t="str">
        <f t="shared" si="2"/>
        <v>37g 17s 82c</v>
      </c>
      <c r="L515" s="8" t="str">
        <f t="shared" si="3"/>
        <v>43g 73s 90c</v>
      </c>
      <c r="M515" s="6" t="str">
        <f t="shared" si="4"/>
        <v>54g 67s 38c</v>
      </c>
      <c r="N515" s="6" t="str">
        <f t="shared" si="5"/>
        <v>Jagged Forest Emerald</v>
      </c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6">
        <f>IF(C516=0, Config!$B$14*Config!$B$20*Config!$B$40, 
IF(C516=1, Config!$B$14*Config!$B$21*Config!$B$41, 
IF(C516=2, Config!$B$14*Config!$B$22*Config!$B$42, 
IF(C516=3, Config!$B$14*Config!$B$23*Config!$B$43, 
IF(C516=4, Config!$B$14*Config!$B$24*Config!$B$44, 
IF(C516=5, Config!$B$14*Config!$B$25*Config!$B$45, 
IF(C516=6, Config!$B$14*Config!$B$26*Config!$B$46, 
IF(C516=7, Config!$B$14*Config!$B$27*Config!$B$47, ""))))))))</f>
        <v>2.28</v>
      </c>
      <c r="C516" s="10">
        <v>3.0</v>
      </c>
      <c r="D516" s="7" t="s">
        <v>378</v>
      </c>
      <c r="E516" s="10">
        <v>45000.0</v>
      </c>
      <c r="F516" s="10">
        <v>80.0</v>
      </c>
      <c r="G516" s="9">
        <f>IF(E516 &lt; Config!$B$3, Config!$B$3, E516)</f>
        <v>45000</v>
      </c>
      <c r="H516" s="9">
        <f t="shared" si="1"/>
        <v>437390.1292</v>
      </c>
      <c r="I516" s="9">
        <f>H516 * (1 - Config!$B$9)</f>
        <v>371781.6098</v>
      </c>
      <c r="J516" s="9">
        <f>H516 * (1 + Config!$B$10)</f>
        <v>546737.6615</v>
      </c>
      <c r="K516" s="6" t="str">
        <f t="shared" si="2"/>
        <v>37g 17s 82c</v>
      </c>
      <c r="L516" s="8" t="str">
        <f t="shared" si="3"/>
        <v>43g 73s 90c</v>
      </c>
      <c r="M516" s="6" t="str">
        <f t="shared" si="4"/>
        <v>54g 67s 38c</v>
      </c>
      <c r="N516" s="6" t="str">
        <f t="shared" si="5"/>
        <v>Vivid Forest Emerald</v>
      </c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6">
        <f>IF(C517=0, Config!$B$14*Config!$B$20*Config!$B$40, 
IF(C517=1, Config!$B$14*Config!$B$21*Config!$B$41, 
IF(C517=2, Config!$B$14*Config!$B$22*Config!$B$42, 
IF(C517=3, Config!$B$14*Config!$B$23*Config!$B$43, 
IF(C517=4, Config!$B$14*Config!$B$24*Config!$B$44, 
IF(C517=5, Config!$B$14*Config!$B$25*Config!$B$45, 
IF(C517=6, Config!$B$14*Config!$B$26*Config!$B$46, 
IF(C517=7, Config!$B$14*Config!$B$27*Config!$B$47, ""))))))))</f>
        <v>2.28</v>
      </c>
      <c r="C517" s="10">
        <v>3.0</v>
      </c>
      <c r="D517" s="7" t="s">
        <v>379</v>
      </c>
      <c r="E517" s="10">
        <v>45000.0</v>
      </c>
      <c r="F517" s="10">
        <v>80.0</v>
      </c>
      <c r="G517" s="9">
        <f>IF(E517 &lt; Config!$B$3, Config!$B$3, E517)</f>
        <v>45000</v>
      </c>
      <c r="H517" s="9">
        <f t="shared" si="1"/>
        <v>437390.1292</v>
      </c>
      <c r="I517" s="9">
        <f>H517 * (1 - Config!$B$9)</f>
        <v>371781.6098</v>
      </c>
      <c r="J517" s="9">
        <f>H517 * (1 + Config!$B$10)</f>
        <v>546737.6615</v>
      </c>
      <c r="K517" s="6" t="str">
        <f t="shared" si="2"/>
        <v>37g 17s 82c</v>
      </c>
      <c r="L517" s="8" t="str">
        <f t="shared" si="3"/>
        <v>43g 73s 90c</v>
      </c>
      <c r="M517" s="6" t="str">
        <f t="shared" si="4"/>
        <v>54g 67s 38c</v>
      </c>
      <c r="N517" s="6" t="str">
        <f t="shared" si="5"/>
        <v>Enduring Forest Emerald</v>
      </c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6">
        <f>IF(C518=0, Config!$B$14*Config!$B$20*Config!$B$40, 
IF(C518=1, Config!$B$14*Config!$B$21*Config!$B$41, 
IF(C518=2, Config!$B$14*Config!$B$22*Config!$B$42, 
IF(C518=3, Config!$B$14*Config!$B$23*Config!$B$43, 
IF(C518=4, Config!$B$14*Config!$B$24*Config!$B$44, 
IF(C518=5, Config!$B$14*Config!$B$25*Config!$B$45, 
IF(C518=6, Config!$B$14*Config!$B$26*Config!$B$46, 
IF(C518=7, Config!$B$14*Config!$B$27*Config!$B$47, ""))))))))</f>
        <v>2.28</v>
      </c>
      <c r="C518" s="10">
        <v>3.0</v>
      </c>
      <c r="D518" s="7" t="s">
        <v>380</v>
      </c>
      <c r="E518" s="10">
        <v>45000.0</v>
      </c>
      <c r="F518" s="10">
        <v>80.0</v>
      </c>
      <c r="G518" s="9">
        <f>IF(E518 &lt; Config!$B$3, Config!$B$3, E518)</f>
        <v>45000</v>
      </c>
      <c r="H518" s="9">
        <f t="shared" si="1"/>
        <v>437390.1292</v>
      </c>
      <c r="I518" s="9">
        <f>H518 * (1 - Config!$B$9)</f>
        <v>371781.6098</v>
      </c>
      <c r="J518" s="9">
        <f>H518 * (1 + Config!$B$10)</f>
        <v>546737.6615</v>
      </c>
      <c r="K518" s="6" t="str">
        <f t="shared" si="2"/>
        <v>37g 17s 82c</v>
      </c>
      <c r="L518" s="8" t="str">
        <f t="shared" si="3"/>
        <v>43g 73s 90c</v>
      </c>
      <c r="M518" s="6" t="str">
        <f t="shared" si="4"/>
        <v>54g 67s 38c</v>
      </c>
      <c r="N518" s="6" t="str">
        <f t="shared" si="5"/>
        <v>Steady Forest Emerald</v>
      </c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6">
        <f>IF(C519=0, Config!$B$14*Config!$B$20*Config!$B$40, 
IF(C519=1, Config!$B$14*Config!$B$21*Config!$B$41, 
IF(C519=2, Config!$B$14*Config!$B$22*Config!$B$42, 
IF(C519=3, Config!$B$14*Config!$B$23*Config!$B$43, 
IF(C519=4, Config!$B$14*Config!$B$24*Config!$B$44, 
IF(C519=5, Config!$B$14*Config!$B$25*Config!$B$45, 
IF(C519=6, Config!$B$14*Config!$B$26*Config!$B$46, 
IF(C519=7, Config!$B$14*Config!$B$27*Config!$B$47, ""))))))))</f>
        <v>2.28</v>
      </c>
      <c r="C519" s="10">
        <v>3.0</v>
      </c>
      <c r="D519" s="7" t="s">
        <v>381</v>
      </c>
      <c r="E519" s="10">
        <v>45000.0</v>
      </c>
      <c r="F519" s="10">
        <v>80.0</v>
      </c>
      <c r="G519" s="9">
        <f>IF(E519 &lt; Config!$B$3, Config!$B$3, E519)</f>
        <v>45000</v>
      </c>
      <c r="H519" s="9">
        <f t="shared" si="1"/>
        <v>437390.1292</v>
      </c>
      <c r="I519" s="9">
        <f>H519 * (1 - Config!$B$9)</f>
        <v>371781.6098</v>
      </c>
      <c r="J519" s="9">
        <f>H519 * (1 + Config!$B$10)</f>
        <v>546737.6615</v>
      </c>
      <c r="K519" s="6" t="str">
        <f t="shared" si="2"/>
        <v>37g 17s 82c</v>
      </c>
      <c r="L519" s="8" t="str">
        <f t="shared" si="3"/>
        <v>43g 73s 90c</v>
      </c>
      <c r="M519" s="6" t="str">
        <f t="shared" si="4"/>
        <v>54g 67s 38c</v>
      </c>
      <c r="N519" s="6" t="str">
        <f t="shared" si="5"/>
        <v>Forceful Forest Emerald</v>
      </c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6">
        <f>IF(C520=0, Config!$B$14*Config!$B$20*Config!$B$40, 
IF(C520=1, Config!$B$14*Config!$B$21*Config!$B$41, 
IF(C520=2, Config!$B$14*Config!$B$22*Config!$B$42, 
IF(C520=3, Config!$B$14*Config!$B$23*Config!$B$43, 
IF(C520=4, Config!$B$14*Config!$B$24*Config!$B$44, 
IF(C520=5, Config!$B$14*Config!$B$25*Config!$B$45, 
IF(C520=6, Config!$B$14*Config!$B$26*Config!$B$46, 
IF(C520=7, Config!$B$14*Config!$B$27*Config!$B$47, ""))))))))</f>
        <v>2.28</v>
      </c>
      <c r="C520" s="10">
        <v>3.0</v>
      </c>
      <c r="D520" s="7" t="s">
        <v>382</v>
      </c>
      <c r="E520" s="10">
        <v>45000.0</v>
      </c>
      <c r="F520" s="10">
        <v>80.0</v>
      </c>
      <c r="G520" s="9">
        <f>IF(E520 &lt; Config!$B$3, Config!$B$3, E520)</f>
        <v>45000</v>
      </c>
      <c r="H520" s="9">
        <f t="shared" si="1"/>
        <v>437390.1292</v>
      </c>
      <c r="I520" s="9">
        <f>H520 * (1 - Config!$B$9)</f>
        <v>371781.6098</v>
      </c>
      <c r="J520" s="9">
        <f>H520 * (1 + Config!$B$10)</f>
        <v>546737.6615</v>
      </c>
      <c r="K520" s="6" t="str">
        <f t="shared" si="2"/>
        <v>37g 17s 82c</v>
      </c>
      <c r="L520" s="8" t="str">
        <f t="shared" si="3"/>
        <v>43g 73s 90c</v>
      </c>
      <c r="M520" s="6" t="str">
        <f t="shared" si="4"/>
        <v>54g 67s 38c</v>
      </c>
      <c r="N520" s="6" t="str">
        <f t="shared" si="5"/>
        <v>Seer's Forest Emerald</v>
      </c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6">
        <f>IF(C521=0, Config!$B$14*Config!$B$20*Config!$B$40, 
IF(C521=1, Config!$B$14*Config!$B$21*Config!$B$41, 
IF(C521=2, Config!$B$14*Config!$B$22*Config!$B$42, 
IF(C521=3, Config!$B$14*Config!$B$23*Config!$B$43, 
IF(C521=4, Config!$B$14*Config!$B$24*Config!$B$44, 
IF(C521=5, Config!$B$14*Config!$B$25*Config!$B$45, 
IF(C521=6, Config!$B$14*Config!$B$26*Config!$B$46, 
IF(C521=7, Config!$B$14*Config!$B$27*Config!$B$47, ""))))))))</f>
        <v>2.28</v>
      </c>
      <c r="C521" s="10">
        <v>3.0</v>
      </c>
      <c r="D521" s="7" t="s">
        <v>383</v>
      </c>
      <c r="E521" s="10">
        <v>45000.0</v>
      </c>
      <c r="F521" s="10">
        <v>80.0</v>
      </c>
      <c r="G521" s="9">
        <f>IF(E521 &lt; Config!$B$3, Config!$B$3, E521)</f>
        <v>45000</v>
      </c>
      <c r="H521" s="9">
        <f t="shared" si="1"/>
        <v>437390.1292</v>
      </c>
      <c r="I521" s="9">
        <f>H521 * (1 - Config!$B$9)</f>
        <v>371781.6098</v>
      </c>
      <c r="J521" s="9">
        <f>H521 * (1 + Config!$B$10)</f>
        <v>546737.6615</v>
      </c>
      <c r="K521" s="6" t="str">
        <f t="shared" si="2"/>
        <v>37g 17s 82c</v>
      </c>
      <c r="L521" s="8" t="str">
        <f t="shared" si="3"/>
        <v>43g 73s 90c</v>
      </c>
      <c r="M521" s="6" t="str">
        <f t="shared" si="4"/>
        <v>54g 67s 38c</v>
      </c>
      <c r="N521" s="6" t="str">
        <f t="shared" si="5"/>
        <v>Dazzling Forest Emerald</v>
      </c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6">
        <f>IF(C522=0, Config!$B$14*Config!$B$20*Config!$B$40, 
IF(C522=1, Config!$B$14*Config!$B$21*Config!$B$41, 
IF(C522=2, Config!$B$14*Config!$B$22*Config!$B$42, 
IF(C522=3, Config!$B$14*Config!$B$23*Config!$B$43, 
IF(C522=4, Config!$B$14*Config!$B$24*Config!$B$44, 
IF(C522=5, Config!$B$14*Config!$B$25*Config!$B$45, 
IF(C522=6, Config!$B$14*Config!$B$26*Config!$B$46, 
IF(C522=7, Config!$B$14*Config!$B$27*Config!$B$47, ""))))))))</f>
        <v>2.28</v>
      </c>
      <c r="C522" s="10">
        <v>3.0</v>
      </c>
      <c r="D522" s="7" t="s">
        <v>384</v>
      </c>
      <c r="E522" s="10">
        <v>45000.0</v>
      </c>
      <c r="F522" s="10">
        <v>80.0</v>
      </c>
      <c r="G522" s="9">
        <f>IF(E522 &lt; Config!$B$3, Config!$B$3, E522)</f>
        <v>45000</v>
      </c>
      <c r="H522" s="9">
        <f t="shared" si="1"/>
        <v>437390.1292</v>
      </c>
      <c r="I522" s="9">
        <f>H522 * (1 - Config!$B$9)</f>
        <v>371781.6098</v>
      </c>
      <c r="J522" s="9">
        <f>H522 * (1 + Config!$B$10)</f>
        <v>546737.6615</v>
      </c>
      <c r="K522" s="6" t="str">
        <f t="shared" si="2"/>
        <v>37g 17s 82c</v>
      </c>
      <c r="L522" s="8" t="str">
        <f t="shared" si="3"/>
        <v>43g 73s 90c</v>
      </c>
      <c r="M522" s="6" t="str">
        <f t="shared" si="4"/>
        <v>54g 67s 38c</v>
      </c>
      <c r="N522" s="6" t="str">
        <f t="shared" si="5"/>
        <v>Misty Forest Emerald</v>
      </c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6">
        <f>IF(C523=0, Config!$B$14*Config!$B$20*Config!$B$40, 
IF(C523=1, Config!$B$14*Config!$B$21*Config!$B$41, 
IF(C523=2, Config!$B$14*Config!$B$22*Config!$B$42, 
IF(C523=3, Config!$B$14*Config!$B$23*Config!$B$43, 
IF(C523=4, Config!$B$14*Config!$B$24*Config!$B$44, 
IF(C523=5, Config!$B$14*Config!$B$25*Config!$B$45, 
IF(C523=6, Config!$B$14*Config!$B$26*Config!$B$46, 
IF(C523=7, Config!$B$14*Config!$B$27*Config!$B$47, ""))))))))</f>
        <v>2.28</v>
      </c>
      <c r="C523" s="10">
        <v>3.0</v>
      </c>
      <c r="D523" s="7" t="s">
        <v>385</v>
      </c>
      <c r="E523" s="10">
        <v>45000.0</v>
      </c>
      <c r="F523" s="10">
        <v>80.0</v>
      </c>
      <c r="G523" s="9">
        <f>IF(E523 &lt; Config!$B$3, Config!$B$3, E523)</f>
        <v>45000</v>
      </c>
      <c r="H523" s="9">
        <f t="shared" si="1"/>
        <v>437390.1292</v>
      </c>
      <c r="I523" s="9">
        <f>H523 * (1 - Config!$B$9)</f>
        <v>371781.6098</v>
      </c>
      <c r="J523" s="9">
        <f>H523 * (1 + Config!$B$10)</f>
        <v>546737.6615</v>
      </c>
      <c r="K523" s="6" t="str">
        <f t="shared" si="2"/>
        <v>37g 17s 82c</v>
      </c>
      <c r="L523" s="8" t="str">
        <f t="shared" si="3"/>
        <v>43g 73s 90c</v>
      </c>
      <c r="M523" s="6" t="str">
        <f t="shared" si="4"/>
        <v>54g 67s 38c</v>
      </c>
      <c r="N523" s="6" t="str">
        <f t="shared" si="5"/>
        <v>Sundered Forest Emerald</v>
      </c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6">
        <f>IF(C524=0, Config!$B$14*Config!$B$20*Config!$B$40, 
IF(C524=1, Config!$B$14*Config!$B$21*Config!$B$41, 
IF(C524=2, Config!$B$14*Config!$B$22*Config!$B$42, 
IF(C524=3, Config!$B$14*Config!$B$23*Config!$B$43, 
IF(C524=4, Config!$B$14*Config!$B$24*Config!$B$44, 
IF(C524=5, Config!$B$14*Config!$B$25*Config!$B$45, 
IF(C524=6, Config!$B$14*Config!$B$26*Config!$B$46, 
IF(C524=7, Config!$B$14*Config!$B$27*Config!$B$47, ""))))))))</f>
        <v>2.28</v>
      </c>
      <c r="C524" s="10">
        <v>3.0</v>
      </c>
      <c r="D524" s="7" t="s">
        <v>386</v>
      </c>
      <c r="E524" s="10">
        <v>45000.0</v>
      </c>
      <c r="F524" s="10">
        <v>80.0</v>
      </c>
      <c r="G524" s="9">
        <f>IF(E524 &lt; Config!$B$3, Config!$B$3, E524)</f>
        <v>45000</v>
      </c>
      <c r="H524" s="9">
        <f t="shared" si="1"/>
        <v>437390.1292</v>
      </c>
      <c r="I524" s="9">
        <f>H524 * (1 - Config!$B$9)</f>
        <v>371781.6098</v>
      </c>
      <c r="J524" s="9">
        <f>H524 * (1 + Config!$B$10)</f>
        <v>546737.6615</v>
      </c>
      <c r="K524" s="6" t="str">
        <f t="shared" si="2"/>
        <v>37g 17s 82c</v>
      </c>
      <c r="L524" s="8" t="str">
        <f t="shared" si="3"/>
        <v>43g 73s 90c</v>
      </c>
      <c r="M524" s="6" t="str">
        <f t="shared" si="4"/>
        <v>54g 67s 38c</v>
      </c>
      <c r="N524" s="6" t="str">
        <f t="shared" si="5"/>
        <v>Radiant Forest Emerald</v>
      </c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6">
        <f>IF(C525=0, Config!$B$14*Config!$B$20*Config!$B$40, 
IF(C525=1, Config!$B$14*Config!$B$21*Config!$B$41, 
IF(C525=2, Config!$B$14*Config!$B$22*Config!$B$42, 
IF(C525=3, Config!$B$14*Config!$B$23*Config!$B$43, 
IF(C525=4, Config!$B$14*Config!$B$24*Config!$B$44, 
IF(C525=5, Config!$B$14*Config!$B$25*Config!$B$45, 
IF(C525=6, Config!$B$14*Config!$B$26*Config!$B$46, 
IF(C525=7, Config!$B$14*Config!$B$27*Config!$B$47, ""))))))))</f>
        <v>2.28</v>
      </c>
      <c r="C525" s="10">
        <v>3.0</v>
      </c>
      <c r="D525" s="7" t="s">
        <v>387</v>
      </c>
      <c r="E525" s="10">
        <v>45000.0</v>
      </c>
      <c r="F525" s="10">
        <v>80.0</v>
      </c>
      <c r="G525" s="9">
        <f>IF(E525 &lt; Config!$B$3, Config!$B$3, E525)</f>
        <v>45000</v>
      </c>
      <c r="H525" s="9">
        <f t="shared" si="1"/>
        <v>437390.1292</v>
      </c>
      <c r="I525" s="9">
        <f>H525 * (1 - Config!$B$9)</f>
        <v>371781.6098</v>
      </c>
      <c r="J525" s="9">
        <f>H525 * (1 + Config!$B$10)</f>
        <v>546737.6615</v>
      </c>
      <c r="K525" s="6" t="str">
        <f t="shared" si="2"/>
        <v>37g 17s 82c</v>
      </c>
      <c r="L525" s="8" t="str">
        <f t="shared" si="3"/>
        <v>43g 73s 90c</v>
      </c>
      <c r="M525" s="6" t="str">
        <f t="shared" si="4"/>
        <v>54g 67s 38c</v>
      </c>
      <c r="N525" s="6" t="str">
        <f t="shared" si="5"/>
        <v>Shining Forest Emerald</v>
      </c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6">
        <f>IF(C526=0, Config!$B$14*Config!$B$20*Config!$B$40, 
IF(C526=1, Config!$B$14*Config!$B$21*Config!$B$41, 
IF(C526=2, Config!$B$14*Config!$B$22*Config!$B$42, 
IF(C526=3, Config!$B$14*Config!$B$23*Config!$B$43, 
IF(C526=4, Config!$B$14*Config!$B$24*Config!$B$44, 
IF(C526=5, Config!$B$14*Config!$B$25*Config!$B$45, 
IF(C526=6, Config!$B$14*Config!$B$26*Config!$B$46, 
IF(C526=7, Config!$B$14*Config!$B$27*Config!$B$47, ""))))))))</f>
        <v>2.28</v>
      </c>
      <c r="C526" s="10">
        <v>3.0</v>
      </c>
      <c r="D526" s="7" t="s">
        <v>388</v>
      </c>
      <c r="E526" s="10">
        <v>45000.0</v>
      </c>
      <c r="F526" s="10">
        <v>80.0</v>
      </c>
      <c r="G526" s="9">
        <f>IF(E526 &lt; Config!$B$3, Config!$B$3, E526)</f>
        <v>45000</v>
      </c>
      <c r="H526" s="9">
        <f t="shared" si="1"/>
        <v>437390.1292</v>
      </c>
      <c r="I526" s="9">
        <f>H526 * (1 - Config!$B$9)</f>
        <v>371781.6098</v>
      </c>
      <c r="J526" s="9">
        <f>H526 * (1 + Config!$B$10)</f>
        <v>546737.6615</v>
      </c>
      <c r="K526" s="6" t="str">
        <f t="shared" si="2"/>
        <v>37g 17s 82c</v>
      </c>
      <c r="L526" s="8" t="str">
        <f t="shared" si="3"/>
        <v>43g 73s 90c</v>
      </c>
      <c r="M526" s="6" t="str">
        <f t="shared" si="4"/>
        <v>54g 67s 38c</v>
      </c>
      <c r="N526" s="6" t="str">
        <f t="shared" si="5"/>
        <v>Lambent Forest Emerald</v>
      </c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6">
        <f>IF(C527=0, Config!$B$14*Config!$B$20*Config!$B$40, 
IF(C527=1, Config!$B$14*Config!$B$21*Config!$B$41, 
IF(C527=2, Config!$B$14*Config!$B$22*Config!$B$42, 
IF(C527=3, Config!$B$14*Config!$B$23*Config!$B$43, 
IF(C527=4, Config!$B$14*Config!$B$24*Config!$B$44, 
IF(C527=5, Config!$B$14*Config!$B$25*Config!$B$45, 
IF(C527=6, Config!$B$14*Config!$B$26*Config!$B$46, 
IF(C527=7, Config!$B$14*Config!$B$27*Config!$B$47, ""))))))))</f>
        <v>2.28</v>
      </c>
      <c r="C527" s="10">
        <v>3.0</v>
      </c>
      <c r="D527" s="7" t="s">
        <v>389</v>
      </c>
      <c r="E527" s="10">
        <v>45000.0</v>
      </c>
      <c r="F527" s="10">
        <v>80.0</v>
      </c>
      <c r="G527" s="9">
        <f>IF(E527 &lt; Config!$B$3, Config!$B$3, E527)</f>
        <v>45000</v>
      </c>
      <c r="H527" s="9">
        <f t="shared" si="1"/>
        <v>437390.1292</v>
      </c>
      <c r="I527" s="9">
        <f>H527 * (1 - Config!$B$9)</f>
        <v>371781.6098</v>
      </c>
      <c r="J527" s="9">
        <f>H527 * (1 + Config!$B$10)</f>
        <v>546737.6615</v>
      </c>
      <c r="K527" s="6" t="str">
        <f t="shared" si="2"/>
        <v>37g 17s 82c</v>
      </c>
      <c r="L527" s="8" t="str">
        <f t="shared" si="3"/>
        <v>43g 73s 90c</v>
      </c>
      <c r="M527" s="6" t="str">
        <f t="shared" si="4"/>
        <v>54g 67s 38c</v>
      </c>
      <c r="N527" s="6" t="str">
        <f t="shared" si="5"/>
        <v>Tense Forest Emerald</v>
      </c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6">
        <f>IF(C528=0, Config!$B$14*Config!$B$20*Config!$B$40, 
IF(C528=1, Config!$B$14*Config!$B$21*Config!$B$41, 
IF(C528=2, Config!$B$14*Config!$B$22*Config!$B$42, 
IF(C528=3, Config!$B$14*Config!$B$23*Config!$B$43, 
IF(C528=4, Config!$B$14*Config!$B$24*Config!$B$44, 
IF(C528=5, Config!$B$14*Config!$B$25*Config!$B$45, 
IF(C528=6, Config!$B$14*Config!$B$26*Config!$B$46, 
IF(C528=7, Config!$B$14*Config!$B$27*Config!$B$47, ""))))))))</f>
        <v>2.28</v>
      </c>
      <c r="C528" s="10">
        <v>3.0</v>
      </c>
      <c r="D528" s="7" t="s">
        <v>390</v>
      </c>
      <c r="E528" s="10">
        <v>45000.0</v>
      </c>
      <c r="F528" s="10">
        <v>80.0</v>
      </c>
      <c r="G528" s="9">
        <f>IF(E528 &lt; Config!$B$3, Config!$B$3, E528)</f>
        <v>45000</v>
      </c>
      <c r="H528" s="9">
        <f t="shared" si="1"/>
        <v>437390.1292</v>
      </c>
      <c r="I528" s="9">
        <f>H528 * (1 - Config!$B$9)</f>
        <v>371781.6098</v>
      </c>
      <c r="J528" s="9">
        <f>H528 * (1 + Config!$B$10)</f>
        <v>546737.6615</v>
      </c>
      <c r="K528" s="6" t="str">
        <f t="shared" si="2"/>
        <v>37g 17s 82c</v>
      </c>
      <c r="L528" s="8" t="str">
        <f t="shared" si="3"/>
        <v>43g 73s 90c</v>
      </c>
      <c r="M528" s="6" t="str">
        <f t="shared" si="4"/>
        <v>54g 67s 38c</v>
      </c>
      <c r="N528" s="6" t="str">
        <f t="shared" si="5"/>
        <v>Turbid Forest Emerald</v>
      </c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6">
        <f>IF(C529=0, Config!$B$14*Config!$B$20*Config!$B$40, 
IF(C529=1, Config!$B$14*Config!$B$21*Config!$B$41, 
IF(C529=2, Config!$B$14*Config!$B$22*Config!$B$42, 
IF(C529=3, Config!$B$14*Config!$B$23*Config!$B$43, 
IF(C529=4, Config!$B$14*Config!$B$24*Config!$B$44, 
IF(C529=5, Config!$B$14*Config!$B$25*Config!$B$45, 
IF(C529=6, Config!$B$14*Config!$B$26*Config!$B$46, 
IF(C529=7, Config!$B$14*Config!$B$27*Config!$B$47, ""))))))))</f>
        <v>2.28</v>
      </c>
      <c r="C529" s="10">
        <v>3.0</v>
      </c>
      <c r="D529" s="7" t="s">
        <v>391</v>
      </c>
      <c r="E529" s="10">
        <v>45000.0</v>
      </c>
      <c r="F529" s="10">
        <v>80.0</v>
      </c>
      <c r="G529" s="9">
        <f>IF(E529 &lt; Config!$B$3, Config!$B$3, E529)</f>
        <v>45000</v>
      </c>
      <c r="H529" s="9">
        <f t="shared" si="1"/>
        <v>437390.1292</v>
      </c>
      <c r="I529" s="9">
        <f>H529 * (1 - Config!$B$9)</f>
        <v>371781.6098</v>
      </c>
      <c r="J529" s="9">
        <f>H529 * (1 + Config!$B$10)</f>
        <v>546737.6615</v>
      </c>
      <c r="K529" s="6" t="str">
        <f t="shared" si="2"/>
        <v>37g 17s 82c</v>
      </c>
      <c r="L529" s="8" t="str">
        <f t="shared" si="3"/>
        <v>43g 73s 90c</v>
      </c>
      <c r="M529" s="6" t="str">
        <f t="shared" si="4"/>
        <v>54g 67s 38c</v>
      </c>
      <c r="N529" s="6" t="str">
        <f t="shared" si="5"/>
        <v>Opaque Forest Emerald</v>
      </c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6">
        <f>IF(C530=0, Config!$B$14*Config!$B$20*Config!$B$40, 
IF(C530=1, Config!$B$14*Config!$B$21*Config!$B$41, 
IF(C530=2, Config!$B$14*Config!$B$22*Config!$B$42, 
IF(C530=3, Config!$B$14*Config!$B$23*Config!$B$43, 
IF(C530=4, Config!$B$14*Config!$B$24*Config!$B$44, 
IF(C530=5, Config!$B$14*Config!$B$25*Config!$B$45, 
IF(C530=6, Config!$B$14*Config!$B$26*Config!$B$46, 
IF(C530=7, Config!$B$14*Config!$B$27*Config!$B$47, ""))))))))</f>
        <v>2.28</v>
      </c>
      <c r="C530" s="10">
        <v>3.0</v>
      </c>
      <c r="D530" s="7" t="s">
        <v>392</v>
      </c>
      <c r="E530" s="10">
        <v>45000.0</v>
      </c>
      <c r="F530" s="10">
        <v>80.0</v>
      </c>
      <c r="G530" s="9">
        <f>IF(E530 &lt; Config!$B$3, Config!$B$3, E530)</f>
        <v>45000</v>
      </c>
      <c r="H530" s="9">
        <f t="shared" si="1"/>
        <v>437390.1292</v>
      </c>
      <c r="I530" s="9">
        <f>H530 * (1 - Config!$B$9)</f>
        <v>371781.6098</v>
      </c>
      <c r="J530" s="9">
        <f>H530 * (1 + Config!$B$10)</f>
        <v>546737.6615</v>
      </c>
      <c r="K530" s="6" t="str">
        <f t="shared" si="2"/>
        <v>37g 17s 82c</v>
      </c>
      <c r="L530" s="8" t="str">
        <f t="shared" si="3"/>
        <v>43g 73s 90c</v>
      </c>
      <c r="M530" s="6" t="str">
        <f t="shared" si="4"/>
        <v>54g 67s 38c</v>
      </c>
      <c r="N530" s="6" t="str">
        <f t="shared" si="5"/>
        <v>Intricate Forest Emerald</v>
      </c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6">
        <f>IF(C531=0, Config!$B$14*Config!$B$20*Config!$B$40, 
IF(C531=1, Config!$B$14*Config!$B$21*Config!$B$41, 
IF(C531=2, Config!$B$14*Config!$B$22*Config!$B$42, 
IF(C531=3, Config!$B$14*Config!$B$23*Config!$B$43, 
IF(C531=4, Config!$B$14*Config!$B$24*Config!$B$44, 
IF(C531=5, Config!$B$14*Config!$B$25*Config!$B$45, 
IF(C531=6, Config!$B$14*Config!$B$26*Config!$B$46, 
IF(C531=7, Config!$B$14*Config!$B$27*Config!$B$47, ""))))))))</f>
        <v>2.28</v>
      </c>
      <c r="C531" s="10">
        <v>3.0</v>
      </c>
      <c r="D531" s="7" t="s">
        <v>393</v>
      </c>
      <c r="E531" s="10">
        <v>45000.0</v>
      </c>
      <c r="F531" s="10">
        <v>80.0</v>
      </c>
      <c r="G531" s="9">
        <f>IF(E531 &lt; Config!$B$3, Config!$B$3, E531)</f>
        <v>45000</v>
      </c>
      <c r="H531" s="9">
        <f t="shared" si="1"/>
        <v>437390.1292</v>
      </c>
      <c r="I531" s="9">
        <f>H531 * (1 - Config!$B$9)</f>
        <v>371781.6098</v>
      </c>
      <c r="J531" s="9">
        <f>H531 * (1 + Config!$B$10)</f>
        <v>546737.6615</v>
      </c>
      <c r="K531" s="6" t="str">
        <f t="shared" si="2"/>
        <v>37g 17s 82c</v>
      </c>
      <c r="L531" s="8" t="str">
        <f t="shared" si="3"/>
        <v>43g 73s 90c</v>
      </c>
      <c r="M531" s="6" t="str">
        <f t="shared" si="4"/>
        <v>54g 67s 38c</v>
      </c>
      <c r="N531" s="6" t="str">
        <f t="shared" si="5"/>
        <v>Energized Forest Emerald</v>
      </c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6">
        <f>IF(C532=0, Config!$B$14*Config!$B$20*Config!$B$40, 
IF(C532=1, Config!$B$14*Config!$B$21*Config!$B$41, 
IF(C532=2, Config!$B$14*Config!$B$22*Config!$B$42, 
IF(C532=3, Config!$B$14*Config!$B$23*Config!$B$43, 
IF(C532=4, Config!$B$14*Config!$B$24*Config!$B$44, 
IF(C532=5, Config!$B$14*Config!$B$25*Config!$B$45, 
IF(C532=6, Config!$B$14*Config!$B$26*Config!$B$46, 
IF(C532=7, Config!$B$14*Config!$B$27*Config!$B$47, ""))))))))</f>
        <v>2.28</v>
      </c>
      <c r="C532" s="10">
        <v>3.0</v>
      </c>
      <c r="D532" s="7" t="s">
        <v>394</v>
      </c>
      <c r="E532" s="10">
        <v>45000.0</v>
      </c>
      <c r="F532" s="10">
        <v>80.0</v>
      </c>
      <c r="G532" s="9">
        <f>IF(E532 &lt; Config!$B$3, Config!$B$3, E532)</f>
        <v>45000</v>
      </c>
      <c r="H532" s="9">
        <f t="shared" si="1"/>
        <v>437390.1292</v>
      </c>
      <c r="I532" s="9">
        <f>H532 * (1 - Config!$B$9)</f>
        <v>371781.6098</v>
      </c>
      <c r="J532" s="9">
        <f>H532 * (1 + Config!$B$10)</f>
        <v>546737.6615</v>
      </c>
      <c r="K532" s="6" t="str">
        <f t="shared" si="2"/>
        <v>37g 17s 82c</v>
      </c>
      <c r="L532" s="8" t="str">
        <f t="shared" si="3"/>
        <v>43g 73s 90c</v>
      </c>
      <c r="M532" s="6" t="str">
        <f t="shared" si="4"/>
        <v>54g 67s 38c</v>
      </c>
      <c r="N532" s="6" t="str">
        <f t="shared" si="5"/>
        <v>Shattered Forest Emerald</v>
      </c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6">
        <f>IF(C533=0, Config!$B$14*Config!$B$20*Config!$B$40, 
IF(C533=1, Config!$B$14*Config!$B$21*Config!$B$41, 
IF(C533=2, Config!$B$14*Config!$B$22*Config!$B$42, 
IF(C533=3, Config!$B$14*Config!$B$23*Config!$B$43, 
IF(C533=4, Config!$B$14*Config!$B$24*Config!$B$44, 
IF(C533=5, Config!$B$14*Config!$B$25*Config!$B$45, 
IF(C533=6, Config!$B$14*Config!$B$26*Config!$B$46, 
IF(C533=7, Config!$B$14*Config!$B$27*Config!$B$47, ""))))))))</f>
        <v>1.89</v>
      </c>
      <c r="C533" s="10">
        <v>4.0</v>
      </c>
      <c r="D533" s="7" t="s">
        <v>395</v>
      </c>
      <c r="E533" s="10">
        <v>90000.0</v>
      </c>
      <c r="F533" s="10">
        <v>80.0</v>
      </c>
      <c r="G533" s="9">
        <f>IF(E533 &lt; Config!$B$3, Config!$B$3, E533)</f>
        <v>90000</v>
      </c>
      <c r="H533" s="9">
        <f t="shared" si="1"/>
        <v>725146.7932</v>
      </c>
      <c r="I533" s="9">
        <f>H533 * (1 - Config!$B$9)</f>
        <v>616374.7742</v>
      </c>
      <c r="J533" s="9">
        <f>H533 * (1 + Config!$B$10)</f>
        <v>906433.4914</v>
      </c>
      <c r="K533" s="6" t="str">
        <f t="shared" si="2"/>
        <v>61g 63s 75c</v>
      </c>
      <c r="L533" s="8" t="str">
        <f t="shared" si="3"/>
        <v>72g 51s 47c</v>
      </c>
      <c r="M533" s="6" t="str">
        <f t="shared" si="4"/>
        <v>90g 64s 33c</v>
      </c>
      <c r="N533" s="6" t="str">
        <f t="shared" si="5"/>
        <v>Bold Cardinal Ruby</v>
      </c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6">
        <f>IF(C534=0, Config!$B$14*Config!$B$20*Config!$B$40, 
IF(C534=1, Config!$B$14*Config!$B$21*Config!$B$41, 
IF(C534=2, Config!$B$14*Config!$B$22*Config!$B$42, 
IF(C534=3, Config!$B$14*Config!$B$23*Config!$B$43, 
IF(C534=4, Config!$B$14*Config!$B$24*Config!$B$44, 
IF(C534=5, Config!$B$14*Config!$B$25*Config!$B$45, 
IF(C534=6, Config!$B$14*Config!$B$26*Config!$B$46, 
IF(C534=7, Config!$B$14*Config!$B$27*Config!$B$47, ""))))))))</f>
        <v>1.89</v>
      </c>
      <c r="C534" s="10">
        <v>4.0</v>
      </c>
      <c r="D534" s="7" t="s">
        <v>396</v>
      </c>
      <c r="E534" s="10">
        <v>90000.0</v>
      </c>
      <c r="F534" s="10">
        <v>80.0</v>
      </c>
      <c r="G534" s="9">
        <f>IF(E534 &lt; Config!$B$3, Config!$B$3, E534)</f>
        <v>90000</v>
      </c>
      <c r="H534" s="9">
        <f t="shared" si="1"/>
        <v>725146.7932</v>
      </c>
      <c r="I534" s="9">
        <f>H534 * (1 - Config!$B$9)</f>
        <v>616374.7742</v>
      </c>
      <c r="J534" s="9">
        <f>H534 * (1 + Config!$B$10)</f>
        <v>906433.4914</v>
      </c>
      <c r="K534" s="6" t="str">
        <f t="shared" si="2"/>
        <v>61g 63s 75c</v>
      </c>
      <c r="L534" s="8" t="str">
        <f t="shared" si="3"/>
        <v>72g 51s 47c</v>
      </c>
      <c r="M534" s="6" t="str">
        <f t="shared" si="4"/>
        <v>90g 64s 33c</v>
      </c>
      <c r="N534" s="6" t="str">
        <f t="shared" si="5"/>
        <v>Delicate Cardinal Ruby</v>
      </c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6">
        <f>IF(C535=0, Config!$B$14*Config!$B$20*Config!$B$40, 
IF(C535=1, Config!$B$14*Config!$B$21*Config!$B$41, 
IF(C535=2, Config!$B$14*Config!$B$22*Config!$B$42, 
IF(C535=3, Config!$B$14*Config!$B$23*Config!$B$43, 
IF(C535=4, Config!$B$14*Config!$B$24*Config!$B$44, 
IF(C535=5, Config!$B$14*Config!$B$25*Config!$B$45, 
IF(C535=6, Config!$B$14*Config!$B$26*Config!$B$46, 
IF(C535=7, Config!$B$14*Config!$B$27*Config!$B$47, ""))))))))</f>
        <v>1.89</v>
      </c>
      <c r="C535" s="10">
        <v>4.0</v>
      </c>
      <c r="D535" s="7" t="s">
        <v>397</v>
      </c>
      <c r="E535" s="10">
        <v>90000.0</v>
      </c>
      <c r="F535" s="10">
        <v>80.0</v>
      </c>
      <c r="G535" s="9">
        <f>IF(E535 &lt; Config!$B$3, Config!$B$3, E535)</f>
        <v>90000</v>
      </c>
      <c r="H535" s="9">
        <f t="shared" si="1"/>
        <v>725146.7932</v>
      </c>
      <c r="I535" s="9">
        <f>H535 * (1 - Config!$B$9)</f>
        <v>616374.7742</v>
      </c>
      <c r="J535" s="9">
        <f>H535 * (1 + Config!$B$10)</f>
        <v>906433.4914</v>
      </c>
      <c r="K535" s="6" t="str">
        <f t="shared" si="2"/>
        <v>61g 63s 75c</v>
      </c>
      <c r="L535" s="8" t="str">
        <f t="shared" si="3"/>
        <v>72g 51s 47c</v>
      </c>
      <c r="M535" s="6" t="str">
        <f t="shared" si="4"/>
        <v>90g 64s 33c</v>
      </c>
      <c r="N535" s="6" t="str">
        <f t="shared" si="5"/>
        <v>Runed Cardinal Ruby</v>
      </c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6">
        <f>IF(C536=0, Config!$B$14*Config!$B$20*Config!$B$40, 
IF(C536=1, Config!$B$14*Config!$B$21*Config!$B$41, 
IF(C536=2, Config!$B$14*Config!$B$22*Config!$B$42, 
IF(C536=3, Config!$B$14*Config!$B$23*Config!$B$43, 
IF(C536=4, Config!$B$14*Config!$B$24*Config!$B$44, 
IF(C536=5, Config!$B$14*Config!$B$25*Config!$B$45, 
IF(C536=6, Config!$B$14*Config!$B$26*Config!$B$46, 
IF(C536=7, Config!$B$14*Config!$B$27*Config!$B$47, ""))))))))</f>
        <v>1.89</v>
      </c>
      <c r="C536" s="10">
        <v>4.0</v>
      </c>
      <c r="D536" s="7" t="s">
        <v>398</v>
      </c>
      <c r="E536" s="10">
        <v>90000.0</v>
      </c>
      <c r="F536" s="10">
        <v>80.0</v>
      </c>
      <c r="G536" s="9">
        <f>IF(E536 &lt; Config!$B$3, Config!$B$3, E536)</f>
        <v>90000</v>
      </c>
      <c r="H536" s="9">
        <f t="shared" si="1"/>
        <v>725146.7932</v>
      </c>
      <c r="I536" s="9">
        <f>H536 * (1 - Config!$B$9)</f>
        <v>616374.7742</v>
      </c>
      <c r="J536" s="9">
        <f>H536 * (1 + Config!$B$10)</f>
        <v>906433.4914</v>
      </c>
      <c r="K536" s="6" t="str">
        <f t="shared" si="2"/>
        <v>61g 63s 75c</v>
      </c>
      <c r="L536" s="8" t="str">
        <f t="shared" si="3"/>
        <v>72g 51s 47c</v>
      </c>
      <c r="M536" s="6" t="str">
        <f t="shared" si="4"/>
        <v>90g 64s 33c</v>
      </c>
      <c r="N536" s="6" t="str">
        <f t="shared" si="5"/>
        <v>Bright Cardinal Ruby</v>
      </c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6">
        <f>IF(C537=0, Config!$B$14*Config!$B$20*Config!$B$40, 
IF(C537=1, Config!$B$14*Config!$B$21*Config!$B$41, 
IF(C537=2, Config!$B$14*Config!$B$22*Config!$B$42, 
IF(C537=3, Config!$B$14*Config!$B$23*Config!$B$43, 
IF(C537=4, Config!$B$14*Config!$B$24*Config!$B$44, 
IF(C537=5, Config!$B$14*Config!$B$25*Config!$B$45, 
IF(C537=6, Config!$B$14*Config!$B$26*Config!$B$46, 
IF(C537=7, Config!$B$14*Config!$B$27*Config!$B$47, ""))))))))</f>
        <v>1.89</v>
      </c>
      <c r="C537" s="10">
        <v>4.0</v>
      </c>
      <c r="D537" s="7" t="s">
        <v>399</v>
      </c>
      <c r="E537" s="10">
        <v>90000.0</v>
      </c>
      <c r="F537" s="10">
        <v>80.0</v>
      </c>
      <c r="G537" s="9">
        <f>IF(E537 &lt; Config!$B$3, Config!$B$3, E537)</f>
        <v>90000</v>
      </c>
      <c r="H537" s="9">
        <f t="shared" si="1"/>
        <v>725146.7932</v>
      </c>
      <c r="I537" s="9">
        <f>H537 * (1 - Config!$B$9)</f>
        <v>616374.7742</v>
      </c>
      <c r="J537" s="9">
        <f>H537 * (1 + Config!$B$10)</f>
        <v>906433.4914</v>
      </c>
      <c r="K537" s="6" t="str">
        <f t="shared" si="2"/>
        <v>61g 63s 75c</v>
      </c>
      <c r="L537" s="8" t="str">
        <f t="shared" si="3"/>
        <v>72g 51s 47c</v>
      </c>
      <c r="M537" s="6" t="str">
        <f t="shared" si="4"/>
        <v>90g 64s 33c</v>
      </c>
      <c r="N537" s="6" t="str">
        <f t="shared" si="5"/>
        <v>Subtle Cardinal Ruby</v>
      </c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6">
        <f>IF(C538=0, Config!$B$14*Config!$B$20*Config!$B$40, 
IF(C538=1, Config!$B$14*Config!$B$21*Config!$B$41, 
IF(C538=2, Config!$B$14*Config!$B$22*Config!$B$42, 
IF(C538=3, Config!$B$14*Config!$B$23*Config!$B$43, 
IF(C538=4, Config!$B$14*Config!$B$24*Config!$B$44, 
IF(C538=5, Config!$B$14*Config!$B$25*Config!$B$45, 
IF(C538=6, Config!$B$14*Config!$B$26*Config!$B$46, 
IF(C538=7, Config!$B$14*Config!$B$27*Config!$B$47, ""))))))))</f>
        <v>1.89</v>
      </c>
      <c r="C538" s="10">
        <v>4.0</v>
      </c>
      <c r="D538" s="7" t="s">
        <v>400</v>
      </c>
      <c r="E538" s="10">
        <v>90000.0</v>
      </c>
      <c r="F538" s="10">
        <v>80.0</v>
      </c>
      <c r="G538" s="9">
        <f>IF(E538 &lt; Config!$B$3, Config!$B$3, E538)</f>
        <v>90000</v>
      </c>
      <c r="H538" s="9">
        <f t="shared" si="1"/>
        <v>725146.7932</v>
      </c>
      <c r="I538" s="9">
        <f>H538 * (1 - Config!$B$9)</f>
        <v>616374.7742</v>
      </c>
      <c r="J538" s="9">
        <f>H538 * (1 + Config!$B$10)</f>
        <v>906433.4914</v>
      </c>
      <c r="K538" s="6" t="str">
        <f t="shared" si="2"/>
        <v>61g 63s 75c</v>
      </c>
      <c r="L538" s="8" t="str">
        <f t="shared" si="3"/>
        <v>72g 51s 47c</v>
      </c>
      <c r="M538" s="6" t="str">
        <f t="shared" si="4"/>
        <v>90g 64s 33c</v>
      </c>
      <c r="N538" s="6" t="str">
        <f t="shared" si="5"/>
        <v>Flashing Cardinal Ruby</v>
      </c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6">
        <f>IF(C539=0, Config!$B$14*Config!$B$20*Config!$B$40, 
IF(C539=1, Config!$B$14*Config!$B$21*Config!$B$41, 
IF(C539=2, Config!$B$14*Config!$B$22*Config!$B$42, 
IF(C539=3, Config!$B$14*Config!$B$23*Config!$B$43, 
IF(C539=4, Config!$B$14*Config!$B$24*Config!$B$44, 
IF(C539=5, Config!$B$14*Config!$B$25*Config!$B$45, 
IF(C539=6, Config!$B$14*Config!$B$26*Config!$B$46, 
IF(C539=7, Config!$B$14*Config!$B$27*Config!$B$47, ""))))))))</f>
        <v>1.89</v>
      </c>
      <c r="C539" s="10">
        <v>4.0</v>
      </c>
      <c r="D539" s="7" t="s">
        <v>401</v>
      </c>
      <c r="E539" s="10">
        <v>90000.0</v>
      </c>
      <c r="F539" s="10">
        <v>80.0</v>
      </c>
      <c r="G539" s="9">
        <f>IF(E539 &lt; Config!$B$3, Config!$B$3, E539)</f>
        <v>90000</v>
      </c>
      <c r="H539" s="9">
        <f t="shared" si="1"/>
        <v>725146.7932</v>
      </c>
      <c r="I539" s="9">
        <f>H539 * (1 - Config!$B$9)</f>
        <v>616374.7742</v>
      </c>
      <c r="J539" s="9">
        <f>H539 * (1 + Config!$B$10)</f>
        <v>906433.4914</v>
      </c>
      <c r="K539" s="6" t="str">
        <f t="shared" si="2"/>
        <v>61g 63s 75c</v>
      </c>
      <c r="L539" s="8" t="str">
        <f t="shared" si="3"/>
        <v>72g 51s 47c</v>
      </c>
      <c r="M539" s="6" t="str">
        <f t="shared" si="4"/>
        <v>90g 64s 33c</v>
      </c>
      <c r="N539" s="6" t="str">
        <f t="shared" si="5"/>
        <v>Fractured Cardinal Ruby</v>
      </c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6">
        <f>IF(C540=0, Config!$B$14*Config!$B$20*Config!$B$40, 
IF(C540=1, Config!$B$14*Config!$B$21*Config!$B$41, 
IF(C540=2, Config!$B$14*Config!$B$22*Config!$B$42, 
IF(C540=3, Config!$B$14*Config!$B$23*Config!$B$43, 
IF(C540=4, Config!$B$14*Config!$B$24*Config!$B$44, 
IF(C540=5, Config!$B$14*Config!$B$25*Config!$B$45, 
IF(C540=6, Config!$B$14*Config!$B$26*Config!$B$46, 
IF(C540=7, Config!$B$14*Config!$B$27*Config!$B$47, ""))))))))</f>
        <v>1.89</v>
      </c>
      <c r="C540" s="10">
        <v>4.0</v>
      </c>
      <c r="D540" s="7" t="s">
        <v>402</v>
      </c>
      <c r="E540" s="10">
        <v>90000.0</v>
      </c>
      <c r="F540" s="10">
        <v>80.0</v>
      </c>
      <c r="G540" s="9">
        <f>IF(E540 &lt; Config!$B$3, Config!$B$3, E540)</f>
        <v>90000</v>
      </c>
      <c r="H540" s="9">
        <f t="shared" si="1"/>
        <v>725146.7932</v>
      </c>
      <c r="I540" s="9">
        <f>H540 * (1 - Config!$B$9)</f>
        <v>616374.7742</v>
      </c>
      <c r="J540" s="9">
        <f>H540 * (1 + Config!$B$10)</f>
        <v>906433.4914</v>
      </c>
      <c r="K540" s="6" t="str">
        <f t="shared" si="2"/>
        <v>61g 63s 75c</v>
      </c>
      <c r="L540" s="8" t="str">
        <f t="shared" si="3"/>
        <v>72g 51s 47c</v>
      </c>
      <c r="M540" s="6" t="str">
        <f t="shared" si="4"/>
        <v>90g 64s 33c</v>
      </c>
      <c r="N540" s="6" t="str">
        <f t="shared" si="5"/>
        <v>Precise Cardinal Ruby</v>
      </c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6">
        <f>IF(C541=0, Config!$B$14*Config!$B$20*Config!$B$40, 
IF(C541=1, Config!$B$14*Config!$B$21*Config!$B$41, 
IF(C541=2, Config!$B$14*Config!$B$22*Config!$B$42, 
IF(C541=3, Config!$B$14*Config!$B$23*Config!$B$43, 
IF(C541=4, Config!$B$14*Config!$B$24*Config!$B$44, 
IF(C541=5, Config!$B$14*Config!$B$25*Config!$B$45, 
IF(C541=6, Config!$B$14*Config!$B$26*Config!$B$46, 
IF(C541=7, Config!$B$14*Config!$B$27*Config!$B$47, ""))))))))</f>
        <v>1.89</v>
      </c>
      <c r="C541" s="10">
        <v>4.0</v>
      </c>
      <c r="D541" s="7" t="s">
        <v>403</v>
      </c>
      <c r="E541" s="10">
        <v>90000.0</v>
      </c>
      <c r="F541" s="10">
        <v>80.0</v>
      </c>
      <c r="G541" s="9">
        <f>IF(E541 &lt; Config!$B$3, Config!$B$3, E541)</f>
        <v>90000</v>
      </c>
      <c r="H541" s="9">
        <f t="shared" si="1"/>
        <v>725146.7932</v>
      </c>
      <c r="I541" s="9">
        <f>H541 * (1 - Config!$B$9)</f>
        <v>616374.7742</v>
      </c>
      <c r="J541" s="9">
        <f>H541 * (1 + Config!$B$10)</f>
        <v>906433.4914</v>
      </c>
      <c r="K541" s="6" t="str">
        <f t="shared" si="2"/>
        <v>61g 63s 75c</v>
      </c>
      <c r="L541" s="8" t="str">
        <f t="shared" si="3"/>
        <v>72g 51s 47c</v>
      </c>
      <c r="M541" s="6" t="str">
        <f t="shared" si="4"/>
        <v>90g 64s 33c</v>
      </c>
      <c r="N541" s="6" t="str">
        <f t="shared" si="5"/>
        <v>Solid Majestic Zircon</v>
      </c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6">
        <f>IF(C542=0, Config!$B$14*Config!$B$20*Config!$B$40, 
IF(C542=1, Config!$B$14*Config!$B$21*Config!$B$41, 
IF(C542=2, Config!$B$14*Config!$B$22*Config!$B$42, 
IF(C542=3, Config!$B$14*Config!$B$23*Config!$B$43, 
IF(C542=4, Config!$B$14*Config!$B$24*Config!$B$44, 
IF(C542=5, Config!$B$14*Config!$B$25*Config!$B$45, 
IF(C542=6, Config!$B$14*Config!$B$26*Config!$B$46, 
IF(C542=7, Config!$B$14*Config!$B$27*Config!$B$47, ""))))))))</f>
        <v>1.89</v>
      </c>
      <c r="C542" s="10">
        <v>4.0</v>
      </c>
      <c r="D542" s="7" t="s">
        <v>404</v>
      </c>
      <c r="E542" s="10">
        <v>90000.0</v>
      </c>
      <c r="F542" s="10">
        <v>80.0</v>
      </c>
      <c r="G542" s="9">
        <f>IF(E542 &lt; Config!$B$3, Config!$B$3, E542)</f>
        <v>90000</v>
      </c>
      <c r="H542" s="9">
        <f t="shared" si="1"/>
        <v>725146.7932</v>
      </c>
      <c r="I542" s="9">
        <f>H542 * (1 - Config!$B$9)</f>
        <v>616374.7742</v>
      </c>
      <c r="J542" s="9">
        <f>H542 * (1 + Config!$B$10)</f>
        <v>906433.4914</v>
      </c>
      <c r="K542" s="6" t="str">
        <f t="shared" si="2"/>
        <v>61g 63s 75c</v>
      </c>
      <c r="L542" s="8" t="str">
        <f t="shared" si="3"/>
        <v>72g 51s 47c</v>
      </c>
      <c r="M542" s="6" t="str">
        <f t="shared" si="4"/>
        <v>90g 64s 33c</v>
      </c>
      <c r="N542" s="6" t="str">
        <f t="shared" si="5"/>
        <v>Sparkling Majestic Zircon</v>
      </c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6">
        <f>IF(C543=0, Config!$B$14*Config!$B$20*Config!$B$40, 
IF(C543=1, Config!$B$14*Config!$B$21*Config!$B$41, 
IF(C543=2, Config!$B$14*Config!$B$22*Config!$B$42, 
IF(C543=3, Config!$B$14*Config!$B$23*Config!$B$43, 
IF(C543=4, Config!$B$14*Config!$B$24*Config!$B$44, 
IF(C543=5, Config!$B$14*Config!$B$25*Config!$B$45, 
IF(C543=6, Config!$B$14*Config!$B$26*Config!$B$46, 
IF(C543=7, Config!$B$14*Config!$B$27*Config!$B$47, ""))))))))</f>
        <v>1.89</v>
      </c>
      <c r="C543" s="10">
        <v>4.0</v>
      </c>
      <c r="D543" s="7" t="s">
        <v>405</v>
      </c>
      <c r="E543" s="10">
        <v>90000.0</v>
      </c>
      <c r="F543" s="10">
        <v>80.0</v>
      </c>
      <c r="G543" s="9">
        <f>IF(E543 &lt; Config!$B$3, Config!$B$3, E543)</f>
        <v>90000</v>
      </c>
      <c r="H543" s="9">
        <f t="shared" si="1"/>
        <v>725146.7932</v>
      </c>
      <c r="I543" s="9">
        <f>H543 * (1 - Config!$B$9)</f>
        <v>616374.7742</v>
      </c>
      <c r="J543" s="9">
        <f>H543 * (1 + Config!$B$10)</f>
        <v>906433.4914</v>
      </c>
      <c r="K543" s="6" t="str">
        <f t="shared" si="2"/>
        <v>61g 63s 75c</v>
      </c>
      <c r="L543" s="8" t="str">
        <f t="shared" si="3"/>
        <v>72g 51s 47c</v>
      </c>
      <c r="M543" s="6" t="str">
        <f t="shared" si="4"/>
        <v>90g 64s 33c</v>
      </c>
      <c r="N543" s="6" t="str">
        <f t="shared" si="5"/>
        <v>Lustrous Majestic Zircon</v>
      </c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6">
        <f>IF(C544=0, Config!$B$14*Config!$B$20*Config!$B$40, 
IF(C544=1, Config!$B$14*Config!$B$21*Config!$B$41, 
IF(C544=2, Config!$B$14*Config!$B$22*Config!$B$42, 
IF(C544=3, Config!$B$14*Config!$B$23*Config!$B$43, 
IF(C544=4, Config!$B$14*Config!$B$24*Config!$B$44, 
IF(C544=5, Config!$B$14*Config!$B$25*Config!$B$45, 
IF(C544=6, Config!$B$14*Config!$B$26*Config!$B$46, 
IF(C544=7, Config!$B$14*Config!$B$27*Config!$B$47, ""))))))))</f>
        <v>1.89</v>
      </c>
      <c r="C544" s="10">
        <v>4.0</v>
      </c>
      <c r="D544" s="7" t="s">
        <v>406</v>
      </c>
      <c r="E544" s="10">
        <v>90000.0</v>
      </c>
      <c r="F544" s="10">
        <v>80.0</v>
      </c>
      <c r="G544" s="9">
        <f>IF(E544 &lt; Config!$B$3, Config!$B$3, E544)</f>
        <v>90000</v>
      </c>
      <c r="H544" s="9">
        <f t="shared" si="1"/>
        <v>725146.7932</v>
      </c>
      <c r="I544" s="9">
        <f>H544 * (1 - Config!$B$9)</f>
        <v>616374.7742</v>
      </c>
      <c r="J544" s="9">
        <f>H544 * (1 + Config!$B$10)</f>
        <v>906433.4914</v>
      </c>
      <c r="K544" s="6" t="str">
        <f t="shared" si="2"/>
        <v>61g 63s 75c</v>
      </c>
      <c r="L544" s="8" t="str">
        <f t="shared" si="3"/>
        <v>72g 51s 47c</v>
      </c>
      <c r="M544" s="6" t="str">
        <f t="shared" si="4"/>
        <v>90g 64s 33c</v>
      </c>
      <c r="N544" s="6" t="str">
        <f t="shared" si="5"/>
        <v>Stormy Majestic Zircon</v>
      </c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6">
        <f>IF(C545=0, Config!$B$14*Config!$B$20*Config!$B$40, 
IF(C545=1, Config!$B$14*Config!$B$21*Config!$B$41, 
IF(C545=2, Config!$B$14*Config!$B$22*Config!$B$42, 
IF(C545=3, Config!$B$14*Config!$B$23*Config!$B$43, 
IF(C545=4, Config!$B$14*Config!$B$24*Config!$B$44, 
IF(C545=5, Config!$B$14*Config!$B$25*Config!$B$45, 
IF(C545=6, Config!$B$14*Config!$B$26*Config!$B$46, 
IF(C545=7, Config!$B$14*Config!$B$27*Config!$B$47, ""))))))))</f>
        <v>1.89</v>
      </c>
      <c r="C545" s="10">
        <v>4.0</v>
      </c>
      <c r="D545" s="7" t="s">
        <v>407</v>
      </c>
      <c r="E545" s="10">
        <v>90000.0</v>
      </c>
      <c r="F545" s="10">
        <v>80.0</v>
      </c>
      <c r="G545" s="9">
        <f>IF(E545 &lt; Config!$B$3, Config!$B$3, E545)</f>
        <v>90000</v>
      </c>
      <c r="H545" s="9">
        <f t="shared" si="1"/>
        <v>725146.7932</v>
      </c>
      <c r="I545" s="9">
        <f>H545 * (1 - Config!$B$9)</f>
        <v>616374.7742</v>
      </c>
      <c r="J545" s="9">
        <f>H545 * (1 + Config!$B$10)</f>
        <v>906433.4914</v>
      </c>
      <c r="K545" s="6" t="str">
        <f t="shared" si="2"/>
        <v>61g 63s 75c</v>
      </c>
      <c r="L545" s="8" t="str">
        <f t="shared" si="3"/>
        <v>72g 51s 47c</v>
      </c>
      <c r="M545" s="6" t="str">
        <f t="shared" si="4"/>
        <v>90g 64s 33c</v>
      </c>
      <c r="N545" s="6" t="str">
        <f t="shared" si="5"/>
        <v>Brilliant King's Amber</v>
      </c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6">
        <f>IF(C546=0, Config!$B$14*Config!$B$20*Config!$B$40, 
IF(C546=1, Config!$B$14*Config!$B$21*Config!$B$41, 
IF(C546=2, Config!$B$14*Config!$B$22*Config!$B$42, 
IF(C546=3, Config!$B$14*Config!$B$23*Config!$B$43, 
IF(C546=4, Config!$B$14*Config!$B$24*Config!$B$44, 
IF(C546=5, Config!$B$14*Config!$B$25*Config!$B$45, 
IF(C546=6, Config!$B$14*Config!$B$26*Config!$B$46, 
IF(C546=7, Config!$B$14*Config!$B$27*Config!$B$47, ""))))))))</f>
        <v>1.89</v>
      </c>
      <c r="C546" s="10">
        <v>4.0</v>
      </c>
      <c r="D546" s="7" t="s">
        <v>408</v>
      </c>
      <c r="E546" s="10">
        <v>90000.0</v>
      </c>
      <c r="F546" s="10">
        <v>80.0</v>
      </c>
      <c r="G546" s="9">
        <f>IF(E546 &lt; Config!$B$3, Config!$B$3, E546)</f>
        <v>90000</v>
      </c>
      <c r="H546" s="9">
        <f t="shared" si="1"/>
        <v>725146.7932</v>
      </c>
      <c r="I546" s="9">
        <f>H546 * (1 - Config!$B$9)</f>
        <v>616374.7742</v>
      </c>
      <c r="J546" s="9">
        <f>H546 * (1 + Config!$B$10)</f>
        <v>906433.4914</v>
      </c>
      <c r="K546" s="6" t="str">
        <f t="shared" si="2"/>
        <v>61g 63s 75c</v>
      </c>
      <c r="L546" s="8" t="str">
        <f t="shared" si="3"/>
        <v>72g 51s 47c</v>
      </c>
      <c r="M546" s="6" t="str">
        <f t="shared" si="4"/>
        <v>90g 64s 33c</v>
      </c>
      <c r="N546" s="6" t="str">
        <f t="shared" si="5"/>
        <v>Smooth King's Amber</v>
      </c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6">
        <f>IF(C547=0, Config!$B$14*Config!$B$20*Config!$B$40, 
IF(C547=1, Config!$B$14*Config!$B$21*Config!$B$41, 
IF(C547=2, Config!$B$14*Config!$B$22*Config!$B$42, 
IF(C547=3, Config!$B$14*Config!$B$23*Config!$B$43, 
IF(C547=4, Config!$B$14*Config!$B$24*Config!$B$44, 
IF(C547=5, Config!$B$14*Config!$B$25*Config!$B$45, 
IF(C547=6, Config!$B$14*Config!$B$26*Config!$B$46, 
IF(C547=7, Config!$B$14*Config!$B$27*Config!$B$47, ""))))))))</f>
        <v>1.89</v>
      </c>
      <c r="C547" s="10">
        <v>4.0</v>
      </c>
      <c r="D547" s="7" t="s">
        <v>409</v>
      </c>
      <c r="E547" s="10">
        <v>90000.0</v>
      </c>
      <c r="F547" s="10">
        <v>80.0</v>
      </c>
      <c r="G547" s="9">
        <f>IF(E547 &lt; Config!$B$3, Config!$B$3, E547)</f>
        <v>90000</v>
      </c>
      <c r="H547" s="9">
        <f t="shared" si="1"/>
        <v>725146.7932</v>
      </c>
      <c r="I547" s="9">
        <f>H547 * (1 - Config!$B$9)</f>
        <v>616374.7742</v>
      </c>
      <c r="J547" s="9">
        <f>H547 * (1 + Config!$B$10)</f>
        <v>906433.4914</v>
      </c>
      <c r="K547" s="6" t="str">
        <f t="shared" si="2"/>
        <v>61g 63s 75c</v>
      </c>
      <c r="L547" s="8" t="str">
        <f t="shared" si="3"/>
        <v>72g 51s 47c</v>
      </c>
      <c r="M547" s="6" t="str">
        <f t="shared" si="4"/>
        <v>90g 64s 33c</v>
      </c>
      <c r="N547" s="6" t="str">
        <f t="shared" si="5"/>
        <v>Rigid King's Amber</v>
      </c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6">
        <f>IF(C548=0, Config!$B$14*Config!$B$20*Config!$B$40, 
IF(C548=1, Config!$B$14*Config!$B$21*Config!$B$41, 
IF(C548=2, Config!$B$14*Config!$B$22*Config!$B$42, 
IF(C548=3, Config!$B$14*Config!$B$23*Config!$B$43, 
IF(C548=4, Config!$B$14*Config!$B$24*Config!$B$44, 
IF(C548=5, Config!$B$14*Config!$B$25*Config!$B$45, 
IF(C548=6, Config!$B$14*Config!$B$26*Config!$B$46, 
IF(C548=7, Config!$B$14*Config!$B$27*Config!$B$47, ""))))))))</f>
        <v>1.89</v>
      </c>
      <c r="C548" s="10">
        <v>4.0</v>
      </c>
      <c r="D548" s="7" t="s">
        <v>410</v>
      </c>
      <c r="E548" s="10">
        <v>90000.0</v>
      </c>
      <c r="F548" s="10">
        <v>80.0</v>
      </c>
      <c r="G548" s="9">
        <f>IF(E548 &lt; Config!$B$3, Config!$B$3, E548)</f>
        <v>90000</v>
      </c>
      <c r="H548" s="9">
        <f t="shared" si="1"/>
        <v>725146.7932</v>
      </c>
      <c r="I548" s="9">
        <f>H548 * (1 - Config!$B$9)</f>
        <v>616374.7742</v>
      </c>
      <c r="J548" s="9">
        <f>H548 * (1 + Config!$B$10)</f>
        <v>906433.4914</v>
      </c>
      <c r="K548" s="6" t="str">
        <f t="shared" si="2"/>
        <v>61g 63s 75c</v>
      </c>
      <c r="L548" s="8" t="str">
        <f t="shared" si="3"/>
        <v>72g 51s 47c</v>
      </c>
      <c r="M548" s="6" t="str">
        <f t="shared" si="4"/>
        <v>90g 64s 33c</v>
      </c>
      <c r="N548" s="6" t="str">
        <f t="shared" si="5"/>
        <v>Thick King's Amber</v>
      </c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6">
        <f>IF(C549=0, Config!$B$14*Config!$B$20*Config!$B$40, 
IF(C549=1, Config!$B$14*Config!$B$21*Config!$B$41, 
IF(C549=2, Config!$B$14*Config!$B$22*Config!$B$42, 
IF(C549=3, Config!$B$14*Config!$B$23*Config!$B$43, 
IF(C549=4, Config!$B$14*Config!$B$24*Config!$B$44, 
IF(C549=5, Config!$B$14*Config!$B$25*Config!$B$45, 
IF(C549=6, Config!$B$14*Config!$B$26*Config!$B$46, 
IF(C549=7, Config!$B$14*Config!$B$27*Config!$B$47, ""))))))))</f>
        <v>1.89</v>
      </c>
      <c r="C549" s="10">
        <v>4.0</v>
      </c>
      <c r="D549" s="7" t="s">
        <v>411</v>
      </c>
      <c r="E549" s="10">
        <v>90000.0</v>
      </c>
      <c r="F549" s="10">
        <v>80.0</v>
      </c>
      <c r="G549" s="9">
        <f>IF(E549 &lt; Config!$B$3, Config!$B$3, E549)</f>
        <v>90000</v>
      </c>
      <c r="H549" s="9">
        <f t="shared" si="1"/>
        <v>725146.7932</v>
      </c>
      <c r="I549" s="9">
        <f>H549 * (1 - Config!$B$9)</f>
        <v>616374.7742</v>
      </c>
      <c r="J549" s="9">
        <f>H549 * (1 + Config!$B$10)</f>
        <v>906433.4914</v>
      </c>
      <c r="K549" s="6" t="str">
        <f t="shared" si="2"/>
        <v>61g 63s 75c</v>
      </c>
      <c r="L549" s="8" t="str">
        <f t="shared" si="3"/>
        <v>72g 51s 47c</v>
      </c>
      <c r="M549" s="6" t="str">
        <f t="shared" si="4"/>
        <v>90g 64s 33c</v>
      </c>
      <c r="N549" s="6" t="str">
        <f t="shared" si="5"/>
        <v>Mystic King's Amber</v>
      </c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6">
        <f>IF(C550=0, Config!$B$14*Config!$B$20*Config!$B$40, 
IF(C550=1, Config!$B$14*Config!$B$21*Config!$B$41, 
IF(C550=2, Config!$B$14*Config!$B$22*Config!$B$42, 
IF(C550=3, Config!$B$14*Config!$B$23*Config!$B$43, 
IF(C550=4, Config!$B$14*Config!$B$24*Config!$B$44, 
IF(C550=5, Config!$B$14*Config!$B$25*Config!$B$45, 
IF(C550=6, Config!$B$14*Config!$B$26*Config!$B$46, 
IF(C550=7, Config!$B$14*Config!$B$27*Config!$B$47, ""))))))))</f>
        <v>1.89</v>
      </c>
      <c r="C550" s="10">
        <v>4.0</v>
      </c>
      <c r="D550" s="7" t="s">
        <v>412</v>
      </c>
      <c r="E550" s="10">
        <v>90000.0</v>
      </c>
      <c r="F550" s="10">
        <v>80.0</v>
      </c>
      <c r="G550" s="9">
        <f>IF(E550 &lt; Config!$B$3, Config!$B$3, E550)</f>
        <v>90000</v>
      </c>
      <c r="H550" s="9">
        <f t="shared" si="1"/>
        <v>725146.7932</v>
      </c>
      <c r="I550" s="9">
        <f>H550 * (1 - Config!$B$9)</f>
        <v>616374.7742</v>
      </c>
      <c r="J550" s="9">
        <f>H550 * (1 + Config!$B$10)</f>
        <v>906433.4914</v>
      </c>
      <c r="K550" s="6" t="str">
        <f t="shared" si="2"/>
        <v>61g 63s 75c</v>
      </c>
      <c r="L550" s="8" t="str">
        <f t="shared" si="3"/>
        <v>72g 51s 47c</v>
      </c>
      <c r="M550" s="6" t="str">
        <f t="shared" si="4"/>
        <v>90g 64s 33c</v>
      </c>
      <c r="N550" s="6" t="str">
        <f t="shared" si="5"/>
        <v>Quick King's Amber</v>
      </c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6">
        <f>IF(C551=0, Config!$B$14*Config!$B$20*Config!$B$40, 
IF(C551=1, Config!$B$14*Config!$B$21*Config!$B$41, 
IF(C551=2, Config!$B$14*Config!$B$22*Config!$B$42, 
IF(C551=3, Config!$B$14*Config!$B$23*Config!$B$43, 
IF(C551=4, Config!$B$14*Config!$B$24*Config!$B$44, 
IF(C551=5, Config!$B$14*Config!$B$25*Config!$B$45, 
IF(C551=6, Config!$B$14*Config!$B$26*Config!$B$46, 
IF(C551=7, Config!$B$14*Config!$B$27*Config!$B$47, ""))))))))</f>
        <v>1.89</v>
      </c>
      <c r="C551" s="10">
        <v>4.0</v>
      </c>
      <c r="D551" s="7" t="s">
        <v>413</v>
      </c>
      <c r="E551" s="10">
        <v>90000.0</v>
      </c>
      <c r="F551" s="10">
        <v>80.0</v>
      </c>
      <c r="G551" s="9">
        <f>IF(E551 &lt; Config!$B$3, Config!$B$3, E551)</f>
        <v>90000</v>
      </c>
      <c r="H551" s="9">
        <f t="shared" si="1"/>
        <v>725146.7932</v>
      </c>
      <c r="I551" s="9">
        <f>H551 * (1 - Config!$B$9)</f>
        <v>616374.7742</v>
      </c>
      <c r="J551" s="9">
        <f>H551 * (1 + Config!$B$10)</f>
        <v>906433.4914</v>
      </c>
      <c r="K551" s="6" t="str">
        <f t="shared" si="2"/>
        <v>61g 63s 75c</v>
      </c>
      <c r="L551" s="8" t="str">
        <f t="shared" si="3"/>
        <v>72g 51s 47c</v>
      </c>
      <c r="M551" s="6" t="str">
        <f t="shared" si="4"/>
        <v>90g 64s 33c</v>
      </c>
      <c r="N551" s="6" t="str">
        <f t="shared" si="5"/>
        <v>Sovereign Dreadstone</v>
      </c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6">
        <f>IF(C552=0, Config!$B$14*Config!$B$20*Config!$B$40, 
IF(C552=1, Config!$B$14*Config!$B$21*Config!$B$41, 
IF(C552=2, Config!$B$14*Config!$B$22*Config!$B$42, 
IF(C552=3, Config!$B$14*Config!$B$23*Config!$B$43, 
IF(C552=4, Config!$B$14*Config!$B$24*Config!$B$44, 
IF(C552=5, Config!$B$14*Config!$B$25*Config!$B$45, 
IF(C552=6, Config!$B$14*Config!$B$26*Config!$B$46, 
IF(C552=7, Config!$B$14*Config!$B$27*Config!$B$47, ""))))))))</f>
        <v>1.89</v>
      </c>
      <c r="C552" s="10">
        <v>4.0</v>
      </c>
      <c r="D552" s="7" t="s">
        <v>414</v>
      </c>
      <c r="E552" s="10">
        <v>90000.0</v>
      </c>
      <c r="F552" s="10">
        <v>80.0</v>
      </c>
      <c r="G552" s="9">
        <f>IF(E552 &lt; Config!$B$3, Config!$B$3, E552)</f>
        <v>90000</v>
      </c>
      <c r="H552" s="9">
        <f t="shared" si="1"/>
        <v>725146.7932</v>
      </c>
      <c r="I552" s="9">
        <f>H552 * (1 - Config!$B$9)</f>
        <v>616374.7742</v>
      </c>
      <c r="J552" s="9">
        <f>H552 * (1 + Config!$B$10)</f>
        <v>906433.4914</v>
      </c>
      <c r="K552" s="6" t="str">
        <f t="shared" si="2"/>
        <v>61g 63s 75c</v>
      </c>
      <c r="L552" s="8" t="str">
        <f t="shared" si="3"/>
        <v>72g 51s 47c</v>
      </c>
      <c r="M552" s="6" t="str">
        <f t="shared" si="4"/>
        <v>90g 64s 33c</v>
      </c>
      <c r="N552" s="6" t="str">
        <f t="shared" si="5"/>
        <v>Shifting Dreadstone</v>
      </c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6">
        <f>IF(C553=0, Config!$B$14*Config!$B$20*Config!$B$40, 
IF(C553=1, Config!$B$14*Config!$B$21*Config!$B$41, 
IF(C553=2, Config!$B$14*Config!$B$22*Config!$B$42, 
IF(C553=3, Config!$B$14*Config!$B$23*Config!$B$43, 
IF(C553=4, Config!$B$14*Config!$B$24*Config!$B$44, 
IF(C553=5, Config!$B$14*Config!$B$25*Config!$B$45, 
IF(C553=6, Config!$B$14*Config!$B$26*Config!$B$46, 
IF(C553=7, Config!$B$14*Config!$B$27*Config!$B$47, ""))))))))</f>
        <v>1.89</v>
      </c>
      <c r="C553" s="10">
        <v>4.0</v>
      </c>
      <c r="D553" s="7" t="s">
        <v>415</v>
      </c>
      <c r="E553" s="10">
        <v>90000.0</v>
      </c>
      <c r="F553" s="10">
        <v>80.0</v>
      </c>
      <c r="G553" s="9">
        <f>IF(E553 &lt; Config!$B$3, Config!$B$3, E553)</f>
        <v>90000</v>
      </c>
      <c r="H553" s="9">
        <f t="shared" si="1"/>
        <v>725146.7932</v>
      </c>
      <c r="I553" s="9">
        <f>H553 * (1 - Config!$B$9)</f>
        <v>616374.7742</v>
      </c>
      <c r="J553" s="9">
        <f>H553 * (1 + Config!$B$10)</f>
        <v>906433.4914</v>
      </c>
      <c r="K553" s="6" t="str">
        <f t="shared" si="2"/>
        <v>61g 63s 75c</v>
      </c>
      <c r="L553" s="8" t="str">
        <f t="shared" si="3"/>
        <v>72g 51s 47c</v>
      </c>
      <c r="M553" s="6" t="str">
        <f t="shared" si="4"/>
        <v>90g 64s 33c</v>
      </c>
      <c r="N553" s="6" t="str">
        <f t="shared" si="5"/>
        <v>Tenuous Dreadstone</v>
      </c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6">
        <f>IF(C554=0, Config!$B$14*Config!$B$20*Config!$B$40, 
IF(C554=1, Config!$B$14*Config!$B$21*Config!$B$41, 
IF(C554=2, Config!$B$14*Config!$B$22*Config!$B$42, 
IF(C554=3, Config!$B$14*Config!$B$23*Config!$B$43, 
IF(C554=4, Config!$B$14*Config!$B$24*Config!$B$44, 
IF(C554=5, Config!$B$14*Config!$B$25*Config!$B$45, 
IF(C554=6, Config!$B$14*Config!$B$26*Config!$B$46, 
IF(C554=7, Config!$B$14*Config!$B$27*Config!$B$47, ""))))))))</f>
        <v>1.89</v>
      </c>
      <c r="C554" s="10">
        <v>4.0</v>
      </c>
      <c r="D554" s="7" t="s">
        <v>416</v>
      </c>
      <c r="E554" s="10">
        <v>90000.0</v>
      </c>
      <c r="F554" s="10">
        <v>80.0</v>
      </c>
      <c r="G554" s="9">
        <f>IF(E554 &lt; Config!$B$3, Config!$B$3, E554)</f>
        <v>90000</v>
      </c>
      <c r="H554" s="9">
        <f t="shared" si="1"/>
        <v>725146.7932</v>
      </c>
      <c r="I554" s="9">
        <f>H554 * (1 - Config!$B$9)</f>
        <v>616374.7742</v>
      </c>
      <c r="J554" s="9">
        <f>H554 * (1 + Config!$B$10)</f>
        <v>906433.4914</v>
      </c>
      <c r="K554" s="6" t="str">
        <f t="shared" si="2"/>
        <v>61g 63s 75c</v>
      </c>
      <c r="L554" s="8" t="str">
        <f t="shared" si="3"/>
        <v>72g 51s 47c</v>
      </c>
      <c r="M554" s="6" t="str">
        <f t="shared" si="4"/>
        <v>90g 64s 33c</v>
      </c>
      <c r="N554" s="6" t="str">
        <f t="shared" si="5"/>
        <v>Glowing Dreadstone</v>
      </c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6">
        <f>IF(C555=0, Config!$B$14*Config!$B$20*Config!$B$40, 
IF(C555=1, Config!$B$14*Config!$B$21*Config!$B$41, 
IF(C555=2, Config!$B$14*Config!$B$22*Config!$B$42, 
IF(C555=3, Config!$B$14*Config!$B$23*Config!$B$43, 
IF(C555=4, Config!$B$14*Config!$B$24*Config!$B$44, 
IF(C555=5, Config!$B$14*Config!$B$25*Config!$B$45, 
IF(C555=6, Config!$B$14*Config!$B$26*Config!$B$46, 
IF(C555=7, Config!$B$14*Config!$B$27*Config!$B$47, ""))))))))</f>
        <v>1.89</v>
      </c>
      <c r="C555" s="10">
        <v>4.0</v>
      </c>
      <c r="D555" s="7" t="s">
        <v>417</v>
      </c>
      <c r="E555" s="10">
        <v>90000.0</v>
      </c>
      <c r="F555" s="10">
        <v>80.0</v>
      </c>
      <c r="G555" s="9">
        <f>IF(E555 &lt; Config!$B$3, Config!$B$3, E555)</f>
        <v>90000</v>
      </c>
      <c r="H555" s="9">
        <f t="shared" si="1"/>
        <v>725146.7932</v>
      </c>
      <c r="I555" s="9">
        <f>H555 * (1 - Config!$B$9)</f>
        <v>616374.7742</v>
      </c>
      <c r="J555" s="9">
        <f>H555 * (1 + Config!$B$10)</f>
        <v>906433.4914</v>
      </c>
      <c r="K555" s="6" t="str">
        <f t="shared" si="2"/>
        <v>61g 63s 75c</v>
      </c>
      <c r="L555" s="8" t="str">
        <f t="shared" si="3"/>
        <v>72g 51s 47c</v>
      </c>
      <c r="M555" s="6" t="str">
        <f t="shared" si="4"/>
        <v>90g 64s 33c</v>
      </c>
      <c r="N555" s="6" t="str">
        <f t="shared" si="5"/>
        <v>Purified Dreadstone</v>
      </c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6">
        <f>IF(C556=0, Config!$B$14*Config!$B$20*Config!$B$40, 
IF(C556=1, Config!$B$14*Config!$B$21*Config!$B$41, 
IF(C556=2, Config!$B$14*Config!$B$22*Config!$B$42, 
IF(C556=3, Config!$B$14*Config!$B$23*Config!$B$43, 
IF(C556=4, Config!$B$14*Config!$B$24*Config!$B$44, 
IF(C556=5, Config!$B$14*Config!$B$25*Config!$B$45, 
IF(C556=6, Config!$B$14*Config!$B$26*Config!$B$46, 
IF(C556=7, Config!$B$14*Config!$B$27*Config!$B$47, ""))))))))</f>
        <v>1.89</v>
      </c>
      <c r="C556" s="10">
        <v>4.0</v>
      </c>
      <c r="D556" s="7" t="s">
        <v>418</v>
      </c>
      <c r="E556" s="10">
        <v>90000.0</v>
      </c>
      <c r="F556" s="10">
        <v>80.0</v>
      </c>
      <c r="G556" s="9">
        <f>IF(E556 &lt; Config!$B$3, Config!$B$3, E556)</f>
        <v>90000</v>
      </c>
      <c r="H556" s="9">
        <f t="shared" si="1"/>
        <v>725146.7932</v>
      </c>
      <c r="I556" s="9">
        <f>H556 * (1 - Config!$B$9)</f>
        <v>616374.7742</v>
      </c>
      <c r="J556" s="9">
        <f>H556 * (1 + Config!$B$10)</f>
        <v>906433.4914</v>
      </c>
      <c r="K556" s="6" t="str">
        <f t="shared" si="2"/>
        <v>61g 63s 75c</v>
      </c>
      <c r="L556" s="8" t="str">
        <f t="shared" si="3"/>
        <v>72g 51s 47c</v>
      </c>
      <c r="M556" s="6" t="str">
        <f t="shared" si="4"/>
        <v>90g 64s 33c</v>
      </c>
      <c r="N556" s="6" t="str">
        <f t="shared" si="5"/>
        <v>Royal Dreadstone</v>
      </c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6">
        <f>IF(C557=0, Config!$B$14*Config!$B$20*Config!$B$40, 
IF(C557=1, Config!$B$14*Config!$B$21*Config!$B$41, 
IF(C557=2, Config!$B$14*Config!$B$22*Config!$B$42, 
IF(C557=3, Config!$B$14*Config!$B$23*Config!$B$43, 
IF(C557=4, Config!$B$14*Config!$B$24*Config!$B$44, 
IF(C557=5, Config!$B$14*Config!$B$25*Config!$B$45, 
IF(C557=6, Config!$B$14*Config!$B$26*Config!$B$46, 
IF(C557=7, Config!$B$14*Config!$B$27*Config!$B$47, ""))))))))</f>
        <v>1.89</v>
      </c>
      <c r="C557" s="10">
        <v>4.0</v>
      </c>
      <c r="D557" s="7" t="s">
        <v>419</v>
      </c>
      <c r="E557" s="10">
        <v>90000.0</v>
      </c>
      <c r="F557" s="10">
        <v>80.0</v>
      </c>
      <c r="G557" s="9">
        <f>IF(E557 &lt; Config!$B$3, Config!$B$3, E557)</f>
        <v>90000</v>
      </c>
      <c r="H557" s="9">
        <f t="shared" si="1"/>
        <v>725146.7932</v>
      </c>
      <c r="I557" s="9">
        <f>H557 * (1 - Config!$B$9)</f>
        <v>616374.7742</v>
      </c>
      <c r="J557" s="9">
        <f>H557 * (1 + Config!$B$10)</f>
        <v>906433.4914</v>
      </c>
      <c r="K557" s="6" t="str">
        <f t="shared" si="2"/>
        <v>61g 63s 75c</v>
      </c>
      <c r="L557" s="8" t="str">
        <f t="shared" si="3"/>
        <v>72g 51s 47c</v>
      </c>
      <c r="M557" s="6" t="str">
        <f t="shared" si="4"/>
        <v>90g 64s 33c</v>
      </c>
      <c r="N557" s="6" t="str">
        <f t="shared" si="5"/>
        <v>Mysterious Dreadstone</v>
      </c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6">
        <f>IF(C558=0, Config!$B$14*Config!$B$20*Config!$B$40, 
IF(C558=1, Config!$B$14*Config!$B$21*Config!$B$41, 
IF(C558=2, Config!$B$14*Config!$B$22*Config!$B$42, 
IF(C558=3, Config!$B$14*Config!$B$23*Config!$B$43, 
IF(C558=4, Config!$B$14*Config!$B$24*Config!$B$44, 
IF(C558=5, Config!$B$14*Config!$B$25*Config!$B$45, 
IF(C558=6, Config!$B$14*Config!$B$26*Config!$B$46, 
IF(C558=7, Config!$B$14*Config!$B$27*Config!$B$47, ""))))))))</f>
        <v>1.89</v>
      </c>
      <c r="C558" s="10">
        <v>4.0</v>
      </c>
      <c r="D558" s="7" t="s">
        <v>420</v>
      </c>
      <c r="E558" s="10">
        <v>90000.0</v>
      </c>
      <c r="F558" s="10">
        <v>80.0</v>
      </c>
      <c r="G558" s="9">
        <f>IF(E558 &lt; Config!$B$3, Config!$B$3, E558)</f>
        <v>90000</v>
      </c>
      <c r="H558" s="9">
        <f t="shared" si="1"/>
        <v>725146.7932</v>
      </c>
      <c r="I558" s="9">
        <f>H558 * (1 - Config!$B$9)</f>
        <v>616374.7742</v>
      </c>
      <c r="J558" s="9">
        <f>H558 * (1 + Config!$B$10)</f>
        <v>906433.4914</v>
      </c>
      <c r="K558" s="6" t="str">
        <f t="shared" si="2"/>
        <v>61g 63s 75c</v>
      </c>
      <c r="L558" s="8" t="str">
        <f t="shared" si="3"/>
        <v>72g 51s 47c</v>
      </c>
      <c r="M558" s="6" t="str">
        <f t="shared" si="4"/>
        <v>90g 64s 33c</v>
      </c>
      <c r="N558" s="6" t="str">
        <f t="shared" si="5"/>
        <v>Balanced Dreadstone</v>
      </c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6">
        <f>IF(C559=0, Config!$B$14*Config!$B$20*Config!$B$40, 
IF(C559=1, Config!$B$14*Config!$B$21*Config!$B$41, 
IF(C559=2, Config!$B$14*Config!$B$22*Config!$B$42, 
IF(C559=3, Config!$B$14*Config!$B$23*Config!$B$43, 
IF(C559=4, Config!$B$14*Config!$B$24*Config!$B$44, 
IF(C559=5, Config!$B$14*Config!$B$25*Config!$B$45, 
IF(C559=6, Config!$B$14*Config!$B$26*Config!$B$46, 
IF(C559=7, Config!$B$14*Config!$B$27*Config!$B$47, ""))))))))</f>
        <v>1.89</v>
      </c>
      <c r="C559" s="10">
        <v>4.0</v>
      </c>
      <c r="D559" s="7" t="s">
        <v>421</v>
      </c>
      <c r="E559" s="10">
        <v>90000.0</v>
      </c>
      <c r="F559" s="10">
        <v>80.0</v>
      </c>
      <c r="G559" s="9">
        <f>IF(E559 &lt; Config!$B$3, Config!$B$3, E559)</f>
        <v>90000</v>
      </c>
      <c r="H559" s="9">
        <f t="shared" si="1"/>
        <v>725146.7932</v>
      </c>
      <c r="I559" s="9">
        <f>H559 * (1 - Config!$B$9)</f>
        <v>616374.7742</v>
      </c>
      <c r="J559" s="9">
        <f>H559 * (1 + Config!$B$10)</f>
        <v>906433.4914</v>
      </c>
      <c r="K559" s="6" t="str">
        <f t="shared" si="2"/>
        <v>61g 63s 75c</v>
      </c>
      <c r="L559" s="8" t="str">
        <f t="shared" si="3"/>
        <v>72g 51s 47c</v>
      </c>
      <c r="M559" s="6" t="str">
        <f t="shared" si="4"/>
        <v>90g 64s 33c</v>
      </c>
      <c r="N559" s="6" t="str">
        <f t="shared" si="5"/>
        <v>Infused Dreadstone</v>
      </c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6">
        <f>IF(C560=0, Config!$B$14*Config!$B$20*Config!$B$40, 
IF(C560=1, Config!$B$14*Config!$B$21*Config!$B$41, 
IF(C560=2, Config!$B$14*Config!$B$22*Config!$B$42, 
IF(C560=3, Config!$B$14*Config!$B$23*Config!$B$43, 
IF(C560=4, Config!$B$14*Config!$B$24*Config!$B$44, 
IF(C560=5, Config!$B$14*Config!$B$25*Config!$B$45, 
IF(C560=6, Config!$B$14*Config!$B$26*Config!$B$46, 
IF(C560=7, Config!$B$14*Config!$B$27*Config!$B$47, ""))))))))</f>
        <v>1.89</v>
      </c>
      <c r="C560" s="10">
        <v>4.0</v>
      </c>
      <c r="D560" s="7" t="s">
        <v>422</v>
      </c>
      <c r="E560" s="10">
        <v>90000.0</v>
      </c>
      <c r="F560" s="10">
        <v>80.0</v>
      </c>
      <c r="G560" s="9">
        <f>IF(E560 &lt; Config!$B$3, Config!$B$3, E560)</f>
        <v>90000</v>
      </c>
      <c r="H560" s="9">
        <f t="shared" si="1"/>
        <v>725146.7932</v>
      </c>
      <c r="I560" s="9">
        <f>H560 * (1 - Config!$B$9)</f>
        <v>616374.7742</v>
      </c>
      <c r="J560" s="9">
        <f>H560 * (1 + Config!$B$10)</f>
        <v>906433.4914</v>
      </c>
      <c r="K560" s="6" t="str">
        <f t="shared" si="2"/>
        <v>61g 63s 75c</v>
      </c>
      <c r="L560" s="8" t="str">
        <f t="shared" si="3"/>
        <v>72g 51s 47c</v>
      </c>
      <c r="M560" s="6" t="str">
        <f t="shared" si="4"/>
        <v>90g 64s 33c</v>
      </c>
      <c r="N560" s="6" t="str">
        <f t="shared" si="5"/>
        <v>Regal Dreadstone</v>
      </c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6">
        <f>IF(C561=0, Config!$B$14*Config!$B$20*Config!$B$40, 
IF(C561=1, Config!$B$14*Config!$B$21*Config!$B$41, 
IF(C561=2, Config!$B$14*Config!$B$22*Config!$B$42, 
IF(C561=3, Config!$B$14*Config!$B$23*Config!$B$43, 
IF(C561=4, Config!$B$14*Config!$B$24*Config!$B$44, 
IF(C561=5, Config!$B$14*Config!$B$25*Config!$B$45, 
IF(C561=6, Config!$B$14*Config!$B$26*Config!$B$46, 
IF(C561=7, Config!$B$14*Config!$B$27*Config!$B$47, ""))))))))</f>
        <v>1.89</v>
      </c>
      <c r="C561" s="10">
        <v>4.0</v>
      </c>
      <c r="D561" s="7" t="s">
        <v>423</v>
      </c>
      <c r="E561" s="10">
        <v>90000.0</v>
      </c>
      <c r="F561" s="10">
        <v>80.0</v>
      </c>
      <c r="G561" s="9">
        <f>IF(E561 &lt; Config!$B$3, Config!$B$3, E561)</f>
        <v>90000</v>
      </c>
      <c r="H561" s="9">
        <f t="shared" si="1"/>
        <v>725146.7932</v>
      </c>
      <c r="I561" s="9">
        <f>H561 * (1 - Config!$B$9)</f>
        <v>616374.7742</v>
      </c>
      <c r="J561" s="9">
        <f>H561 * (1 + Config!$B$10)</f>
        <v>906433.4914</v>
      </c>
      <c r="K561" s="6" t="str">
        <f t="shared" si="2"/>
        <v>61g 63s 75c</v>
      </c>
      <c r="L561" s="8" t="str">
        <f t="shared" si="3"/>
        <v>72g 51s 47c</v>
      </c>
      <c r="M561" s="6" t="str">
        <f t="shared" si="4"/>
        <v>90g 64s 33c</v>
      </c>
      <c r="N561" s="6" t="str">
        <f t="shared" si="5"/>
        <v>Defender's Dreadstone</v>
      </c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6">
        <f>IF(C562=0, Config!$B$14*Config!$B$20*Config!$B$40, 
IF(C562=1, Config!$B$14*Config!$B$21*Config!$B$41, 
IF(C562=2, Config!$B$14*Config!$B$22*Config!$B$42, 
IF(C562=3, Config!$B$14*Config!$B$23*Config!$B$43, 
IF(C562=4, Config!$B$14*Config!$B$24*Config!$B$44, 
IF(C562=5, Config!$B$14*Config!$B$25*Config!$B$45, 
IF(C562=6, Config!$B$14*Config!$B$26*Config!$B$46, 
IF(C562=7, Config!$B$14*Config!$B$27*Config!$B$47, ""))))))))</f>
        <v>1.89</v>
      </c>
      <c r="C562" s="10">
        <v>4.0</v>
      </c>
      <c r="D562" s="7" t="s">
        <v>424</v>
      </c>
      <c r="E562" s="10">
        <v>90000.0</v>
      </c>
      <c r="F562" s="10">
        <v>80.0</v>
      </c>
      <c r="G562" s="9">
        <f>IF(E562 &lt; Config!$B$3, Config!$B$3, E562)</f>
        <v>90000</v>
      </c>
      <c r="H562" s="9">
        <f t="shared" si="1"/>
        <v>725146.7932</v>
      </c>
      <c r="I562" s="9">
        <f>H562 * (1 - Config!$B$9)</f>
        <v>616374.7742</v>
      </c>
      <c r="J562" s="9">
        <f>H562 * (1 + Config!$B$10)</f>
        <v>906433.4914</v>
      </c>
      <c r="K562" s="6" t="str">
        <f t="shared" si="2"/>
        <v>61g 63s 75c</v>
      </c>
      <c r="L562" s="8" t="str">
        <f t="shared" si="3"/>
        <v>72g 51s 47c</v>
      </c>
      <c r="M562" s="6" t="str">
        <f t="shared" si="4"/>
        <v>90g 64s 33c</v>
      </c>
      <c r="N562" s="6" t="str">
        <f t="shared" si="5"/>
        <v>Puissant Dreadstone</v>
      </c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6">
        <f>IF(C563=0, Config!$B$14*Config!$B$20*Config!$B$40, 
IF(C563=1, Config!$B$14*Config!$B$21*Config!$B$41, 
IF(C563=2, Config!$B$14*Config!$B$22*Config!$B$42, 
IF(C563=3, Config!$B$14*Config!$B$23*Config!$B$43, 
IF(C563=4, Config!$B$14*Config!$B$24*Config!$B$44, 
IF(C563=5, Config!$B$14*Config!$B$25*Config!$B$45, 
IF(C563=6, Config!$B$14*Config!$B$26*Config!$B$46, 
IF(C563=7, Config!$B$14*Config!$B$27*Config!$B$47, ""))))))))</f>
        <v>1.89</v>
      </c>
      <c r="C563" s="10">
        <v>4.0</v>
      </c>
      <c r="D563" s="7" t="s">
        <v>425</v>
      </c>
      <c r="E563" s="10">
        <v>90000.0</v>
      </c>
      <c r="F563" s="10">
        <v>80.0</v>
      </c>
      <c r="G563" s="9">
        <f>IF(E563 &lt; Config!$B$3, Config!$B$3, E563)</f>
        <v>90000</v>
      </c>
      <c r="H563" s="9">
        <f t="shared" si="1"/>
        <v>725146.7932</v>
      </c>
      <c r="I563" s="9">
        <f>H563 * (1 - Config!$B$9)</f>
        <v>616374.7742</v>
      </c>
      <c r="J563" s="9">
        <f>H563 * (1 + Config!$B$10)</f>
        <v>906433.4914</v>
      </c>
      <c r="K563" s="6" t="str">
        <f t="shared" si="2"/>
        <v>61g 63s 75c</v>
      </c>
      <c r="L563" s="8" t="str">
        <f t="shared" si="3"/>
        <v>72g 51s 47c</v>
      </c>
      <c r="M563" s="6" t="str">
        <f t="shared" si="4"/>
        <v>90g 64s 33c</v>
      </c>
      <c r="N563" s="6" t="str">
        <f t="shared" si="5"/>
        <v>Guardian's Dreadstone</v>
      </c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6">
        <f>IF(C564=0, Config!$B$14*Config!$B$20*Config!$B$40, 
IF(C564=1, Config!$B$14*Config!$B$21*Config!$B$41, 
IF(C564=2, Config!$B$14*Config!$B$22*Config!$B$42, 
IF(C564=3, Config!$B$14*Config!$B$23*Config!$B$43, 
IF(C564=4, Config!$B$14*Config!$B$24*Config!$B$44, 
IF(C564=5, Config!$B$14*Config!$B$25*Config!$B$45, 
IF(C564=6, Config!$B$14*Config!$B$26*Config!$B$46, 
IF(C564=7, Config!$B$14*Config!$B$27*Config!$B$47, ""))))))))</f>
        <v>1.89</v>
      </c>
      <c r="C564" s="10">
        <v>4.0</v>
      </c>
      <c r="D564" s="7" t="s">
        <v>426</v>
      </c>
      <c r="E564" s="10">
        <v>90000.0</v>
      </c>
      <c r="F564" s="10">
        <v>80.0</v>
      </c>
      <c r="G564" s="9">
        <f>IF(E564 &lt; Config!$B$3, Config!$B$3, E564)</f>
        <v>90000</v>
      </c>
      <c r="H564" s="9">
        <f t="shared" si="1"/>
        <v>725146.7932</v>
      </c>
      <c r="I564" s="9">
        <f>H564 * (1 - Config!$B$9)</f>
        <v>616374.7742</v>
      </c>
      <c r="J564" s="9">
        <f>H564 * (1 + Config!$B$10)</f>
        <v>906433.4914</v>
      </c>
      <c r="K564" s="6" t="str">
        <f t="shared" si="2"/>
        <v>61g 63s 75c</v>
      </c>
      <c r="L564" s="8" t="str">
        <f t="shared" si="3"/>
        <v>72g 51s 47c</v>
      </c>
      <c r="M564" s="6" t="str">
        <f t="shared" si="4"/>
        <v>90g 64s 33c</v>
      </c>
      <c r="N564" s="6" t="str">
        <f t="shared" si="5"/>
        <v>Inscribed Ametrine</v>
      </c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6">
        <f>IF(C565=0, Config!$B$14*Config!$B$20*Config!$B$40, 
IF(C565=1, Config!$B$14*Config!$B$21*Config!$B$41, 
IF(C565=2, Config!$B$14*Config!$B$22*Config!$B$42, 
IF(C565=3, Config!$B$14*Config!$B$23*Config!$B$43, 
IF(C565=4, Config!$B$14*Config!$B$24*Config!$B$44, 
IF(C565=5, Config!$B$14*Config!$B$25*Config!$B$45, 
IF(C565=6, Config!$B$14*Config!$B$26*Config!$B$46, 
IF(C565=7, Config!$B$14*Config!$B$27*Config!$B$47, ""))))))))</f>
        <v>1.89</v>
      </c>
      <c r="C565" s="10">
        <v>4.0</v>
      </c>
      <c r="D565" s="7" t="s">
        <v>427</v>
      </c>
      <c r="E565" s="10">
        <v>90000.0</v>
      </c>
      <c r="F565" s="10">
        <v>80.0</v>
      </c>
      <c r="G565" s="9">
        <f>IF(E565 &lt; Config!$B$3, Config!$B$3, E565)</f>
        <v>90000</v>
      </c>
      <c r="H565" s="9">
        <f t="shared" si="1"/>
        <v>725146.7932</v>
      </c>
      <c r="I565" s="9">
        <f>H565 * (1 - Config!$B$9)</f>
        <v>616374.7742</v>
      </c>
      <c r="J565" s="9">
        <f>H565 * (1 + Config!$B$10)</f>
        <v>906433.4914</v>
      </c>
      <c r="K565" s="6" t="str">
        <f t="shared" si="2"/>
        <v>61g 63s 75c</v>
      </c>
      <c r="L565" s="8" t="str">
        <f t="shared" si="3"/>
        <v>72g 51s 47c</v>
      </c>
      <c r="M565" s="6" t="str">
        <f t="shared" si="4"/>
        <v>90g 64s 33c</v>
      </c>
      <c r="N565" s="6" t="str">
        <f t="shared" si="5"/>
        <v>Etched Ametrine</v>
      </c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6">
        <f>IF(C566=0, Config!$B$14*Config!$B$20*Config!$B$40, 
IF(C566=1, Config!$B$14*Config!$B$21*Config!$B$41, 
IF(C566=2, Config!$B$14*Config!$B$22*Config!$B$42, 
IF(C566=3, Config!$B$14*Config!$B$23*Config!$B$43, 
IF(C566=4, Config!$B$14*Config!$B$24*Config!$B$44, 
IF(C566=5, Config!$B$14*Config!$B$25*Config!$B$45, 
IF(C566=6, Config!$B$14*Config!$B$26*Config!$B$46, 
IF(C566=7, Config!$B$14*Config!$B$27*Config!$B$47, ""))))))))</f>
        <v>1.89</v>
      </c>
      <c r="C566" s="10">
        <v>4.0</v>
      </c>
      <c r="D566" s="7" t="s">
        <v>428</v>
      </c>
      <c r="E566" s="10">
        <v>90000.0</v>
      </c>
      <c r="F566" s="10">
        <v>80.0</v>
      </c>
      <c r="G566" s="9">
        <f>IF(E566 &lt; Config!$B$3, Config!$B$3, E566)</f>
        <v>90000</v>
      </c>
      <c r="H566" s="9">
        <f t="shared" si="1"/>
        <v>725146.7932</v>
      </c>
      <c r="I566" s="9">
        <f>H566 * (1 - Config!$B$9)</f>
        <v>616374.7742</v>
      </c>
      <c r="J566" s="9">
        <f>H566 * (1 + Config!$B$10)</f>
        <v>906433.4914</v>
      </c>
      <c r="K566" s="6" t="str">
        <f t="shared" si="2"/>
        <v>61g 63s 75c</v>
      </c>
      <c r="L566" s="8" t="str">
        <f t="shared" si="3"/>
        <v>72g 51s 47c</v>
      </c>
      <c r="M566" s="6" t="str">
        <f t="shared" si="4"/>
        <v>90g 64s 33c</v>
      </c>
      <c r="N566" s="6" t="str">
        <f t="shared" si="5"/>
        <v>Champion's Ametrine</v>
      </c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6">
        <f>IF(C567=0, Config!$B$14*Config!$B$20*Config!$B$40, 
IF(C567=1, Config!$B$14*Config!$B$21*Config!$B$41, 
IF(C567=2, Config!$B$14*Config!$B$22*Config!$B$42, 
IF(C567=3, Config!$B$14*Config!$B$23*Config!$B$43, 
IF(C567=4, Config!$B$14*Config!$B$24*Config!$B$44, 
IF(C567=5, Config!$B$14*Config!$B$25*Config!$B$45, 
IF(C567=6, Config!$B$14*Config!$B$26*Config!$B$46, 
IF(C567=7, Config!$B$14*Config!$B$27*Config!$B$47, ""))))))))</f>
        <v>1.89</v>
      </c>
      <c r="C567" s="10">
        <v>4.0</v>
      </c>
      <c r="D567" s="7" t="s">
        <v>429</v>
      </c>
      <c r="E567" s="10">
        <v>90000.0</v>
      </c>
      <c r="F567" s="10">
        <v>80.0</v>
      </c>
      <c r="G567" s="9">
        <f>IF(E567 &lt; Config!$B$3, Config!$B$3, E567)</f>
        <v>90000</v>
      </c>
      <c r="H567" s="9">
        <f t="shared" si="1"/>
        <v>725146.7932</v>
      </c>
      <c r="I567" s="9">
        <f>H567 * (1 - Config!$B$9)</f>
        <v>616374.7742</v>
      </c>
      <c r="J567" s="9">
        <f>H567 * (1 + Config!$B$10)</f>
        <v>906433.4914</v>
      </c>
      <c r="K567" s="6" t="str">
        <f t="shared" si="2"/>
        <v>61g 63s 75c</v>
      </c>
      <c r="L567" s="8" t="str">
        <f t="shared" si="3"/>
        <v>72g 51s 47c</v>
      </c>
      <c r="M567" s="6" t="str">
        <f t="shared" si="4"/>
        <v>90g 64s 33c</v>
      </c>
      <c r="N567" s="6" t="str">
        <f t="shared" si="5"/>
        <v>Resplendent Ametrine</v>
      </c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6">
        <f>IF(C568=0, Config!$B$14*Config!$B$20*Config!$B$40, 
IF(C568=1, Config!$B$14*Config!$B$21*Config!$B$41, 
IF(C568=2, Config!$B$14*Config!$B$22*Config!$B$42, 
IF(C568=3, Config!$B$14*Config!$B$23*Config!$B$43, 
IF(C568=4, Config!$B$14*Config!$B$24*Config!$B$44, 
IF(C568=5, Config!$B$14*Config!$B$25*Config!$B$45, 
IF(C568=6, Config!$B$14*Config!$B$26*Config!$B$46, 
IF(C568=7, Config!$B$14*Config!$B$27*Config!$B$47, ""))))))))</f>
        <v>1.89</v>
      </c>
      <c r="C568" s="10">
        <v>4.0</v>
      </c>
      <c r="D568" s="7" t="s">
        <v>430</v>
      </c>
      <c r="E568" s="10">
        <v>90000.0</v>
      </c>
      <c r="F568" s="10">
        <v>80.0</v>
      </c>
      <c r="G568" s="9">
        <f>IF(E568 &lt; Config!$B$3, Config!$B$3, E568)</f>
        <v>90000</v>
      </c>
      <c r="H568" s="9">
        <f t="shared" si="1"/>
        <v>725146.7932</v>
      </c>
      <c r="I568" s="9">
        <f>H568 * (1 - Config!$B$9)</f>
        <v>616374.7742</v>
      </c>
      <c r="J568" s="9">
        <f>H568 * (1 + Config!$B$10)</f>
        <v>906433.4914</v>
      </c>
      <c r="K568" s="6" t="str">
        <f t="shared" si="2"/>
        <v>61g 63s 75c</v>
      </c>
      <c r="L568" s="8" t="str">
        <f t="shared" si="3"/>
        <v>72g 51s 47c</v>
      </c>
      <c r="M568" s="6" t="str">
        <f t="shared" si="4"/>
        <v>90g 64s 33c</v>
      </c>
      <c r="N568" s="6" t="str">
        <f t="shared" si="5"/>
        <v>Fierce Ametrine</v>
      </c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6">
        <f>IF(C569=0, Config!$B$14*Config!$B$20*Config!$B$40, 
IF(C569=1, Config!$B$14*Config!$B$21*Config!$B$41, 
IF(C569=2, Config!$B$14*Config!$B$22*Config!$B$42, 
IF(C569=3, Config!$B$14*Config!$B$23*Config!$B$43, 
IF(C569=4, Config!$B$14*Config!$B$24*Config!$B$44, 
IF(C569=5, Config!$B$14*Config!$B$25*Config!$B$45, 
IF(C569=6, Config!$B$14*Config!$B$26*Config!$B$46, 
IF(C569=7, Config!$B$14*Config!$B$27*Config!$B$47, ""))))))))</f>
        <v>1.89</v>
      </c>
      <c r="C569" s="10">
        <v>4.0</v>
      </c>
      <c r="D569" s="7" t="s">
        <v>431</v>
      </c>
      <c r="E569" s="10">
        <v>90000.0</v>
      </c>
      <c r="F569" s="10">
        <v>80.0</v>
      </c>
      <c r="G569" s="9">
        <f>IF(E569 &lt; Config!$B$3, Config!$B$3, E569)</f>
        <v>90000</v>
      </c>
      <c r="H569" s="9">
        <f t="shared" si="1"/>
        <v>725146.7932</v>
      </c>
      <c r="I569" s="9">
        <f>H569 * (1 - Config!$B$9)</f>
        <v>616374.7742</v>
      </c>
      <c r="J569" s="9">
        <f>H569 * (1 + Config!$B$10)</f>
        <v>906433.4914</v>
      </c>
      <c r="K569" s="6" t="str">
        <f t="shared" si="2"/>
        <v>61g 63s 75c</v>
      </c>
      <c r="L569" s="8" t="str">
        <f t="shared" si="3"/>
        <v>72g 51s 47c</v>
      </c>
      <c r="M569" s="6" t="str">
        <f t="shared" si="4"/>
        <v>90g 64s 33c</v>
      </c>
      <c r="N569" s="6" t="str">
        <f t="shared" si="5"/>
        <v>Deadly Ametrine</v>
      </c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6">
        <f>IF(C570=0, Config!$B$14*Config!$B$20*Config!$B$40, 
IF(C570=1, Config!$B$14*Config!$B$21*Config!$B$41, 
IF(C570=2, Config!$B$14*Config!$B$22*Config!$B$42, 
IF(C570=3, Config!$B$14*Config!$B$23*Config!$B$43, 
IF(C570=4, Config!$B$14*Config!$B$24*Config!$B$44, 
IF(C570=5, Config!$B$14*Config!$B$25*Config!$B$45, 
IF(C570=6, Config!$B$14*Config!$B$26*Config!$B$46, 
IF(C570=7, Config!$B$14*Config!$B$27*Config!$B$47, ""))))))))</f>
        <v>1.89</v>
      </c>
      <c r="C570" s="10">
        <v>4.0</v>
      </c>
      <c r="D570" s="7" t="s">
        <v>432</v>
      </c>
      <c r="E570" s="10">
        <v>90000.0</v>
      </c>
      <c r="F570" s="10">
        <v>80.0</v>
      </c>
      <c r="G570" s="9">
        <f>IF(E570 &lt; Config!$B$3, Config!$B$3, E570)</f>
        <v>90000</v>
      </c>
      <c r="H570" s="9">
        <f t="shared" si="1"/>
        <v>725146.7932</v>
      </c>
      <c r="I570" s="9">
        <f>H570 * (1 - Config!$B$9)</f>
        <v>616374.7742</v>
      </c>
      <c r="J570" s="9">
        <f>H570 * (1 + Config!$B$10)</f>
        <v>906433.4914</v>
      </c>
      <c r="K570" s="6" t="str">
        <f t="shared" si="2"/>
        <v>61g 63s 75c</v>
      </c>
      <c r="L570" s="8" t="str">
        <f t="shared" si="3"/>
        <v>72g 51s 47c</v>
      </c>
      <c r="M570" s="6" t="str">
        <f t="shared" si="4"/>
        <v>90g 64s 33c</v>
      </c>
      <c r="N570" s="6" t="str">
        <f t="shared" si="5"/>
        <v>Glinting Ametrine</v>
      </c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6">
        <f>IF(C571=0, Config!$B$14*Config!$B$20*Config!$B$40, 
IF(C571=1, Config!$B$14*Config!$B$21*Config!$B$41, 
IF(C571=2, Config!$B$14*Config!$B$22*Config!$B$42, 
IF(C571=3, Config!$B$14*Config!$B$23*Config!$B$43, 
IF(C571=4, Config!$B$14*Config!$B$24*Config!$B$44, 
IF(C571=5, Config!$B$14*Config!$B$25*Config!$B$45, 
IF(C571=6, Config!$B$14*Config!$B$26*Config!$B$46, 
IF(C571=7, Config!$B$14*Config!$B$27*Config!$B$47, ""))))))))</f>
        <v>1.89</v>
      </c>
      <c r="C571" s="10">
        <v>4.0</v>
      </c>
      <c r="D571" s="7" t="s">
        <v>433</v>
      </c>
      <c r="E571" s="10">
        <v>90000.0</v>
      </c>
      <c r="F571" s="10">
        <v>80.0</v>
      </c>
      <c r="G571" s="9">
        <f>IF(E571 &lt; Config!$B$3, Config!$B$3, E571)</f>
        <v>90000</v>
      </c>
      <c r="H571" s="9">
        <f t="shared" si="1"/>
        <v>725146.7932</v>
      </c>
      <c r="I571" s="9">
        <f>H571 * (1 - Config!$B$9)</f>
        <v>616374.7742</v>
      </c>
      <c r="J571" s="9">
        <f>H571 * (1 + Config!$B$10)</f>
        <v>906433.4914</v>
      </c>
      <c r="K571" s="6" t="str">
        <f t="shared" si="2"/>
        <v>61g 63s 75c</v>
      </c>
      <c r="L571" s="8" t="str">
        <f t="shared" si="3"/>
        <v>72g 51s 47c</v>
      </c>
      <c r="M571" s="6" t="str">
        <f t="shared" si="4"/>
        <v>90g 64s 33c</v>
      </c>
      <c r="N571" s="6" t="str">
        <f t="shared" si="5"/>
        <v>Lucent Ametrine</v>
      </c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6">
        <f>IF(C572=0, Config!$B$14*Config!$B$20*Config!$B$40, 
IF(C572=1, Config!$B$14*Config!$B$21*Config!$B$41, 
IF(C572=2, Config!$B$14*Config!$B$22*Config!$B$42, 
IF(C572=3, Config!$B$14*Config!$B$23*Config!$B$43, 
IF(C572=4, Config!$B$14*Config!$B$24*Config!$B$44, 
IF(C572=5, Config!$B$14*Config!$B$25*Config!$B$45, 
IF(C572=6, Config!$B$14*Config!$B$26*Config!$B$46, 
IF(C572=7, Config!$B$14*Config!$B$27*Config!$B$47, ""))))))))</f>
        <v>1.89</v>
      </c>
      <c r="C572" s="10">
        <v>4.0</v>
      </c>
      <c r="D572" s="7" t="s">
        <v>434</v>
      </c>
      <c r="E572" s="10">
        <v>90000.0</v>
      </c>
      <c r="F572" s="10">
        <v>80.0</v>
      </c>
      <c r="G572" s="9">
        <f>IF(E572 &lt; Config!$B$3, Config!$B$3, E572)</f>
        <v>90000</v>
      </c>
      <c r="H572" s="9">
        <f t="shared" si="1"/>
        <v>725146.7932</v>
      </c>
      <c r="I572" s="9">
        <f>H572 * (1 - Config!$B$9)</f>
        <v>616374.7742</v>
      </c>
      <c r="J572" s="9">
        <f>H572 * (1 + Config!$B$10)</f>
        <v>906433.4914</v>
      </c>
      <c r="K572" s="6" t="str">
        <f t="shared" si="2"/>
        <v>61g 63s 75c</v>
      </c>
      <c r="L572" s="8" t="str">
        <f t="shared" si="3"/>
        <v>72g 51s 47c</v>
      </c>
      <c r="M572" s="6" t="str">
        <f t="shared" si="4"/>
        <v>90g 64s 33c</v>
      </c>
      <c r="N572" s="6" t="str">
        <f t="shared" si="5"/>
        <v>Deft Ametrine</v>
      </c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6">
        <f>IF(C573=0, Config!$B$14*Config!$B$20*Config!$B$40, 
IF(C573=1, Config!$B$14*Config!$B$21*Config!$B$41, 
IF(C573=2, Config!$B$14*Config!$B$22*Config!$B$42, 
IF(C573=3, Config!$B$14*Config!$B$23*Config!$B$43, 
IF(C573=4, Config!$B$14*Config!$B$24*Config!$B$44, 
IF(C573=5, Config!$B$14*Config!$B$25*Config!$B$45, 
IF(C573=6, Config!$B$14*Config!$B$26*Config!$B$46, 
IF(C573=7, Config!$B$14*Config!$B$27*Config!$B$47, ""))))))))</f>
        <v>1.89</v>
      </c>
      <c r="C573" s="10">
        <v>4.0</v>
      </c>
      <c r="D573" s="7" t="s">
        <v>435</v>
      </c>
      <c r="E573" s="10">
        <v>90000.0</v>
      </c>
      <c r="F573" s="10">
        <v>80.0</v>
      </c>
      <c r="G573" s="9">
        <f>IF(E573 &lt; Config!$B$3, Config!$B$3, E573)</f>
        <v>90000</v>
      </c>
      <c r="H573" s="9">
        <f t="shared" si="1"/>
        <v>725146.7932</v>
      </c>
      <c r="I573" s="9">
        <f>H573 * (1 - Config!$B$9)</f>
        <v>616374.7742</v>
      </c>
      <c r="J573" s="9">
        <f>H573 * (1 + Config!$B$10)</f>
        <v>906433.4914</v>
      </c>
      <c r="K573" s="6" t="str">
        <f t="shared" si="2"/>
        <v>61g 63s 75c</v>
      </c>
      <c r="L573" s="8" t="str">
        <f t="shared" si="3"/>
        <v>72g 51s 47c</v>
      </c>
      <c r="M573" s="6" t="str">
        <f t="shared" si="4"/>
        <v>90g 64s 33c</v>
      </c>
      <c r="N573" s="6" t="str">
        <f t="shared" si="5"/>
        <v>Luminous Ametrine</v>
      </c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6">
        <f>IF(C574=0, Config!$B$14*Config!$B$20*Config!$B$40, 
IF(C574=1, Config!$B$14*Config!$B$21*Config!$B$41, 
IF(C574=2, Config!$B$14*Config!$B$22*Config!$B$42, 
IF(C574=3, Config!$B$14*Config!$B$23*Config!$B$43, 
IF(C574=4, Config!$B$14*Config!$B$24*Config!$B$44, 
IF(C574=5, Config!$B$14*Config!$B$25*Config!$B$45, 
IF(C574=6, Config!$B$14*Config!$B$26*Config!$B$46, 
IF(C574=7, Config!$B$14*Config!$B$27*Config!$B$47, ""))))))))</f>
        <v>1.89</v>
      </c>
      <c r="C574" s="10">
        <v>4.0</v>
      </c>
      <c r="D574" s="7" t="s">
        <v>436</v>
      </c>
      <c r="E574" s="10">
        <v>90000.0</v>
      </c>
      <c r="F574" s="10">
        <v>80.0</v>
      </c>
      <c r="G574" s="9">
        <f>IF(E574 &lt; Config!$B$3, Config!$B$3, E574)</f>
        <v>90000</v>
      </c>
      <c r="H574" s="9">
        <f t="shared" si="1"/>
        <v>725146.7932</v>
      </c>
      <c r="I574" s="9">
        <f>H574 * (1 - Config!$B$9)</f>
        <v>616374.7742</v>
      </c>
      <c r="J574" s="9">
        <f>H574 * (1 + Config!$B$10)</f>
        <v>906433.4914</v>
      </c>
      <c r="K574" s="6" t="str">
        <f t="shared" si="2"/>
        <v>61g 63s 75c</v>
      </c>
      <c r="L574" s="8" t="str">
        <f t="shared" si="3"/>
        <v>72g 51s 47c</v>
      </c>
      <c r="M574" s="6" t="str">
        <f t="shared" si="4"/>
        <v>90g 64s 33c</v>
      </c>
      <c r="N574" s="6" t="str">
        <f t="shared" si="5"/>
        <v>Potent Ametrine</v>
      </c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6">
        <f>IF(C575=0, Config!$B$14*Config!$B$20*Config!$B$40, 
IF(C575=1, Config!$B$14*Config!$B$21*Config!$B$41, 
IF(C575=2, Config!$B$14*Config!$B$22*Config!$B$42, 
IF(C575=3, Config!$B$14*Config!$B$23*Config!$B$43, 
IF(C575=4, Config!$B$14*Config!$B$24*Config!$B$44, 
IF(C575=5, Config!$B$14*Config!$B$25*Config!$B$45, 
IF(C575=6, Config!$B$14*Config!$B$26*Config!$B$46, 
IF(C575=7, Config!$B$14*Config!$B$27*Config!$B$47, ""))))))))</f>
        <v>1.89</v>
      </c>
      <c r="C575" s="10">
        <v>4.0</v>
      </c>
      <c r="D575" s="7" t="s">
        <v>437</v>
      </c>
      <c r="E575" s="10">
        <v>90000.0</v>
      </c>
      <c r="F575" s="10">
        <v>80.0</v>
      </c>
      <c r="G575" s="9">
        <f>IF(E575 &lt; Config!$B$3, Config!$B$3, E575)</f>
        <v>90000</v>
      </c>
      <c r="H575" s="9">
        <f t="shared" si="1"/>
        <v>725146.7932</v>
      </c>
      <c r="I575" s="9">
        <f>H575 * (1 - Config!$B$9)</f>
        <v>616374.7742</v>
      </c>
      <c r="J575" s="9">
        <f>H575 * (1 + Config!$B$10)</f>
        <v>906433.4914</v>
      </c>
      <c r="K575" s="6" t="str">
        <f t="shared" si="2"/>
        <v>61g 63s 75c</v>
      </c>
      <c r="L575" s="8" t="str">
        <f t="shared" si="3"/>
        <v>72g 51s 47c</v>
      </c>
      <c r="M575" s="6" t="str">
        <f t="shared" si="4"/>
        <v>90g 64s 33c</v>
      </c>
      <c r="N575" s="6" t="str">
        <f t="shared" si="5"/>
        <v>Veiled Ametrine</v>
      </c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6">
        <f>IF(C576=0, Config!$B$14*Config!$B$20*Config!$B$40, 
IF(C576=1, Config!$B$14*Config!$B$21*Config!$B$41, 
IF(C576=2, Config!$B$14*Config!$B$22*Config!$B$42, 
IF(C576=3, Config!$B$14*Config!$B$23*Config!$B$43, 
IF(C576=4, Config!$B$14*Config!$B$24*Config!$B$44, 
IF(C576=5, Config!$B$14*Config!$B$25*Config!$B$45, 
IF(C576=6, Config!$B$14*Config!$B$26*Config!$B$46, 
IF(C576=7, Config!$B$14*Config!$B$27*Config!$B$47, ""))))))))</f>
        <v>1.89</v>
      </c>
      <c r="C576" s="10">
        <v>4.0</v>
      </c>
      <c r="D576" s="7" t="s">
        <v>438</v>
      </c>
      <c r="E576" s="10">
        <v>90000.0</v>
      </c>
      <c r="F576" s="10">
        <v>80.0</v>
      </c>
      <c r="G576" s="9">
        <f>IF(E576 &lt; Config!$B$3, Config!$B$3, E576)</f>
        <v>90000</v>
      </c>
      <c r="H576" s="9">
        <f t="shared" si="1"/>
        <v>725146.7932</v>
      </c>
      <c r="I576" s="9">
        <f>H576 * (1 - Config!$B$9)</f>
        <v>616374.7742</v>
      </c>
      <c r="J576" s="9">
        <f>H576 * (1 + Config!$B$10)</f>
        <v>906433.4914</v>
      </c>
      <c r="K576" s="6" t="str">
        <f t="shared" si="2"/>
        <v>61g 63s 75c</v>
      </c>
      <c r="L576" s="8" t="str">
        <f t="shared" si="3"/>
        <v>72g 51s 47c</v>
      </c>
      <c r="M576" s="6" t="str">
        <f t="shared" si="4"/>
        <v>90g 64s 33c</v>
      </c>
      <c r="N576" s="6" t="str">
        <f t="shared" si="5"/>
        <v>Durable Ametrine</v>
      </c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6">
        <f>IF(C577=0, Config!$B$14*Config!$B$20*Config!$B$40, 
IF(C577=1, Config!$B$14*Config!$B$21*Config!$B$41, 
IF(C577=2, Config!$B$14*Config!$B$22*Config!$B$42, 
IF(C577=3, Config!$B$14*Config!$B$23*Config!$B$43, 
IF(C577=4, Config!$B$14*Config!$B$24*Config!$B$44, 
IF(C577=5, Config!$B$14*Config!$B$25*Config!$B$45, 
IF(C577=6, Config!$B$14*Config!$B$26*Config!$B$46, 
IF(C577=7, Config!$B$14*Config!$B$27*Config!$B$47, ""))))))))</f>
        <v>1.89</v>
      </c>
      <c r="C577" s="10">
        <v>4.0</v>
      </c>
      <c r="D577" s="7" t="s">
        <v>439</v>
      </c>
      <c r="E577" s="10">
        <v>90000.0</v>
      </c>
      <c r="F577" s="10">
        <v>80.0</v>
      </c>
      <c r="G577" s="9">
        <f>IF(E577 &lt; Config!$B$3, Config!$B$3, E577)</f>
        <v>90000</v>
      </c>
      <c r="H577" s="9">
        <f t="shared" si="1"/>
        <v>725146.7932</v>
      </c>
      <c r="I577" s="9">
        <f>H577 * (1 - Config!$B$9)</f>
        <v>616374.7742</v>
      </c>
      <c r="J577" s="9">
        <f>H577 * (1 + Config!$B$10)</f>
        <v>906433.4914</v>
      </c>
      <c r="K577" s="6" t="str">
        <f t="shared" si="2"/>
        <v>61g 63s 75c</v>
      </c>
      <c r="L577" s="8" t="str">
        <f t="shared" si="3"/>
        <v>72g 51s 47c</v>
      </c>
      <c r="M577" s="6" t="str">
        <f t="shared" si="4"/>
        <v>90g 64s 33c</v>
      </c>
      <c r="N577" s="6" t="str">
        <f t="shared" si="5"/>
        <v>Reckless Ametrine</v>
      </c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6">
        <f>IF(C578=0, Config!$B$14*Config!$B$20*Config!$B$40, 
IF(C578=1, Config!$B$14*Config!$B$21*Config!$B$41, 
IF(C578=2, Config!$B$14*Config!$B$22*Config!$B$42, 
IF(C578=3, Config!$B$14*Config!$B$23*Config!$B$43, 
IF(C578=4, Config!$B$14*Config!$B$24*Config!$B$44, 
IF(C578=5, Config!$B$14*Config!$B$25*Config!$B$45, 
IF(C578=6, Config!$B$14*Config!$B$26*Config!$B$46, 
IF(C578=7, Config!$B$14*Config!$B$27*Config!$B$47, ""))))))))</f>
        <v>1.89</v>
      </c>
      <c r="C578" s="10">
        <v>4.0</v>
      </c>
      <c r="D578" s="7" t="s">
        <v>440</v>
      </c>
      <c r="E578" s="10">
        <v>90000.0</v>
      </c>
      <c r="F578" s="10">
        <v>80.0</v>
      </c>
      <c r="G578" s="9">
        <f>IF(E578 &lt; Config!$B$3, Config!$B$3, E578)</f>
        <v>90000</v>
      </c>
      <c r="H578" s="9">
        <f t="shared" si="1"/>
        <v>725146.7932</v>
      </c>
      <c r="I578" s="9">
        <f>H578 * (1 - Config!$B$9)</f>
        <v>616374.7742</v>
      </c>
      <c r="J578" s="9">
        <f>H578 * (1 + Config!$B$10)</f>
        <v>906433.4914</v>
      </c>
      <c r="K578" s="6" t="str">
        <f t="shared" si="2"/>
        <v>61g 63s 75c</v>
      </c>
      <c r="L578" s="8" t="str">
        <f t="shared" si="3"/>
        <v>72g 51s 47c</v>
      </c>
      <c r="M578" s="6" t="str">
        <f t="shared" si="4"/>
        <v>90g 64s 33c</v>
      </c>
      <c r="N578" s="6" t="str">
        <f t="shared" si="5"/>
        <v>Wicked Ametrine</v>
      </c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6">
        <f>IF(C579=0, Config!$B$14*Config!$B$20*Config!$B$40, 
IF(C579=1, Config!$B$14*Config!$B$21*Config!$B$41, 
IF(C579=2, Config!$B$14*Config!$B$22*Config!$B$42, 
IF(C579=3, Config!$B$14*Config!$B$23*Config!$B$43, 
IF(C579=4, Config!$B$14*Config!$B$24*Config!$B$44, 
IF(C579=5, Config!$B$14*Config!$B$25*Config!$B$45, 
IF(C579=6, Config!$B$14*Config!$B$26*Config!$B$46, 
IF(C579=7, Config!$B$14*Config!$B$27*Config!$B$47, ""))))))))</f>
        <v>1.89</v>
      </c>
      <c r="C579" s="10">
        <v>4.0</v>
      </c>
      <c r="D579" s="7" t="s">
        <v>441</v>
      </c>
      <c r="E579" s="10">
        <v>90000.0</v>
      </c>
      <c r="F579" s="10">
        <v>80.0</v>
      </c>
      <c r="G579" s="9">
        <f>IF(E579 &lt; Config!$B$3, Config!$B$3, E579)</f>
        <v>90000</v>
      </c>
      <c r="H579" s="9">
        <f t="shared" si="1"/>
        <v>725146.7932</v>
      </c>
      <c r="I579" s="9">
        <f>H579 * (1 - Config!$B$9)</f>
        <v>616374.7742</v>
      </c>
      <c r="J579" s="9">
        <f>H579 * (1 + Config!$B$10)</f>
        <v>906433.4914</v>
      </c>
      <c r="K579" s="6" t="str">
        <f t="shared" si="2"/>
        <v>61g 63s 75c</v>
      </c>
      <c r="L579" s="8" t="str">
        <f t="shared" si="3"/>
        <v>72g 51s 47c</v>
      </c>
      <c r="M579" s="6" t="str">
        <f t="shared" si="4"/>
        <v>90g 64s 33c</v>
      </c>
      <c r="N579" s="6" t="str">
        <f t="shared" si="5"/>
        <v>Pristine Ametrine</v>
      </c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6">
        <f>IF(C580=0, Config!$B$14*Config!$B$20*Config!$B$40, 
IF(C580=1, Config!$B$14*Config!$B$21*Config!$B$41, 
IF(C580=2, Config!$B$14*Config!$B$22*Config!$B$42, 
IF(C580=3, Config!$B$14*Config!$B$23*Config!$B$43, 
IF(C580=4, Config!$B$14*Config!$B$24*Config!$B$44, 
IF(C580=5, Config!$B$14*Config!$B$25*Config!$B$45, 
IF(C580=6, Config!$B$14*Config!$B$26*Config!$B$46, 
IF(C580=7, Config!$B$14*Config!$B$27*Config!$B$47, ""))))))))</f>
        <v>1.89</v>
      </c>
      <c r="C580" s="10">
        <v>4.0</v>
      </c>
      <c r="D580" s="7" t="s">
        <v>442</v>
      </c>
      <c r="E580" s="10">
        <v>90000.0</v>
      </c>
      <c r="F580" s="10">
        <v>80.0</v>
      </c>
      <c r="G580" s="9">
        <f>IF(E580 &lt; Config!$B$3, Config!$B$3, E580)</f>
        <v>90000</v>
      </c>
      <c r="H580" s="9">
        <f t="shared" si="1"/>
        <v>725146.7932</v>
      </c>
      <c r="I580" s="9">
        <f>H580 * (1 - Config!$B$9)</f>
        <v>616374.7742</v>
      </c>
      <c r="J580" s="9">
        <f>H580 * (1 + Config!$B$10)</f>
        <v>906433.4914</v>
      </c>
      <c r="K580" s="6" t="str">
        <f t="shared" si="2"/>
        <v>61g 63s 75c</v>
      </c>
      <c r="L580" s="8" t="str">
        <f t="shared" si="3"/>
        <v>72g 51s 47c</v>
      </c>
      <c r="M580" s="6" t="str">
        <f t="shared" si="4"/>
        <v>90g 64s 33c</v>
      </c>
      <c r="N580" s="6" t="str">
        <f t="shared" si="5"/>
        <v>Empowered Ametrine</v>
      </c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6">
        <f>IF(C581=0, Config!$B$14*Config!$B$20*Config!$B$40, 
IF(C581=1, Config!$B$14*Config!$B$21*Config!$B$41, 
IF(C581=2, Config!$B$14*Config!$B$22*Config!$B$42, 
IF(C581=3, Config!$B$14*Config!$B$23*Config!$B$43, 
IF(C581=4, Config!$B$14*Config!$B$24*Config!$B$44, 
IF(C581=5, Config!$B$14*Config!$B$25*Config!$B$45, 
IF(C581=6, Config!$B$14*Config!$B$26*Config!$B$46, 
IF(C581=7, Config!$B$14*Config!$B$27*Config!$B$47, ""))))))))</f>
        <v>1.89</v>
      </c>
      <c r="C581" s="10">
        <v>4.0</v>
      </c>
      <c r="D581" s="7" t="s">
        <v>443</v>
      </c>
      <c r="E581" s="10">
        <v>90000.0</v>
      </c>
      <c r="F581" s="10">
        <v>80.0</v>
      </c>
      <c r="G581" s="9">
        <f>IF(E581 &lt; Config!$B$3, Config!$B$3, E581)</f>
        <v>90000</v>
      </c>
      <c r="H581" s="9">
        <f t="shared" si="1"/>
        <v>725146.7932</v>
      </c>
      <c r="I581" s="9">
        <f>H581 * (1 - Config!$B$9)</f>
        <v>616374.7742</v>
      </c>
      <c r="J581" s="9">
        <f>H581 * (1 + Config!$B$10)</f>
        <v>906433.4914</v>
      </c>
      <c r="K581" s="6" t="str">
        <f t="shared" si="2"/>
        <v>61g 63s 75c</v>
      </c>
      <c r="L581" s="8" t="str">
        <f t="shared" si="3"/>
        <v>72g 51s 47c</v>
      </c>
      <c r="M581" s="6" t="str">
        <f t="shared" si="4"/>
        <v>90g 64s 33c</v>
      </c>
      <c r="N581" s="6" t="str">
        <f t="shared" si="5"/>
        <v>Stark Ametrine</v>
      </c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6">
        <f>IF(C582=0, Config!$B$14*Config!$B$20*Config!$B$40, 
IF(C582=1, Config!$B$14*Config!$B$21*Config!$B$41, 
IF(C582=2, Config!$B$14*Config!$B$22*Config!$B$42, 
IF(C582=3, Config!$B$14*Config!$B$23*Config!$B$43, 
IF(C582=4, Config!$B$14*Config!$B$24*Config!$B$44, 
IF(C582=5, Config!$B$14*Config!$B$25*Config!$B$45, 
IF(C582=6, Config!$B$14*Config!$B$26*Config!$B$46, 
IF(C582=7, Config!$B$14*Config!$B$27*Config!$B$47, ""))))))))</f>
        <v>1.89</v>
      </c>
      <c r="C582" s="10">
        <v>4.0</v>
      </c>
      <c r="D582" s="7" t="s">
        <v>444</v>
      </c>
      <c r="E582" s="10">
        <v>90000.0</v>
      </c>
      <c r="F582" s="10">
        <v>80.0</v>
      </c>
      <c r="G582" s="9">
        <f>IF(E582 &lt; Config!$B$3, Config!$B$3, E582)</f>
        <v>90000</v>
      </c>
      <c r="H582" s="9">
        <f t="shared" si="1"/>
        <v>725146.7932</v>
      </c>
      <c r="I582" s="9">
        <f>H582 * (1 - Config!$B$9)</f>
        <v>616374.7742</v>
      </c>
      <c r="J582" s="9">
        <f>H582 * (1 + Config!$B$10)</f>
        <v>906433.4914</v>
      </c>
      <c r="K582" s="6" t="str">
        <f t="shared" si="2"/>
        <v>61g 63s 75c</v>
      </c>
      <c r="L582" s="8" t="str">
        <f t="shared" si="3"/>
        <v>72g 51s 47c</v>
      </c>
      <c r="M582" s="6" t="str">
        <f t="shared" si="4"/>
        <v>90g 64s 33c</v>
      </c>
      <c r="N582" s="6" t="str">
        <f t="shared" si="5"/>
        <v>Stalwart Ametrine</v>
      </c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6">
        <f>IF(C583=0, Config!$B$14*Config!$B$20*Config!$B$40, 
IF(C583=1, Config!$B$14*Config!$B$21*Config!$B$41, 
IF(C583=2, Config!$B$14*Config!$B$22*Config!$B$42, 
IF(C583=3, Config!$B$14*Config!$B$23*Config!$B$43, 
IF(C583=4, Config!$B$14*Config!$B$24*Config!$B$44, 
IF(C583=5, Config!$B$14*Config!$B$25*Config!$B$45, 
IF(C583=6, Config!$B$14*Config!$B$26*Config!$B$46, 
IF(C583=7, Config!$B$14*Config!$B$27*Config!$B$47, ""))))))))</f>
        <v>1.89</v>
      </c>
      <c r="C583" s="10">
        <v>4.0</v>
      </c>
      <c r="D583" s="7" t="s">
        <v>445</v>
      </c>
      <c r="E583" s="10">
        <v>90000.0</v>
      </c>
      <c r="F583" s="10">
        <v>80.0</v>
      </c>
      <c r="G583" s="9">
        <f>IF(E583 &lt; Config!$B$3, Config!$B$3, E583)</f>
        <v>90000</v>
      </c>
      <c r="H583" s="9">
        <f t="shared" si="1"/>
        <v>725146.7932</v>
      </c>
      <c r="I583" s="9">
        <f>H583 * (1 - Config!$B$9)</f>
        <v>616374.7742</v>
      </c>
      <c r="J583" s="9">
        <f>H583 * (1 + Config!$B$10)</f>
        <v>906433.4914</v>
      </c>
      <c r="K583" s="6" t="str">
        <f t="shared" si="2"/>
        <v>61g 63s 75c</v>
      </c>
      <c r="L583" s="8" t="str">
        <f t="shared" si="3"/>
        <v>72g 51s 47c</v>
      </c>
      <c r="M583" s="6" t="str">
        <f t="shared" si="4"/>
        <v>90g 64s 33c</v>
      </c>
      <c r="N583" s="6" t="str">
        <f t="shared" si="5"/>
        <v>Glimmering Ametrine</v>
      </c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6">
        <f>IF(C584=0, Config!$B$14*Config!$B$20*Config!$B$40, 
IF(C584=1, Config!$B$14*Config!$B$21*Config!$B$41, 
IF(C584=2, Config!$B$14*Config!$B$22*Config!$B$42, 
IF(C584=3, Config!$B$14*Config!$B$23*Config!$B$43, 
IF(C584=4, Config!$B$14*Config!$B$24*Config!$B$44, 
IF(C584=5, Config!$B$14*Config!$B$25*Config!$B$45, 
IF(C584=6, Config!$B$14*Config!$B$26*Config!$B$46, 
IF(C584=7, Config!$B$14*Config!$B$27*Config!$B$47, ""))))))))</f>
        <v>1.89</v>
      </c>
      <c r="C584" s="10">
        <v>4.0</v>
      </c>
      <c r="D584" s="7" t="s">
        <v>446</v>
      </c>
      <c r="E584" s="10">
        <v>90000.0</v>
      </c>
      <c r="F584" s="10">
        <v>80.0</v>
      </c>
      <c r="G584" s="9">
        <f>IF(E584 &lt; Config!$B$3, Config!$B$3, E584)</f>
        <v>90000</v>
      </c>
      <c r="H584" s="9">
        <f t="shared" si="1"/>
        <v>725146.7932</v>
      </c>
      <c r="I584" s="9">
        <f>H584 * (1 - Config!$B$9)</f>
        <v>616374.7742</v>
      </c>
      <c r="J584" s="9">
        <f>H584 * (1 + Config!$B$10)</f>
        <v>906433.4914</v>
      </c>
      <c r="K584" s="6" t="str">
        <f t="shared" si="2"/>
        <v>61g 63s 75c</v>
      </c>
      <c r="L584" s="8" t="str">
        <f t="shared" si="3"/>
        <v>72g 51s 47c</v>
      </c>
      <c r="M584" s="6" t="str">
        <f t="shared" si="4"/>
        <v>90g 64s 33c</v>
      </c>
      <c r="N584" s="6" t="str">
        <f t="shared" si="5"/>
        <v>Accurate Ametrine</v>
      </c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6">
        <f>IF(C585=0, Config!$B$14*Config!$B$20*Config!$B$40, 
IF(C585=1, Config!$B$14*Config!$B$21*Config!$B$41, 
IF(C585=2, Config!$B$14*Config!$B$22*Config!$B$42, 
IF(C585=3, Config!$B$14*Config!$B$23*Config!$B$43, 
IF(C585=4, Config!$B$14*Config!$B$24*Config!$B$44, 
IF(C585=5, Config!$B$14*Config!$B$25*Config!$B$45, 
IF(C585=6, Config!$B$14*Config!$B$26*Config!$B$46, 
IF(C585=7, Config!$B$14*Config!$B$27*Config!$B$47, ""))))))))</f>
        <v>1.89</v>
      </c>
      <c r="C585" s="10">
        <v>4.0</v>
      </c>
      <c r="D585" s="7" t="s">
        <v>447</v>
      </c>
      <c r="E585" s="10">
        <v>90000.0</v>
      </c>
      <c r="F585" s="10">
        <v>80.0</v>
      </c>
      <c r="G585" s="9">
        <f>IF(E585 &lt; Config!$B$3, Config!$B$3, E585)</f>
        <v>90000</v>
      </c>
      <c r="H585" s="9">
        <f t="shared" si="1"/>
        <v>725146.7932</v>
      </c>
      <c r="I585" s="9">
        <f>H585 * (1 - Config!$B$9)</f>
        <v>616374.7742</v>
      </c>
      <c r="J585" s="9">
        <f>H585 * (1 + Config!$B$10)</f>
        <v>906433.4914</v>
      </c>
      <c r="K585" s="6" t="str">
        <f t="shared" si="2"/>
        <v>61g 63s 75c</v>
      </c>
      <c r="L585" s="8" t="str">
        <f t="shared" si="3"/>
        <v>72g 51s 47c</v>
      </c>
      <c r="M585" s="6" t="str">
        <f t="shared" si="4"/>
        <v>90g 64s 33c</v>
      </c>
      <c r="N585" s="6" t="str">
        <f t="shared" si="5"/>
        <v>Resolute Ametrine</v>
      </c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6">
        <f>IF(C586=0, Config!$B$14*Config!$B$20*Config!$B$40, 
IF(C586=1, Config!$B$14*Config!$B$21*Config!$B$41, 
IF(C586=2, Config!$B$14*Config!$B$22*Config!$B$42, 
IF(C586=3, Config!$B$14*Config!$B$23*Config!$B$43, 
IF(C586=4, Config!$B$14*Config!$B$24*Config!$B$44, 
IF(C586=5, Config!$B$14*Config!$B$25*Config!$B$45, 
IF(C586=6, Config!$B$14*Config!$B$26*Config!$B$46, 
IF(C586=7, Config!$B$14*Config!$B$27*Config!$B$47, ""))))))))</f>
        <v>1.89</v>
      </c>
      <c r="C586" s="10">
        <v>4.0</v>
      </c>
      <c r="D586" s="7" t="s">
        <v>448</v>
      </c>
      <c r="E586" s="10">
        <v>90000.0</v>
      </c>
      <c r="F586" s="10">
        <v>80.0</v>
      </c>
      <c r="G586" s="9">
        <f>IF(E586 &lt; Config!$B$3, Config!$B$3, E586)</f>
        <v>90000</v>
      </c>
      <c r="H586" s="9">
        <f t="shared" si="1"/>
        <v>725146.7932</v>
      </c>
      <c r="I586" s="9">
        <f>H586 * (1 - Config!$B$9)</f>
        <v>616374.7742</v>
      </c>
      <c r="J586" s="9">
        <f>H586 * (1 + Config!$B$10)</f>
        <v>906433.4914</v>
      </c>
      <c r="K586" s="6" t="str">
        <f t="shared" si="2"/>
        <v>61g 63s 75c</v>
      </c>
      <c r="L586" s="8" t="str">
        <f t="shared" si="3"/>
        <v>72g 51s 47c</v>
      </c>
      <c r="M586" s="6" t="str">
        <f t="shared" si="4"/>
        <v>90g 64s 33c</v>
      </c>
      <c r="N586" s="6" t="str">
        <f t="shared" si="5"/>
        <v>Timeless Eye of Zul</v>
      </c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6">
        <f>IF(C587=0, Config!$B$14*Config!$B$20*Config!$B$40, 
IF(C587=1, Config!$B$14*Config!$B$21*Config!$B$41, 
IF(C587=2, Config!$B$14*Config!$B$22*Config!$B$42, 
IF(C587=3, Config!$B$14*Config!$B$23*Config!$B$43, 
IF(C587=4, Config!$B$14*Config!$B$24*Config!$B$44, 
IF(C587=5, Config!$B$14*Config!$B$25*Config!$B$45, 
IF(C587=6, Config!$B$14*Config!$B$26*Config!$B$46, 
IF(C587=7, Config!$B$14*Config!$B$27*Config!$B$47, ""))))))))</f>
        <v>1.89</v>
      </c>
      <c r="C587" s="10">
        <v>4.0</v>
      </c>
      <c r="D587" s="7" t="s">
        <v>449</v>
      </c>
      <c r="E587" s="10">
        <v>90000.0</v>
      </c>
      <c r="F587" s="10">
        <v>80.0</v>
      </c>
      <c r="G587" s="9">
        <f>IF(E587 &lt; Config!$B$3, Config!$B$3, E587)</f>
        <v>90000</v>
      </c>
      <c r="H587" s="9">
        <f t="shared" si="1"/>
        <v>725146.7932</v>
      </c>
      <c r="I587" s="9">
        <f>H587 * (1 - Config!$B$9)</f>
        <v>616374.7742</v>
      </c>
      <c r="J587" s="9">
        <f>H587 * (1 + Config!$B$10)</f>
        <v>906433.4914</v>
      </c>
      <c r="K587" s="6" t="str">
        <f t="shared" si="2"/>
        <v>61g 63s 75c</v>
      </c>
      <c r="L587" s="8" t="str">
        <f t="shared" si="3"/>
        <v>72g 51s 47c</v>
      </c>
      <c r="M587" s="6" t="str">
        <f t="shared" si="4"/>
        <v>90g 64s 33c</v>
      </c>
      <c r="N587" s="6" t="str">
        <f t="shared" si="5"/>
        <v>Jagged Eye of Zul</v>
      </c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6">
        <f>IF(C588=0, Config!$B$14*Config!$B$20*Config!$B$40, 
IF(C588=1, Config!$B$14*Config!$B$21*Config!$B$41, 
IF(C588=2, Config!$B$14*Config!$B$22*Config!$B$42, 
IF(C588=3, Config!$B$14*Config!$B$23*Config!$B$43, 
IF(C588=4, Config!$B$14*Config!$B$24*Config!$B$44, 
IF(C588=5, Config!$B$14*Config!$B$25*Config!$B$45, 
IF(C588=6, Config!$B$14*Config!$B$26*Config!$B$46, 
IF(C588=7, Config!$B$14*Config!$B$27*Config!$B$47, ""))))))))</f>
        <v>1.89</v>
      </c>
      <c r="C588" s="10">
        <v>4.0</v>
      </c>
      <c r="D588" s="7" t="s">
        <v>450</v>
      </c>
      <c r="E588" s="10">
        <v>90000.0</v>
      </c>
      <c r="F588" s="10">
        <v>80.0</v>
      </c>
      <c r="G588" s="9">
        <f>IF(E588 &lt; Config!$B$3, Config!$B$3, E588)</f>
        <v>90000</v>
      </c>
      <c r="H588" s="9">
        <f t="shared" si="1"/>
        <v>725146.7932</v>
      </c>
      <c r="I588" s="9">
        <f>H588 * (1 - Config!$B$9)</f>
        <v>616374.7742</v>
      </c>
      <c r="J588" s="9">
        <f>H588 * (1 + Config!$B$10)</f>
        <v>906433.4914</v>
      </c>
      <c r="K588" s="6" t="str">
        <f t="shared" si="2"/>
        <v>61g 63s 75c</v>
      </c>
      <c r="L588" s="8" t="str">
        <f t="shared" si="3"/>
        <v>72g 51s 47c</v>
      </c>
      <c r="M588" s="6" t="str">
        <f t="shared" si="4"/>
        <v>90g 64s 33c</v>
      </c>
      <c r="N588" s="6" t="str">
        <f t="shared" si="5"/>
        <v>Vivid Eye of Zul</v>
      </c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6">
        <f>IF(C589=0, Config!$B$14*Config!$B$20*Config!$B$40, 
IF(C589=1, Config!$B$14*Config!$B$21*Config!$B$41, 
IF(C589=2, Config!$B$14*Config!$B$22*Config!$B$42, 
IF(C589=3, Config!$B$14*Config!$B$23*Config!$B$43, 
IF(C589=4, Config!$B$14*Config!$B$24*Config!$B$44, 
IF(C589=5, Config!$B$14*Config!$B$25*Config!$B$45, 
IF(C589=6, Config!$B$14*Config!$B$26*Config!$B$46, 
IF(C589=7, Config!$B$14*Config!$B$27*Config!$B$47, ""))))))))</f>
        <v>1.89</v>
      </c>
      <c r="C589" s="10">
        <v>4.0</v>
      </c>
      <c r="D589" s="7" t="s">
        <v>451</v>
      </c>
      <c r="E589" s="10">
        <v>90000.0</v>
      </c>
      <c r="F589" s="10">
        <v>80.0</v>
      </c>
      <c r="G589" s="9">
        <f>IF(E589 &lt; Config!$B$3, Config!$B$3, E589)</f>
        <v>90000</v>
      </c>
      <c r="H589" s="9">
        <f t="shared" si="1"/>
        <v>725146.7932</v>
      </c>
      <c r="I589" s="9">
        <f>H589 * (1 - Config!$B$9)</f>
        <v>616374.7742</v>
      </c>
      <c r="J589" s="9">
        <f>H589 * (1 + Config!$B$10)</f>
        <v>906433.4914</v>
      </c>
      <c r="K589" s="6" t="str">
        <f t="shared" si="2"/>
        <v>61g 63s 75c</v>
      </c>
      <c r="L589" s="8" t="str">
        <f t="shared" si="3"/>
        <v>72g 51s 47c</v>
      </c>
      <c r="M589" s="6" t="str">
        <f t="shared" si="4"/>
        <v>90g 64s 33c</v>
      </c>
      <c r="N589" s="6" t="str">
        <f t="shared" si="5"/>
        <v>Enduring Eye of Zul</v>
      </c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6">
        <f>IF(C590=0, Config!$B$14*Config!$B$20*Config!$B$40, 
IF(C590=1, Config!$B$14*Config!$B$21*Config!$B$41, 
IF(C590=2, Config!$B$14*Config!$B$22*Config!$B$42, 
IF(C590=3, Config!$B$14*Config!$B$23*Config!$B$43, 
IF(C590=4, Config!$B$14*Config!$B$24*Config!$B$44, 
IF(C590=5, Config!$B$14*Config!$B$25*Config!$B$45, 
IF(C590=6, Config!$B$14*Config!$B$26*Config!$B$46, 
IF(C590=7, Config!$B$14*Config!$B$27*Config!$B$47, ""))))))))</f>
        <v>1.89</v>
      </c>
      <c r="C590" s="10">
        <v>4.0</v>
      </c>
      <c r="D590" s="7" t="s">
        <v>452</v>
      </c>
      <c r="E590" s="10">
        <v>90000.0</v>
      </c>
      <c r="F590" s="10">
        <v>80.0</v>
      </c>
      <c r="G590" s="9">
        <f>IF(E590 &lt; Config!$B$3, Config!$B$3, E590)</f>
        <v>90000</v>
      </c>
      <c r="H590" s="9">
        <f t="shared" si="1"/>
        <v>725146.7932</v>
      </c>
      <c r="I590" s="9">
        <f>H590 * (1 - Config!$B$9)</f>
        <v>616374.7742</v>
      </c>
      <c r="J590" s="9">
        <f>H590 * (1 + Config!$B$10)</f>
        <v>906433.4914</v>
      </c>
      <c r="K590" s="6" t="str">
        <f t="shared" si="2"/>
        <v>61g 63s 75c</v>
      </c>
      <c r="L590" s="8" t="str">
        <f t="shared" si="3"/>
        <v>72g 51s 47c</v>
      </c>
      <c r="M590" s="6" t="str">
        <f t="shared" si="4"/>
        <v>90g 64s 33c</v>
      </c>
      <c r="N590" s="6" t="str">
        <f t="shared" si="5"/>
        <v>Steady Eye of Zul</v>
      </c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6">
        <f>IF(C591=0, Config!$B$14*Config!$B$20*Config!$B$40, 
IF(C591=1, Config!$B$14*Config!$B$21*Config!$B$41, 
IF(C591=2, Config!$B$14*Config!$B$22*Config!$B$42, 
IF(C591=3, Config!$B$14*Config!$B$23*Config!$B$43, 
IF(C591=4, Config!$B$14*Config!$B$24*Config!$B$44, 
IF(C591=5, Config!$B$14*Config!$B$25*Config!$B$45, 
IF(C591=6, Config!$B$14*Config!$B$26*Config!$B$46, 
IF(C591=7, Config!$B$14*Config!$B$27*Config!$B$47, ""))))))))</f>
        <v>1.89</v>
      </c>
      <c r="C591" s="10">
        <v>4.0</v>
      </c>
      <c r="D591" s="7" t="s">
        <v>453</v>
      </c>
      <c r="E591" s="10">
        <v>90000.0</v>
      </c>
      <c r="F591" s="10">
        <v>80.0</v>
      </c>
      <c r="G591" s="9">
        <f>IF(E591 &lt; Config!$B$3, Config!$B$3, E591)</f>
        <v>90000</v>
      </c>
      <c r="H591" s="9">
        <f t="shared" si="1"/>
        <v>725146.7932</v>
      </c>
      <c r="I591" s="9">
        <f>H591 * (1 - Config!$B$9)</f>
        <v>616374.7742</v>
      </c>
      <c r="J591" s="9">
        <f>H591 * (1 + Config!$B$10)</f>
        <v>906433.4914</v>
      </c>
      <c r="K591" s="6" t="str">
        <f t="shared" si="2"/>
        <v>61g 63s 75c</v>
      </c>
      <c r="L591" s="8" t="str">
        <f t="shared" si="3"/>
        <v>72g 51s 47c</v>
      </c>
      <c r="M591" s="6" t="str">
        <f t="shared" si="4"/>
        <v>90g 64s 33c</v>
      </c>
      <c r="N591" s="6" t="str">
        <f t="shared" si="5"/>
        <v>Forceful Eye of Zul</v>
      </c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6">
        <f>IF(C592=0, Config!$B$14*Config!$B$20*Config!$B$40, 
IF(C592=1, Config!$B$14*Config!$B$21*Config!$B$41, 
IF(C592=2, Config!$B$14*Config!$B$22*Config!$B$42, 
IF(C592=3, Config!$B$14*Config!$B$23*Config!$B$43, 
IF(C592=4, Config!$B$14*Config!$B$24*Config!$B$44, 
IF(C592=5, Config!$B$14*Config!$B$25*Config!$B$45, 
IF(C592=6, Config!$B$14*Config!$B$26*Config!$B$46, 
IF(C592=7, Config!$B$14*Config!$B$27*Config!$B$47, ""))))))))</f>
        <v>1.89</v>
      </c>
      <c r="C592" s="10">
        <v>4.0</v>
      </c>
      <c r="D592" s="7" t="s">
        <v>454</v>
      </c>
      <c r="E592" s="10">
        <v>90000.0</v>
      </c>
      <c r="F592" s="10">
        <v>80.0</v>
      </c>
      <c r="G592" s="9">
        <f>IF(E592 &lt; Config!$B$3, Config!$B$3, E592)</f>
        <v>90000</v>
      </c>
      <c r="H592" s="9">
        <f t="shared" si="1"/>
        <v>725146.7932</v>
      </c>
      <c r="I592" s="9">
        <f>H592 * (1 - Config!$B$9)</f>
        <v>616374.7742</v>
      </c>
      <c r="J592" s="9">
        <f>H592 * (1 + Config!$B$10)</f>
        <v>906433.4914</v>
      </c>
      <c r="K592" s="6" t="str">
        <f t="shared" si="2"/>
        <v>61g 63s 75c</v>
      </c>
      <c r="L592" s="8" t="str">
        <f t="shared" si="3"/>
        <v>72g 51s 47c</v>
      </c>
      <c r="M592" s="6" t="str">
        <f t="shared" si="4"/>
        <v>90g 64s 33c</v>
      </c>
      <c r="N592" s="6" t="str">
        <f t="shared" si="5"/>
        <v>Seer's Eye of Zul</v>
      </c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6">
        <f>IF(C593=0, Config!$B$14*Config!$B$20*Config!$B$40, 
IF(C593=1, Config!$B$14*Config!$B$21*Config!$B$41, 
IF(C593=2, Config!$B$14*Config!$B$22*Config!$B$42, 
IF(C593=3, Config!$B$14*Config!$B$23*Config!$B$43, 
IF(C593=4, Config!$B$14*Config!$B$24*Config!$B$44, 
IF(C593=5, Config!$B$14*Config!$B$25*Config!$B$45, 
IF(C593=6, Config!$B$14*Config!$B$26*Config!$B$46, 
IF(C593=7, Config!$B$14*Config!$B$27*Config!$B$47, ""))))))))</f>
        <v>1.89</v>
      </c>
      <c r="C593" s="10">
        <v>4.0</v>
      </c>
      <c r="D593" s="7" t="s">
        <v>455</v>
      </c>
      <c r="E593" s="10">
        <v>90000.0</v>
      </c>
      <c r="F593" s="10">
        <v>80.0</v>
      </c>
      <c r="G593" s="9">
        <f>IF(E593 &lt; Config!$B$3, Config!$B$3, E593)</f>
        <v>90000</v>
      </c>
      <c r="H593" s="9">
        <f t="shared" si="1"/>
        <v>725146.7932</v>
      </c>
      <c r="I593" s="9">
        <f>H593 * (1 - Config!$B$9)</f>
        <v>616374.7742</v>
      </c>
      <c r="J593" s="9">
        <f>H593 * (1 + Config!$B$10)</f>
        <v>906433.4914</v>
      </c>
      <c r="K593" s="6" t="str">
        <f t="shared" si="2"/>
        <v>61g 63s 75c</v>
      </c>
      <c r="L593" s="8" t="str">
        <f t="shared" si="3"/>
        <v>72g 51s 47c</v>
      </c>
      <c r="M593" s="6" t="str">
        <f t="shared" si="4"/>
        <v>90g 64s 33c</v>
      </c>
      <c r="N593" s="6" t="str">
        <f t="shared" si="5"/>
        <v>Misty Eye of Zul</v>
      </c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6">
        <f>IF(C594=0, Config!$B$14*Config!$B$20*Config!$B$40, 
IF(C594=1, Config!$B$14*Config!$B$21*Config!$B$41, 
IF(C594=2, Config!$B$14*Config!$B$22*Config!$B$42, 
IF(C594=3, Config!$B$14*Config!$B$23*Config!$B$43, 
IF(C594=4, Config!$B$14*Config!$B$24*Config!$B$44, 
IF(C594=5, Config!$B$14*Config!$B$25*Config!$B$45, 
IF(C594=6, Config!$B$14*Config!$B$26*Config!$B$46, 
IF(C594=7, Config!$B$14*Config!$B$27*Config!$B$47, ""))))))))</f>
        <v>1.89</v>
      </c>
      <c r="C594" s="10">
        <v>4.0</v>
      </c>
      <c r="D594" s="7" t="s">
        <v>456</v>
      </c>
      <c r="E594" s="10">
        <v>90000.0</v>
      </c>
      <c r="F594" s="10">
        <v>80.0</v>
      </c>
      <c r="G594" s="9">
        <f>IF(E594 &lt; Config!$B$3, Config!$B$3, E594)</f>
        <v>90000</v>
      </c>
      <c r="H594" s="9">
        <f t="shared" si="1"/>
        <v>725146.7932</v>
      </c>
      <c r="I594" s="9">
        <f>H594 * (1 - Config!$B$9)</f>
        <v>616374.7742</v>
      </c>
      <c r="J594" s="9">
        <f>H594 * (1 + Config!$B$10)</f>
        <v>906433.4914</v>
      </c>
      <c r="K594" s="6" t="str">
        <f t="shared" si="2"/>
        <v>61g 63s 75c</v>
      </c>
      <c r="L594" s="8" t="str">
        <f t="shared" si="3"/>
        <v>72g 51s 47c</v>
      </c>
      <c r="M594" s="6" t="str">
        <f t="shared" si="4"/>
        <v>90g 64s 33c</v>
      </c>
      <c r="N594" s="6" t="str">
        <f t="shared" si="5"/>
        <v>Shining Eye of Zul</v>
      </c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6">
        <f>IF(C595=0, Config!$B$14*Config!$B$20*Config!$B$40, 
IF(C595=1, Config!$B$14*Config!$B$21*Config!$B$41, 
IF(C595=2, Config!$B$14*Config!$B$22*Config!$B$42, 
IF(C595=3, Config!$B$14*Config!$B$23*Config!$B$43, 
IF(C595=4, Config!$B$14*Config!$B$24*Config!$B$44, 
IF(C595=5, Config!$B$14*Config!$B$25*Config!$B$45, 
IF(C595=6, Config!$B$14*Config!$B$26*Config!$B$46, 
IF(C595=7, Config!$B$14*Config!$B$27*Config!$B$47, ""))))))))</f>
        <v>1.89</v>
      </c>
      <c r="C595" s="10">
        <v>4.0</v>
      </c>
      <c r="D595" s="7" t="s">
        <v>457</v>
      </c>
      <c r="E595" s="10">
        <v>90000.0</v>
      </c>
      <c r="F595" s="10">
        <v>80.0</v>
      </c>
      <c r="G595" s="9">
        <f>IF(E595 &lt; Config!$B$3, Config!$B$3, E595)</f>
        <v>90000</v>
      </c>
      <c r="H595" s="9">
        <f t="shared" si="1"/>
        <v>725146.7932</v>
      </c>
      <c r="I595" s="9">
        <f>H595 * (1 - Config!$B$9)</f>
        <v>616374.7742</v>
      </c>
      <c r="J595" s="9">
        <f>H595 * (1 + Config!$B$10)</f>
        <v>906433.4914</v>
      </c>
      <c r="K595" s="6" t="str">
        <f t="shared" si="2"/>
        <v>61g 63s 75c</v>
      </c>
      <c r="L595" s="8" t="str">
        <f t="shared" si="3"/>
        <v>72g 51s 47c</v>
      </c>
      <c r="M595" s="6" t="str">
        <f t="shared" si="4"/>
        <v>90g 64s 33c</v>
      </c>
      <c r="N595" s="6" t="str">
        <f t="shared" si="5"/>
        <v>Turbid Eye of Zul</v>
      </c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6">
        <f>IF(C596=0, Config!$B$14*Config!$B$20*Config!$B$40, 
IF(C596=1, Config!$B$14*Config!$B$21*Config!$B$41, 
IF(C596=2, Config!$B$14*Config!$B$22*Config!$B$42, 
IF(C596=3, Config!$B$14*Config!$B$23*Config!$B$43, 
IF(C596=4, Config!$B$14*Config!$B$24*Config!$B$44, 
IF(C596=5, Config!$B$14*Config!$B$25*Config!$B$45, 
IF(C596=6, Config!$B$14*Config!$B$26*Config!$B$46, 
IF(C596=7, Config!$B$14*Config!$B$27*Config!$B$47, ""))))))))</f>
        <v>1.89</v>
      </c>
      <c r="C596" s="10">
        <v>4.0</v>
      </c>
      <c r="D596" s="7" t="s">
        <v>458</v>
      </c>
      <c r="E596" s="10">
        <v>90000.0</v>
      </c>
      <c r="F596" s="10">
        <v>80.0</v>
      </c>
      <c r="G596" s="9">
        <f>IF(E596 &lt; Config!$B$3, Config!$B$3, E596)</f>
        <v>90000</v>
      </c>
      <c r="H596" s="9">
        <f t="shared" si="1"/>
        <v>725146.7932</v>
      </c>
      <c r="I596" s="9">
        <f>H596 * (1 - Config!$B$9)</f>
        <v>616374.7742</v>
      </c>
      <c r="J596" s="9">
        <f>H596 * (1 + Config!$B$10)</f>
        <v>906433.4914</v>
      </c>
      <c r="K596" s="6" t="str">
        <f t="shared" si="2"/>
        <v>61g 63s 75c</v>
      </c>
      <c r="L596" s="8" t="str">
        <f t="shared" si="3"/>
        <v>72g 51s 47c</v>
      </c>
      <c r="M596" s="6" t="str">
        <f t="shared" si="4"/>
        <v>90g 64s 33c</v>
      </c>
      <c r="N596" s="6" t="str">
        <f t="shared" si="5"/>
        <v>Intricate Eye of Zul</v>
      </c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6">
        <f>IF(C597=0, Config!$B$14*Config!$B$20*Config!$B$40, 
IF(C597=1, Config!$B$14*Config!$B$21*Config!$B$41, 
IF(C597=2, Config!$B$14*Config!$B$22*Config!$B$42, 
IF(C597=3, Config!$B$14*Config!$B$23*Config!$B$43, 
IF(C597=4, Config!$B$14*Config!$B$24*Config!$B$44, 
IF(C597=5, Config!$B$14*Config!$B$25*Config!$B$45, 
IF(C597=6, Config!$B$14*Config!$B$26*Config!$B$46, 
IF(C597=7, Config!$B$14*Config!$B$27*Config!$B$47, ""))))))))</f>
        <v>1.89</v>
      </c>
      <c r="C597" s="10">
        <v>4.0</v>
      </c>
      <c r="D597" s="7" t="s">
        <v>459</v>
      </c>
      <c r="E597" s="10">
        <v>90000.0</v>
      </c>
      <c r="F597" s="10">
        <v>80.0</v>
      </c>
      <c r="G597" s="9">
        <f>IF(E597 &lt; Config!$B$3, Config!$B$3, E597)</f>
        <v>90000</v>
      </c>
      <c r="H597" s="9">
        <f t="shared" si="1"/>
        <v>725146.7932</v>
      </c>
      <c r="I597" s="9">
        <f>H597 * (1 - Config!$B$9)</f>
        <v>616374.7742</v>
      </c>
      <c r="J597" s="9">
        <f>H597 * (1 + Config!$B$10)</f>
        <v>906433.4914</v>
      </c>
      <c r="K597" s="6" t="str">
        <f t="shared" si="2"/>
        <v>61g 63s 75c</v>
      </c>
      <c r="L597" s="8" t="str">
        <f t="shared" si="3"/>
        <v>72g 51s 47c</v>
      </c>
      <c r="M597" s="6" t="str">
        <f t="shared" si="4"/>
        <v>90g 64s 33c</v>
      </c>
      <c r="N597" s="6" t="str">
        <f t="shared" si="5"/>
        <v>Dazzling Eye of Zul</v>
      </c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6">
        <f>IF(C598=0, Config!$B$14*Config!$B$20*Config!$B$40, 
IF(C598=1, Config!$B$14*Config!$B$21*Config!$B$41, 
IF(C598=2, Config!$B$14*Config!$B$22*Config!$B$42, 
IF(C598=3, Config!$B$14*Config!$B$23*Config!$B$43, 
IF(C598=4, Config!$B$14*Config!$B$24*Config!$B$44, 
IF(C598=5, Config!$B$14*Config!$B$25*Config!$B$45, 
IF(C598=6, Config!$B$14*Config!$B$26*Config!$B$46, 
IF(C598=7, Config!$B$14*Config!$B$27*Config!$B$47, ""))))))))</f>
        <v>1.89</v>
      </c>
      <c r="C598" s="10">
        <v>4.0</v>
      </c>
      <c r="D598" s="7" t="s">
        <v>460</v>
      </c>
      <c r="E598" s="10">
        <v>90000.0</v>
      </c>
      <c r="F598" s="10">
        <v>80.0</v>
      </c>
      <c r="G598" s="9">
        <f>IF(E598 &lt; Config!$B$3, Config!$B$3, E598)</f>
        <v>90000</v>
      </c>
      <c r="H598" s="9">
        <f t="shared" si="1"/>
        <v>725146.7932</v>
      </c>
      <c r="I598" s="9">
        <f>H598 * (1 - Config!$B$9)</f>
        <v>616374.7742</v>
      </c>
      <c r="J598" s="9">
        <f>H598 * (1 + Config!$B$10)</f>
        <v>906433.4914</v>
      </c>
      <c r="K598" s="6" t="str">
        <f t="shared" si="2"/>
        <v>61g 63s 75c</v>
      </c>
      <c r="L598" s="8" t="str">
        <f t="shared" si="3"/>
        <v>72g 51s 47c</v>
      </c>
      <c r="M598" s="6" t="str">
        <f t="shared" si="4"/>
        <v>90g 64s 33c</v>
      </c>
      <c r="N598" s="6" t="str">
        <f t="shared" si="5"/>
        <v>Sundered Eye of Zul</v>
      </c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6">
        <f>IF(C599=0, Config!$B$14*Config!$B$20*Config!$B$40, 
IF(C599=1, Config!$B$14*Config!$B$21*Config!$B$41, 
IF(C599=2, Config!$B$14*Config!$B$22*Config!$B$42, 
IF(C599=3, Config!$B$14*Config!$B$23*Config!$B$43, 
IF(C599=4, Config!$B$14*Config!$B$24*Config!$B$44, 
IF(C599=5, Config!$B$14*Config!$B$25*Config!$B$45, 
IF(C599=6, Config!$B$14*Config!$B$26*Config!$B$46, 
IF(C599=7, Config!$B$14*Config!$B$27*Config!$B$47, ""))))))))</f>
        <v>1.89</v>
      </c>
      <c r="C599" s="10">
        <v>4.0</v>
      </c>
      <c r="D599" s="7" t="s">
        <v>461</v>
      </c>
      <c r="E599" s="10">
        <v>90000.0</v>
      </c>
      <c r="F599" s="10">
        <v>80.0</v>
      </c>
      <c r="G599" s="9">
        <f>IF(E599 &lt; Config!$B$3, Config!$B$3, E599)</f>
        <v>90000</v>
      </c>
      <c r="H599" s="9">
        <f t="shared" si="1"/>
        <v>725146.7932</v>
      </c>
      <c r="I599" s="9">
        <f>H599 * (1 - Config!$B$9)</f>
        <v>616374.7742</v>
      </c>
      <c r="J599" s="9">
        <f>H599 * (1 + Config!$B$10)</f>
        <v>906433.4914</v>
      </c>
      <c r="K599" s="6" t="str">
        <f t="shared" si="2"/>
        <v>61g 63s 75c</v>
      </c>
      <c r="L599" s="8" t="str">
        <f t="shared" si="3"/>
        <v>72g 51s 47c</v>
      </c>
      <c r="M599" s="6" t="str">
        <f t="shared" si="4"/>
        <v>90g 64s 33c</v>
      </c>
      <c r="N599" s="6" t="str">
        <f t="shared" si="5"/>
        <v>Lambent Eye of Zul</v>
      </c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6">
        <f>IF(C600=0, Config!$B$14*Config!$B$20*Config!$B$40, 
IF(C600=1, Config!$B$14*Config!$B$21*Config!$B$41, 
IF(C600=2, Config!$B$14*Config!$B$22*Config!$B$42, 
IF(C600=3, Config!$B$14*Config!$B$23*Config!$B$43, 
IF(C600=4, Config!$B$14*Config!$B$24*Config!$B$44, 
IF(C600=5, Config!$B$14*Config!$B$25*Config!$B$45, 
IF(C600=6, Config!$B$14*Config!$B$26*Config!$B$46, 
IF(C600=7, Config!$B$14*Config!$B$27*Config!$B$47, ""))))))))</f>
        <v>1.89</v>
      </c>
      <c r="C600" s="10">
        <v>4.0</v>
      </c>
      <c r="D600" s="7" t="s">
        <v>462</v>
      </c>
      <c r="E600" s="10">
        <v>90000.0</v>
      </c>
      <c r="F600" s="10">
        <v>80.0</v>
      </c>
      <c r="G600" s="9">
        <f>IF(E600 &lt; Config!$B$3, Config!$B$3, E600)</f>
        <v>90000</v>
      </c>
      <c r="H600" s="9">
        <f t="shared" si="1"/>
        <v>725146.7932</v>
      </c>
      <c r="I600" s="9">
        <f>H600 * (1 - Config!$B$9)</f>
        <v>616374.7742</v>
      </c>
      <c r="J600" s="9">
        <f>H600 * (1 + Config!$B$10)</f>
        <v>906433.4914</v>
      </c>
      <c r="K600" s="6" t="str">
        <f t="shared" si="2"/>
        <v>61g 63s 75c</v>
      </c>
      <c r="L600" s="8" t="str">
        <f t="shared" si="3"/>
        <v>72g 51s 47c</v>
      </c>
      <c r="M600" s="6" t="str">
        <f t="shared" si="4"/>
        <v>90g 64s 33c</v>
      </c>
      <c r="N600" s="6" t="str">
        <f t="shared" si="5"/>
        <v>Opaque Eye of Zul</v>
      </c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6">
        <f>IF(C601=0, Config!$B$14*Config!$B$20*Config!$B$40, 
IF(C601=1, Config!$B$14*Config!$B$21*Config!$B$41, 
IF(C601=2, Config!$B$14*Config!$B$22*Config!$B$42, 
IF(C601=3, Config!$B$14*Config!$B$23*Config!$B$43, 
IF(C601=4, Config!$B$14*Config!$B$24*Config!$B$44, 
IF(C601=5, Config!$B$14*Config!$B$25*Config!$B$45, 
IF(C601=6, Config!$B$14*Config!$B$26*Config!$B$46, 
IF(C601=7, Config!$B$14*Config!$B$27*Config!$B$47, ""))))))))</f>
        <v>1.89</v>
      </c>
      <c r="C601" s="10">
        <v>4.0</v>
      </c>
      <c r="D601" s="7" t="s">
        <v>463</v>
      </c>
      <c r="E601" s="10">
        <v>90000.0</v>
      </c>
      <c r="F601" s="10">
        <v>80.0</v>
      </c>
      <c r="G601" s="9">
        <f>IF(E601 &lt; Config!$B$3, Config!$B$3, E601)</f>
        <v>90000</v>
      </c>
      <c r="H601" s="9">
        <f t="shared" si="1"/>
        <v>725146.7932</v>
      </c>
      <c r="I601" s="9">
        <f>H601 * (1 - Config!$B$9)</f>
        <v>616374.7742</v>
      </c>
      <c r="J601" s="9">
        <f>H601 * (1 + Config!$B$10)</f>
        <v>906433.4914</v>
      </c>
      <c r="K601" s="6" t="str">
        <f t="shared" si="2"/>
        <v>61g 63s 75c</v>
      </c>
      <c r="L601" s="8" t="str">
        <f t="shared" si="3"/>
        <v>72g 51s 47c</v>
      </c>
      <c r="M601" s="6" t="str">
        <f t="shared" si="4"/>
        <v>90g 64s 33c</v>
      </c>
      <c r="N601" s="6" t="str">
        <f t="shared" si="5"/>
        <v>Energized Eye of Zul</v>
      </c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6">
        <f>IF(C602=0, Config!$B$14*Config!$B$20*Config!$B$40, 
IF(C602=1, Config!$B$14*Config!$B$21*Config!$B$41, 
IF(C602=2, Config!$B$14*Config!$B$22*Config!$B$42, 
IF(C602=3, Config!$B$14*Config!$B$23*Config!$B$43, 
IF(C602=4, Config!$B$14*Config!$B$24*Config!$B$44, 
IF(C602=5, Config!$B$14*Config!$B$25*Config!$B$45, 
IF(C602=6, Config!$B$14*Config!$B$26*Config!$B$46, 
IF(C602=7, Config!$B$14*Config!$B$27*Config!$B$47, ""))))))))</f>
        <v>1.89</v>
      </c>
      <c r="C602" s="10">
        <v>4.0</v>
      </c>
      <c r="D602" s="7" t="s">
        <v>464</v>
      </c>
      <c r="E602" s="10">
        <v>90000.0</v>
      </c>
      <c r="F602" s="10">
        <v>80.0</v>
      </c>
      <c r="G602" s="9">
        <f>IF(E602 &lt; Config!$B$3, Config!$B$3, E602)</f>
        <v>90000</v>
      </c>
      <c r="H602" s="9">
        <f t="shared" si="1"/>
        <v>725146.7932</v>
      </c>
      <c r="I602" s="9">
        <f>H602 * (1 - Config!$B$9)</f>
        <v>616374.7742</v>
      </c>
      <c r="J602" s="9">
        <f>H602 * (1 + Config!$B$10)</f>
        <v>906433.4914</v>
      </c>
      <c r="K602" s="6" t="str">
        <f t="shared" si="2"/>
        <v>61g 63s 75c</v>
      </c>
      <c r="L602" s="8" t="str">
        <f t="shared" si="3"/>
        <v>72g 51s 47c</v>
      </c>
      <c r="M602" s="6" t="str">
        <f t="shared" si="4"/>
        <v>90g 64s 33c</v>
      </c>
      <c r="N602" s="6" t="str">
        <f t="shared" si="5"/>
        <v>Radiant Eye of Zul</v>
      </c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6">
        <f>IF(C603=0, Config!$B$14*Config!$B$20*Config!$B$40, 
IF(C603=1, Config!$B$14*Config!$B$21*Config!$B$41, 
IF(C603=2, Config!$B$14*Config!$B$22*Config!$B$42, 
IF(C603=3, Config!$B$14*Config!$B$23*Config!$B$43, 
IF(C603=4, Config!$B$14*Config!$B$24*Config!$B$44, 
IF(C603=5, Config!$B$14*Config!$B$25*Config!$B$45, 
IF(C603=6, Config!$B$14*Config!$B$26*Config!$B$46, 
IF(C603=7, Config!$B$14*Config!$B$27*Config!$B$47, ""))))))))</f>
        <v>1.89</v>
      </c>
      <c r="C603" s="10">
        <v>4.0</v>
      </c>
      <c r="D603" s="7" t="s">
        <v>465</v>
      </c>
      <c r="E603" s="10">
        <v>90000.0</v>
      </c>
      <c r="F603" s="10">
        <v>80.0</v>
      </c>
      <c r="G603" s="9">
        <f>IF(E603 &lt; Config!$B$3, Config!$B$3, E603)</f>
        <v>90000</v>
      </c>
      <c r="H603" s="9">
        <f t="shared" si="1"/>
        <v>725146.7932</v>
      </c>
      <c r="I603" s="9">
        <f>H603 * (1 - Config!$B$9)</f>
        <v>616374.7742</v>
      </c>
      <c r="J603" s="9">
        <f>H603 * (1 + Config!$B$10)</f>
        <v>906433.4914</v>
      </c>
      <c r="K603" s="6" t="str">
        <f t="shared" si="2"/>
        <v>61g 63s 75c</v>
      </c>
      <c r="L603" s="8" t="str">
        <f t="shared" si="3"/>
        <v>72g 51s 47c</v>
      </c>
      <c r="M603" s="6" t="str">
        <f t="shared" si="4"/>
        <v>90g 64s 33c</v>
      </c>
      <c r="N603" s="6" t="str">
        <f t="shared" si="5"/>
        <v>Tense Eye of Zul</v>
      </c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6">
        <f>IF(C604=0, Config!$B$14*Config!$B$20*Config!$B$40, 
IF(C604=1, Config!$B$14*Config!$B$21*Config!$B$41, 
IF(C604=2, Config!$B$14*Config!$B$22*Config!$B$42, 
IF(C604=3, Config!$B$14*Config!$B$23*Config!$B$43, 
IF(C604=4, Config!$B$14*Config!$B$24*Config!$B$44, 
IF(C604=5, Config!$B$14*Config!$B$25*Config!$B$45, 
IF(C604=6, Config!$B$14*Config!$B$26*Config!$B$46, 
IF(C604=7, Config!$B$14*Config!$B$27*Config!$B$47, ""))))))))</f>
        <v>1.89</v>
      </c>
      <c r="C604" s="10">
        <v>4.0</v>
      </c>
      <c r="D604" s="7" t="s">
        <v>466</v>
      </c>
      <c r="E604" s="10">
        <v>90000.0</v>
      </c>
      <c r="F604" s="10">
        <v>80.0</v>
      </c>
      <c r="G604" s="9">
        <f>IF(E604 &lt; Config!$B$3, Config!$B$3, E604)</f>
        <v>90000</v>
      </c>
      <c r="H604" s="9">
        <f t="shared" si="1"/>
        <v>725146.7932</v>
      </c>
      <c r="I604" s="9">
        <f>H604 * (1 - Config!$B$9)</f>
        <v>616374.7742</v>
      </c>
      <c r="J604" s="9">
        <f>H604 * (1 + Config!$B$10)</f>
        <v>906433.4914</v>
      </c>
      <c r="K604" s="6" t="str">
        <f t="shared" si="2"/>
        <v>61g 63s 75c</v>
      </c>
      <c r="L604" s="8" t="str">
        <f t="shared" si="3"/>
        <v>72g 51s 47c</v>
      </c>
      <c r="M604" s="6" t="str">
        <f t="shared" si="4"/>
        <v>90g 64s 33c</v>
      </c>
      <c r="N604" s="6" t="str">
        <f t="shared" si="5"/>
        <v>Shattered Eye of Zul</v>
      </c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6">
        <f>IF(C605=0, Config!$B$14*Config!$B$20*Config!$B$40, 
IF(C605=1, Config!$B$14*Config!$B$21*Config!$B$41, 
IF(C605=2, Config!$B$14*Config!$B$22*Config!$B$42, 
IF(C605=3, Config!$B$14*Config!$B$23*Config!$B$43, 
IF(C605=4, Config!$B$14*Config!$B$24*Config!$B$44, 
IF(C605=5, Config!$B$14*Config!$B$25*Config!$B$45, 
IF(C605=6, Config!$B$14*Config!$B$26*Config!$B$46, 
IF(C605=7, Config!$B$14*Config!$B$27*Config!$B$47, ""))))))))</f>
        <v>2.28</v>
      </c>
      <c r="C605" s="10">
        <v>3.0</v>
      </c>
      <c r="D605" s="7" t="s">
        <v>467</v>
      </c>
      <c r="E605" s="10">
        <v>30000.0</v>
      </c>
      <c r="F605" s="10">
        <v>80.0</v>
      </c>
      <c r="G605" s="9">
        <f>IF(E605 &lt; Config!$B$3, Config!$B$3, E605)</f>
        <v>30000</v>
      </c>
      <c r="H605" s="9">
        <f t="shared" si="1"/>
        <v>291593.4195</v>
      </c>
      <c r="I605" s="9">
        <f>H605 * (1 - Config!$B$9)</f>
        <v>247854.4066</v>
      </c>
      <c r="J605" s="9">
        <f>H605 * (1 + Config!$B$10)</f>
        <v>364491.7743</v>
      </c>
      <c r="K605" s="6" t="str">
        <f t="shared" si="2"/>
        <v>24g 78s 54c</v>
      </c>
      <c r="L605" s="8" t="str">
        <f t="shared" si="3"/>
        <v>29g 15s 93c</v>
      </c>
      <c r="M605" s="6" t="str">
        <f t="shared" si="4"/>
        <v>36g 44s 92c</v>
      </c>
      <c r="N605" s="6" t="str">
        <f t="shared" si="5"/>
        <v>Skyflare Diamond</v>
      </c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6">
        <f>IF(C606=0, Config!$B$14*Config!$B$20*Config!$B$40, 
IF(C606=1, Config!$B$14*Config!$B$21*Config!$B$41, 
IF(C606=2, Config!$B$14*Config!$B$22*Config!$B$42, 
IF(C606=3, Config!$B$14*Config!$B$23*Config!$B$43, 
IF(C606=4, Config!$B$14*Config!$B$24*Config!$B$44, 
IF(C606=5, Config!$B$14*Config!$B$25*Config!$B$45, 
IF(C606=6, Config!$B$14*Config!$B$26*Config!$B$46, 
IF(C606=7, Config!$B$14*Config!$B$27*Config!$B$47, ""))))))))</f>
        <v>2.28</v>
      </c>
      <c r="C606" s="10">
        <v>3.0</v>
      </c>
      <c r="D606" s="7" t="s">
        <v>468</v>
      </c>
      <c r="E606" s="10">
        <v>60000.0</v>
      </c>
      <c r="F606" s="10">
        <v>80.0</v>
      </c>
      <c r="G606" s="9">
        <f>IF(E606 &lt; Config!$B$3, Config!$B$3, E606)</f>
        <v>60000</v>
      </c>
      <c r="H606" s="9">
        <f t="shared" si="1"/>
        <v>583186.8389</v>
      </c>
      <c r="I606" s="9">
        <f>H606 * (1 - Config!$B$9)</f>
        <v>495708.8131</v>
      </c>
      <c r="J606" s="9">
        <f>H606 * (1 + Config!$B$10)</f>
        <v>728983.5487</v>
      </c>
      <c r="K606" s="6" t="str">
        <f t="shared" si="2"/>
        <v>49g 57s 9c</v>
      </c>
      <c r="L606" s="8" t="str">
        <f t="shared" si="3"/>
        <v>58g 31s 87c</v>
      </c>
      <c r="M606" s="6" t="str">
        <f t="shared" si="4"/>
        <v>72g 89s 84c</v>
      </c>
      <c r="N606" s="6" t="str">
        <f t="shared" si="5"/>
        <v>Chaotic Skyflare Diamond</v>
      </c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6">
        <f>IF(C607=0, Config!$B$14*Config!$B$20*Config!$B$40, 
IF(C607=1, Config!$B$14*Config!$B$21*Config!$B$41, 
IF(C607=2, Config!$B$14*Config!$B$22*Config!$B$42, 
IF(C607=3, Config!$B$14*Config!$B$23*Config!$B$43, 
IF(C607=4, Config!$B$14*Config!$B$24*Config!$B$44, 
IF(C607=5, Config!$B$14*Config!$B$25*Config!$B$45, 
IF(C607=6, Config!$B$14*Config!$B$26*Config!$B$46, 
IF(C607=7, Config!$B$14*Config!$B$27*Config!$B$47, ""))))))))</f>
        <v>2.28</v>
      </c>
      <c r="C607" s="10">
        <v>3.0</v>
      </c>
      <c r="D607" s="7" t="s">
        <v>469</v>
      </c>
      <c r="E607" s="10">
        <v>60000.0</v>
      </c>
      <c r="F607" s="10">
        <v>80.0</v>
      </c>
      <c r="G607" s="9">
        <f>IF(E607 &lt; Config!$B$3, Config!$B$3, E607)</f>
        <v>60000</v>
      </c>
      <c r="H607" s="9">
        <f t="shared" si="1"/>
        <v>583186.8389</v>
      </c>
      <c r="I607" s="9">
        <f>H607 * (1 - Config!$B$9)</f>
        <v>495708.8131</v>
      </c>
      <c r="J607" s="9">
        <f>H607 * (1 + Config!$B$10)</f>
        <v>728983.5487</v>
      </c>
      <c r="K607" s="6" t="str">
        <f t="shared" si="2"/>
        <v>49g 57s 9c</v>
      </c>
      <c r="L607" s="8" t="str">
        <f t="shared" si="3"/>
        <v>58g 31s 87c</v>
      </c>
      <c r="M607" s="6" t="str">
        <f t="shared" si="4"/>
        <v>72g 89s 84c</v>
      </c>
      <c r="N607" s="6" t="str">
        <f t="shared" si="5"/>
        <v>Destructive Skyflare Diamond</v>
      </c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6">
        <f>IF(C608=0, Config!$B$14*Config!$B$20*Config!$B$40, 
IF(C608=1, Config!$B$14*Config!$B$21*Config!$B$41, 
IF(C608=2, Config!$B$14*Config!$B$22*Config!$B$42, 
IF(C608=3, Config!$B$14*Config!$B$23*Config!$B$43, 
IF(C608=4, Config!$B$14*Config!$B$24*Config!$B$44, 
IF(C608=5, Config!$B$14*Config!$B$25*Config!$B$45, 
IF(C608=6, Config!$B$14*Config!$B$26*Config!$B$46, 
IF(C608=7, Config!$B$14*Config!$B$27*Config!$B$47, ""))))))))</f>
        <v>2.28</v>
      </c>
      <c r="C608" s="10">
        <v>3.0</v>
      </c>
      <c r="D608" s="7" t="s">
        <v>470</v>
      </c>
      <c r="E608" s="10">
        <v>60000.0</v>
      </c>
      <c r="F608" s="10">
        <v>80.0</v>
      </c>
      <c r="G608" s="9">
        <f>IF(E608 &lt; Config!$B$3, Config!$B$3, E608)</f>
        <v>60000</v>
      </c>
      <c r="H608" s="9">
        <f t="shared" si="1"/>
        <v>583186.8389</v>
      </c>
      <c r="I608" s="9">
        <f>H608 * (1 - Config!$B$9)</f>
        <v>495708.8131</v>
      </c>
      <c r="J608" s="9">
        <f>H608 * (1 + Config!$B$10)</f>
        <v>728983.5487</v>
      </c>
      <c r="K608" s="6" t="str">
        <f t="shared" si="2"/>
        <v>49g 57s 9c</v>
      </c>
      <c r="L608" s="8" t="str">
        <f t="shared" si="3"/>
        <v>58g 31s 87c</v>
      </c>
      <c r="M608" s="6" t="str">
        <f t="shared" si="4"/>
        <v>72g 89s 84c</v>
      </c>
      <c r="N608" s="6" t="str">
        <f t="shared" si="5"/>
        <v>Ember Skyflare Diamond</v>
      </c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6">
        <f>IF(C609=0, Config!$B$14*Config!$B$20*Config!$B$40, 
IF(C609=1, Config!$B$14*Config!$B$21*Config!$B$41, 
IF(C609=2, Config!$B$14*Config!$B$22*Config!$B$42, 
IF(C609=3, Config!$B$14*Config!$B$23*Config!$B$43, 
IF(C609=4, Config!$B$14*Config!$B$24*Config!$B$44, 
IF(C609=5, Config!$B$14*Config!$B$25*Config!$B$45, 
IF(C609=6, Config!$B$14*Config!$B$26*Config!$B$46, 
IF(C609=7, Config!$B$14*Config!$B$27*Config!$B$47, ""))))))))</f>
        <v>2.28</v>
      </c>
      <c r="C609" s="10">
        <v>3.0</v>
      </c>
      <c r="D609" s="7" t="s">
        <v>471</v>
      </c>
      <c r="E609" s="10">
        <v>30000.0</v>
      </c>
      <c r="F609" s="10">
        <v>80.0</v>
      </c>
      <c r="G609" s="9">
        <f>IF(E609 &lt; Config!$B$3, Config!$B$3, E609)</f>
        <v>30000</v>
      </c>
      <c r="H609" s="9">
        <f t="shared" si="1"/>
        <v>291593.4195</v>
      </c>
      <c r="I609" s="9">
        <f>H609 * (1 - Config!$B$9)</f>
        <v>247854.4066</v>
      </c>
      <c r="J609" s="9">
        <f>H609 * (1 + Config!$B$10)</f>
        <v>364491.7743</v>
      </c>
      <c r="K609" s="6" t="str">
        <f t="shared" si="2"/>
        <v>24g 78s 54c</v>
      </c>
      <c r="L609" s="8" t="str">
        <f t="shared" si="3"/>
        <v>29g 15s 93c</v>
      </c>
      <c r="M609" s="6" t="str">
        <f t="shared" si="4"/>
        <v>36g 44s 92c</v>
      </c>
      <c r="N609" s="6" t="str">
        <f t="shared" si="5"/>
        <v>Earthsiege Diamond</v>
      </c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6">
        <f>IF(C610=0, Config!$B$14*Config!$B$20*Config!$B$40, 
IF(C610=1, Config!$B$14*Config!$B$21*Config!$B$41, 
IF(C610=2, Config!$B$14*Config!$B$22*Config!$B$42, 
IF(C610=3, Config!$B$14*Config!$B$23*Config!$B$43, 
IF(C610=4, Config!$B$14*Config!$B$24*Config!$B$44, 
IF(C610=5, Config!$B$14*Config!$B$25*Config!$B$45, 
IF(C610=6, Config!$B$14*Config!$B$26*Config!$B$46, 
IF(C610=7, Config!$B$14*Config!$B$27*Config!$B$47, ""))))))))</f>
        <v>2.28</v>
      </c>
      <c r="C610" s="10">
        <v>3.0</v>
      </c>
      <c r="D610" s="7" t="s">
        <v>472</v>
      </c>
      <c r="E610" s="10">
        <v>60000.0</v>
      </c>
      <c r="F610" s="10">
        <v>80.0</v>
      </c>
      <c r="G610" s="9">
        <f>IF(E610 &lt; Config!$B$3, Config!$B$3, E610)</f>
        <v>60000</v>
      </c>
      <c r="H610" s="9">
        <f t="shared" si="1"/>
        <v>583186.8389</v>
      </c>
      <c r="I610" s="9">
        <f>H610 * (1 - Config!$B$9)</f>
        <v>495708.8131</v>
      </c>
      <c r="J610" s="9">
        <f>H610 * (1 + Config!$B$10)</f>
        <v>728983.5487</v>
      </c>
      <c r="K610" s="6" t="str">
        <f t="shared" si="2"/>
        <v>49g 57s 9c</v>
      </c>
      <c r="L610" s="8" t="str">
        <f t="shared" si="3"/>
        <v>58g 31s 87c</v>
      </c>
      <c r="M610" s="6" t="str">
        <f t="shared" si="4"/>
        <v>72g 89s 84c</v>
      </c>
      <c r="N610" s="6" t="str">
        <f t="shared" si="5"/>
        <v>Enigmatic Skyflare Diamond</v>
      </c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6">
        <f>IF(C611=0, Config!$B$14*Config!$B$20*Config!$B$40, 
IF(C611=1, Config!$B$14*Config!$B$21*Config!$B$41, 
IF(C611=2, Config!$B$14*Config!$B$22*Config!$B$42, 
IF(C611=3, Config!$B$14*Config!$B$23*Config!$B$43, 
IF(C611=4, Config!$B$14*Config!$B$24*Config!$B$44, 
IF(C611=5, Config!$B$14*Config!$B$25*Config!$B$45, 
IF(C611=6, Config!$B$14*Config!$B$26*Config!$B$46, 
IF(C611=7, Config!$B$14*Config!$B$27*Config!$B$47, ""))))))))</f>
        <v>2.28</v>
      </c>
      <c r="C611" s="10">
        <v>3.0</v>
      </c>
      <c r="D611" s="7" t="s">
        <v>473</v>
      </c>
      <c r="E611" s="10">
        <v>60000.0</v>
      </c>
      <c r="F611" s="10">
        <v>80.0</v>
      </c>
      <c r="G611" s="9">
        <f>IF(E611 &lt; Config!$B$3, Config!$B$3, E611)</f>
        <v>60000</v>
      </c>
      <c r="H611" s="9">
        <f t="shared" si="1"/>
        <v>583186.8389</v>
      </c>
      <c r="I611" s="9">
        <f>H611 * (1 - Config!$B$9)</f>
        <v>495708.8131</v>
      </c>
      <c r="J611" s="9">
        <f>H611 * (1 + Config!$B$10)</f>
        <v>728983.5487</v>
      </c>
      <c r="K611" s="6" t="str">
        <f t="shared" si="2"/>
        <v>49g 57s 9c</v>
      </c>
      <c r="L611" s="8" t="str">
        <f t="shared" si="3"/>
        <v>58g 31s 87c</v>
      </c>
      <c r="M611" s="6" t="str">
        <f t="shared" si="4"/>
        <v>72g 89s 84c</v>
      </c>
      <c r="N611" s="6" t="str">
        <f t="shared" si="5"/>
        <v>Swift Skyflare Diamond</v>
      </c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6">
        <f>IF(C612=0, Config!$B$14*Config!$B$20*Config!$B$40, 
IF(C612=1, Config!$B$14*Config!$B$21*Config!$B$41, 
IF(C612=2, Config!$B$14*Config!$B$22*Config!$B$42, 
IF(C612=3, Config!$B$14*Config!$B$23*Config!$B$43, 
IF(C612=4, Config!$B$14*Config!$B$24*Config!$B$44, 
IF(C612=5, Config!$B$14*Config!$B$25*Config!$B$45, 
IF(C612=6, Config!$B$14*Config!$B$26*Config!$B$46, 
IF(C612=7, Config!$B$14*Config!$B$27*Config!$B$47, ""))))))))</f>
        <v>2.28</v>
      </c>
      <c r="C612" s="10">
        <v>3.0</v>
      </c>
      <c r="D612" s="7" t="s">
        <v>474</v>
      </c>
      <c r="E612" s="10">
        <v>60000.0</v>
      </c>
      <c r="F612" s="10">
        <v>80.0</v>
      </c>
      <c r="G612" s="9">
        <f>IF(E612 &lt; Config!$B$3, Config!$B$3, E612)</f>
        <v>60000</v>
      </c>
      <c r="H612" s="9">
        <f t="shared" si="1"/>
        <v>583186.8389</v>
      </c>
      <c r="I612" s="9">
        <f>H612 * (1 - Config!$B$9)</f>
        <v>495708.8131</v>
      </c>
      <c r="J612" s="9">
        <f>H612 * (1 + Config!$B$10)</f>
        <v>728983.5487</v>
      </c>
      <c r="K612" s="6" t="str">
        <f t="shared" si="2"/>
        <v>49g 57s 9c</v>
      </c>
      <c r="L612" s="8" t="str">
        <f t="shared" si="3"/>
        <v>58g 31s 87c</v>
      </c>
      <c r="M612" s="6" t="str">
        <f t="shared" si="4"/>
        <v>72g 89s 84c</v>
      </c>
      <c r="N612" s="6" t="str">
        <f t="shared" si="5"/>
        <v>Tireless Skyflare Diamond</v>
      </c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6">
        <f>IF(C613=0, Config!$B$14*Config!$B$20*Config!$B$40, 
IF(C613=1, Config!$B$14*Config!$B$21*Config!$B$41, 
IF(C613=2, Config!$B$14*Config!$B$22*Config!$B$42, 
IF(C613=3, Config!$B$14*Config!$B$23*Config!$B$43, 
IF(C613=4, Config!$B$14*Config!$B$24*Config!$B$44, 
IF(C613=5, Config!$B$14*Config!$B$25*Config!$B$45, 
IF(C613=6, Config!$B$14*Config!$B$26*Config!$B$46, 
IF(C613=7, Config!$B$14*Config!$B$27*Config!$B$47, ""))))))))</f>
        <v>2.28</v>
      </c>
      <c r="C613" s="10">
        <v>3.0</v>
      </c>
      <c r="D613" s="7" t="s">
        <v>475</v>
      </c>
      <c r="E613" s="10">
        <v>60000.0</v>
      </c>
      <c r="F613" s="10">
        <v>80.0</v>
      </c>
      <c r="G613" s="9">
        <f>IF(E613 &lt; Config!$B$3, Config!$B$3, E613)</f>
        <v>60000</v>
      </c>
      <c r="H613" s="9">
        <f t="shared" si="1"/>
        <v>583186.8389</v>
      </c>
      <c r="I613" s="9">
        <f>H613 * (1 - Config!$B$9)</f>
        <v>495708.8131</v>
      </c>
      <c r="J613" s="9">
        <f>H613 * (1 + Config!$B$10)</f>
        <v>728983.5487</v>
      </c>
      <c r="K613" s="6" t="str">
        <f t="shared" si="2"/>
        <v>49g 57s 9c</v>
      </c>
      <c r="L613" s="8" t="str">
        <f t="shared" si="3"/>
        <v>58g 31s 87c</v>
      </c>
      <c r="M613" s="6" t="str">
        <f t="shared" si="4"/>
        <v>72g 89s 84c</v>
      </c>
      <c r="N613" s="6" t="str">
        <f t="shared" si="5"/>
        <v>Revitalizing Skyflare Diamond</v>
      </c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6">
        <f>IF(C614=0, Config!$B$14*Config!$B$20*Config!$B$40, 
IF(C614=1, Config!$B$14*Config!$B$21*Config!$B$41, 
IF(C614=2, Config!$B$14*Config!$B$22*Config!$B$42, 
IF(C614=3, Config!$B$14*Config!$B$23*Config!$B$43, 
IF(C614=4, Config!$B$14*Config!$B$24*Config!$B$44, 
IF(C614=5, Config!$B$14*Config!$B$25*Config!$B$45, 
IF(C614=6, Config!$B$14*Config!$B$26*Config!$B$46, 
IF(C614=7, Config!$B$14*Config!$B$27*Config!$B$47, ""))))))))</f>
        <v>2.28</v>
      </c>
      <c r="C614" s="10">
        <v>3.0</v>
      </c>
      <c r="D614" s="7" t="s">
        <v>476</v>
      </c>
      <c r="E614" s="10">
        <v>60000.0</v>
      </c>
      <c r="F614" s="10">
        <v>80.0</v>
      </c>
      <c r="G614" s="9">
        <f>IF(E614 &lt; Config!$B$3, Config!$B$3, E614)</f>
        <v>60000</v>
      </c>
      <c r="H614" s="9">
        <f t="shared" si="1"/>
        <v>583186.8389</v>
      </c>
      <c r="I614" s="9">
        <f>H614 * (1 - Config!$B$9)</f>
        <v>495708.8131</v>
      </c>
      <c r="J614" s="9">
        <f>H614 * (1 + Config!$B$10)</f>
        <v>728983.5487</v>
      </c>
      <c r="K614" s="6" t="str">
        <f t="shared" si="2"/>
        <v>49g 57s 9c</v>
      </c>
      <c r="L614" s="8" t="str">
        <f t="shared" si="3"/>
        <v>58g 31s 87c</v>
      </c>
      <c r="M614" s="6" t="str">
        <f t="shared" si="4"/>
        <v>72g 89s 84c</v>
      </c>
      <c r="N614" s="6" t="str">
        <f t="shared" si="5"/>
        <v>Effulgent Skyflare Diamond</v>
      </c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6">
        <f>IF(C615=0, Config!$B$14*Config!$B$20*Config!$B$40, 
IF(C615=1, Config!$B$14*Config!$B$21*Config!$B$41, 
IF(C615=2, Config!$B$14*Config!$B$22*Config!$B$42, 
IF(C615=3, Config!$B$14*Config!$B$23*Config!$B$43, 
IF(C615=4, Config!$B$14*Config!$B$24*Config!$B$44, 
IF(C615=5, Config!$B$14*Config!$B$25*Config!$B$45, 
IF(C615=6, Config!$B$14*Config!$B$26*Config!$B$46, 
IF(C615=7, Config!$B$14*Config!$B$27*Config!$B$47, ""))))))))</f>
        <v>2.28</v>
      </c>
      <c r="C615" s="10">
        <v>3.0</v>
      </c>
      <c r="D615" s="7" t="s">
        <v>477</v>
      </c>
      <c r="E615" s="10">
        <v>60000.0</v>
      </c>
      <c r="F615" s="10">
        <v>80.0</v>
      </c>
      <c r="G615" s="9">
        <f>IF(E615 &lt; Config!$B$3, Config!$B$3, E615)</f>
        <v>60000</v>
      </c>
      <c r="H615" s="9">
        <f t="shared" si="1"/>
        <v>583186.8389</v>
      </c>
      <c r="I615" s="9">
        <f>H615 * (1 - Config!$B$9)</f>
        <v>495708.8131</v>
      </c>
      <c r="J615" s="9">
        <f>H615 * (1 + Config!$B$10)</f>
        <v>728983.5487</v>
      </c>
      <c r="K615" s="6" t="str">
        <f t="shared" si="2"/>
        <v>49g 57s 9c</v>
      </c>
      <c r="L615" s="8" t="str">
        <f t="shared" si="3"/>
        <v>58g 31s 87c</v>
      </c>
      <c r="M615" s="6" t="str">
        <f t="shared" si="4"/>
        <v>72g 89s 84c</v>
      </c>
      <c r="N615" s="6" t="str">
        <f t="shared" si="5"/>
        <v>Forlorn Skyflare Diamond</v>
      </c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6">
        <f>IF(C616=0, Config!$B$14*Config!$B$20*Config!$B$40, 
IF(C616=1, Config!$B$14*Config!$B$21*Config!$B$41, 
IF(C616=2, Config!$B$14*Config!$B$22*Config!$B$42, 
IF(C616=3, Config!$B$14*Config!$B$23*Config!$B$43, 
IF(C616=4, Config!$B$14*Config!$B$24*Config!$B$44, 
IF(C616=5, Config!$B$14*Config!$B$25*Config!$B$45, 
IF(C616=6, Config!$B$14*Config!$B$26*Config!$B$46, 
IF(C616=7, Config!$B$14*Config!$B$27*Config!$B$47, ""))))))))</f>
        <v>2.28</v>
      </c>
      <c r="C616" s="10">
        <v>3.0</v>
      </c>
      <c r="D616" s="7" t="s">
        <v>478</v>
      </c>
      <c r="E616" s="10">
        <v>60000.0</v>
      </c>
      <c r="F616" s="10">
        <v>80.0</v>
      </c>
      <c r="G616" s="9">
        <f>IF(E616 &lt; Config!$B$3, Config!$B$3, E616)</f>
        <v>60000</v>
      </c>
      <c r="H616" s="9">
        <f t="shared" si="1"/>
        <v>583186.8389</v>
      </c>
      <c r="I616" s="9">
        <f>H616 * (1 - Config!$B$9)</f>
        <v>495708.8131</v>
      </c>
      <c r="J616" s="9">
        <f>H616 * (1 + Config!$B$10)</f>
        <v>728983.5487</v>
      </c>
      <c r="K616" s="6" t="str">
        <f t="shared" si="2"/>
        <v>49g 57s 9c</v>
      </c>
      <c r="L616" s="8" t="str">
        <f t="shared" si="3"/>
        <v>58g 31s 87c</v>
      </c>
      <c r="M616" s="6" t="str">
        <f t="shared" si="4"/>
        <v>72g 89s 84c</v>
      </c>
      <c r="N616" s="6" t="str">
        <f t="shared" si="5"/>
        <v>Impassive Skyflare Diamond</v>
      </c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6">
        <f>IF(C617=0, Config!$B$14*Config!$B$20*Config!$B$40, 
IF(C617=1, Config!$B$14*Config!$B$21*Config!$B$41, 
IF(C617=2, Config!$B$14*Config!$B$22*Config!$B$42, 
IF(C617=3, Config!$B$14*Config!$B$23*Config!$B$43, 
IF(C617=4, Config!$B$14*Config!$B$24*Config!$B$44, 
IF(C617=5, Config!$B$14*Config!$B$25*Config!$B$45, 
IF(C617=6, Config!$B$14*Config!$B$26*Config!$B$46, 
IF(C617=7, Config!$B$14*Config!$B$27*Config!$B$47, ""))))))))</f>
        <v>2.28</v>
      </c>
      <c r="C617" s="10">
        <v>3.0</v>
      </c>
      <c r="D617" s="7" t="s">
        <v>479</v>
      </c>
      <c r="E617" s="10">
        <v>60000.0</v>
      </c>
      <c r="F617" s="10">
        <v>80.0</v>
      </c>
      <c r="G617" s="9">
        <f>IF(E617 &lt; Config!$B$3, Config!$B$3, E617)</f>
        <v>60000</v>
      </c>
      <c r="H617" s="9">
        <f t="shared" si="1"/>
        <v>583186.8389</v>
      </c>
      <c r="I617" s="9">
        <f>H617 * (1 - Config!$B$9)</f>
        <v>495708.8131</v>
      </c>
      <c r="J617" s="9">
        <f>H617 * (1 + Config!$B$10)</f>
        <v>728983.5487</v>
      </c>
      <c r="K617" s="6" t="str">
        <f t="shared" si="2"/>
        <v>49g 57s 9c</v>
      </c>
      <c r="L617" s="8" t="str">
        <f t="shared" si="3"/>
        <v>58g 31s 87c</v>
      </c>
      <c r="M617" s="6" t="str">
        <f t="shared" si="4"/>
        <v>72g 89s 84c</v>
      </c>
      <c r="N617" s="6" t="str">
        <f t="shared" si="5"/>
        <v>Austere Earthsiege Diamond</v>
      </c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6">
        <f>IF(C618=0, Config!$B$14*Config!$B$20*Config!$B$40, 
IF(C618=1, Config!$B$14*Config!$B$21*Config!$B$41, 
IF(C618=2, Config!$B$14*Config!$B$22*Config!$B$42, 
IF(C618=3, Config!$B$14*Config!$B$23*Config!$B$43, 
IF(C618=4, Config!$B$14*Config!$B$24*Config!$B$44, 
IF(C618=5, Config!$B$14*Config!$B$25*Config!$B$45, 
IF(C618=6, Config!$B$14*Config!$B$26*Config!$B$46, 
IF(C618=7, Config!$B$14*Config!$B$27*Config!$B$47, ""))))))))</f>
        <v>2.28</v>
      </c>
      <c r="C618" s="10">
        <v>3.0</v>
      </c>
      <c r="D618" s="7" t="s">
        <v>480</v>
      </c>
      <c r="E618" s="10">
        <v>60000.0</v>
      </c>
      <c r="F618" s="10">
        <v>80.0</v>
      </c>
      <c r="G618" s="9">
        <f>IF(E618 &lt; Config!$B$3, Config!$B$3, E618)</f>
        <v>60000</v>
      </c>
      <c r="H618" s="9">
        <f t="shared" si="1"/>
        <v>583186.8389</v>
      </c>
      <c r="I618" s="9">
        <f>H618 * (1 - Config!$B$9)</f>
        <v>495708.8131</v>
      </c>
      <c r="J618" s="9">
        <f>H618 * (1 + Config!$B$10)</f>
        <v>728983.5487</v>
      </c>
      <c r="K618" s="6" t="str">
        <f t="shared" si="2"/>
        <v>49g 57s 9c</v>
      </c>
      <c r="L618" s="8" t="str">
        <f t="shared" si="3"/>
        <v>58g 31s 87c</v>
      </c>
      <c r="M618" s="6" t="str">
        <f t="shared" si="4"/>
        <v>72g 89s 84c</v>
      </c>
      <c r="N618" s="6" t="str">
        <f t="shared" si="5"/>
        <v>Persistent Earthsiege Diamond</v>
      </c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6">
        <f>IF(C619=0, Config!$B$14*Config!$B$20*Config!$B$40, 
IF(C619=1, Config!$B$14*Config!$B$21*Config!$B$41, 
IF(C619=2, Config!$B$14*Config!$B$22*Config!$B$42, 
IF(C619=3, Config!$B$14*Config!$B$23*Config!$B$43, 
IF(C619=4, Config!$B$14*Config!$B$24*Config!$B$44, 
IF(C619=5, Config!$B$14*Config!$B$25*Config!$B$45, 
IF(C619=6, Config!$B$14*Config!$B$26*Config!$B$46, 
IF(C619=7, Config!$B$14*Config!$B$27*Config!$B$47, ""))))))))</f>
        <v>2.28</v>
      </c>
      <c r="C619" s="10">
        <v>3.0</v>
      </c>
      <c r="D619" s="7" t="s">
        <v>481</v>
      </c>
      <c r="E619" s="10">
        <v>60000.0</v>
      </c>
      <c r="F619" s="10">
        <v>80.0</v>
      </c>
      <c r="G619" s="9">
        <f>IF(E619 &lt; Config!$B$3, Config!$B$3, E619)</f>
        <v>60000</v>
      </c>
      <c r="H619" s="9">
        <f t="shared" si="1"/>
        <v>583186.8389</v>
      </c>
      <c r="I619" s="9">
        <f>H619 * (1 - Config!$B$9)</f>
        <v>495708.8131</v>
      </c>
      <c r="J619" s="9">
        <f>H619 * (1 + Config!$B$10)</f>
        <v>728983.5487</v>
      </c>
      <c r="K619" s="6" t="str">
        <f t="shared" si="2"/>
        <v>49g 57s 9c</v>
      </c>
      <c r="L619" s="8" t="str">
        <f t="shared" si="3"/>
        <v>58g 31s 87c</v>
      </c>
      <c r="M619" s="6" t="str">
        <f t="shared" si="4"/>
        <v>72g 89s 84c</v>
      </c>
      <c r="N619" s="6" t="str">
        <f t="shared" si="5"/>
        <v>Trenchant Earthsiege Diamond</v>
      </c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6">
        <f>IF(C620=0, Config!$B$14*Config!$B$20*Config!$B$40, 
IF(C620=1, Config!$B$14*Config!$B$21*Config!$B$41, 
IF(C620=2, Config!$B$14*Config!$B$22*Config!$B$42, 
IF(C620=3, Config!$B$14*Config!$B$23*Config!$B$43, 
IF(C620=4, Config!$B$14*Config!$B$24*Config!$B$44, 
IF(C620=5, Config!$B$14*Config!$B$25*Config!$B$45, 
IF(C620=6, Config!$B$14*Config!$B$26*Config!$B$46, 
IF(C620=7, Config!$B$14*Config!$B$27*Config!$B$47, ""))))))))</f>
        <v>2.28</v>
      </c>
      <c r="C620" s="10">
        <v>3.0</v>
      </c>
      <c r="D620" s="7" t="s">
        <v>482</v>
      </c>
      <c r="E620" s="10">
        <v>60000.0</v>
      </c>
      <c r="F620" s="10">
        <v>80.0</v>
      </c>
      <c r="G620" s="9">
        <f>IF(E620 &lt; Config!$B$3, Config!$B$3, E620)</f>
        <v>60000</v>
      </c>
      <c r="H620" s="9">
        <f t="shared" si="1"/>
        <v>583186.8389</v>
      </c>
      <c r="I620" s="9">
        <f>H620 * (1 - Config!$B$9)</f>
        <v>495708.8131</v>
      </c>
      <c r="J620" s="9">
        <f>H620 * (1 + Config!$B$10)</f>
        <v>728983.5487</v>
      </c>
      <c r="K620" s="6" t="str">
        <f t="shared" si="2"/>
        <v>49g 57s 9c</v>
      </c>
      <c r="L620" s="8" t="str">
        <f t="shared" si="3"/>
        <v>58g 31s 87c</v>
      </c>
      <c r="M620" s="6" t="str">
        <f t="shared" si="4"/>
        <v>72g 89s 84c</v>
      </c>
      <c r="N620" s="6" t="str">
        <f t="shared" si="5"/>
        <v>Invigorating Earthsiege Diamond</v>
      </c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6">
        <f>IF(C621=0, Config!$B$14*Config!$B$20*Config!$B$40, 
IF(C621=1, Config!$B$14*Config!$B$21*Config!$B$41, 
IF(C621=2, Config!$B$14*Config!$B$22*Config!$B$42, 
IF(C621=3, Config!$B$14*Config!$B$23*Config!$B$43, 
IF(C621=4, Config!$B$14*Config!$B$24*Config!$B$44, 
IF(C621=5, Config!$B$14*Config!$B$25*Config!$B$45, 
IF(C621=6, Config!$B$14*Config!$B$26*Config!$B$46, 
IF(C621=7, Config!$B$14*Config!$B$27*Config!$B$47, ""))))))))</f>
        <v>2.28</v>
      </c>
      <c r="C621" s="10">
        <v>3.0</v>
      </c>
      <c r="D621" s="7" t="s">
        <v>483</v>
      </c>
      <c r="E621" s="10">
        <v>60000.0</v>
      </c>
      <c r="F621" s="10">
        <v>80.0</v>
      </c>
      <c r="G621" s="9">
        <f>IF(E621 &lt; Config!$B$3, Config!$B$3, E621)</f>
        <v>60000</v>
      </c>
      <c r="H621" s="9">
        <f t="shared" si="1"/>
        <v>583186.8389</v>
      </c>
      <c r="I621" s="9">
        <f>H621 * (1 - Config!$B$9)</f>
        <v>495708.8131</v>
      </c>
      <c r="J621" s="9">
        <f>H621 * (1 + Config!$B$10)</f>
        <v>728983.5487</v>
      </c>
      <c r="K621" s="6" t="str">
        <f t="shared" si="2"/>
        <v>49g 57s 9c</v>
      </c>
      <c r="L621" s="8" t="str">
        <f t="shared" si="3"/>
        <v>58g 31s 87c</v>
      </c>
      <c r="M621" s="6" t="str">
        <f t="shared" si="4"/>
        <v>72g 89s 84c</v>
      </c>
      <c r="N621" s="6" t="str">
        <f t="shared" si="5"/>
        <v>Beaming Earthsiege Diamond</v>
      </c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6">
        <f>IF(C622=0, Config!$B$14*Config!$B$20*Config!$B$40, 
IF(C622=1, Config!$B$14*Config!$B$21*Config!$B$41, 
IF(C622=2, Config!$B$14*Config!$B$22*Config!$B$42, 
IF(C622=3, Config!$B$14*Config!$B$23*Config!$B$43, 
IF(C622=4, Config!$B$14*Config!$B$24*Config!$B$44, 
IF(C622=5, Config!$B$14*Config!$B$25*Config!$B$45, 
IF(C622=6, Config!$B$14*Config!$B$26*Config!$B$46, 
IF(C622=7, Config!$B$14*Config!$B$27*Config!$B$47, ""))))))))</f>
        <v>2.28</v>
      </c>
      <c r="C622" s="10">
        <v>3.0</v>
      </c>
      <c r="D622" s="7" t="s">
        <v>484</v>
      </c>
      <c r="E622" s="10">
        <v>60000.0</v>
      </c>
      <c r="F622" s="10">
        <v>80.0</v>
      </c>
      <c r="G622" s="9">
        <f>IF(E622 &lt; Config!$B$3, Config!$B$3, E622)</f>
        <v>60000</v>
      </c>
      <c r="H622" s="9">
        <f t="shared" si="1"/>
        <v>583186.8389</v>
      </c>
      <c r="I622" s="9">
        <f>H622 * (1 - Config!$B$9)</f>
        <v>495708.8131</v>
      </c>
      <c r="J622" s="9">
        <f>H622 * (1 + Config!$B$10)</f>
        <v>728983.5487</v>
      </c>
      <c r="K622" s="6" t="str">
        <f t="shared" si="2"/>
        <v>49g 57s 9c</v>
      </c>
      <c r="L622" s="8" t="str">
        <f t="shared" si="3"/>
        <v>58g 31s 87c</v>
      </c>
      <c r="M622" s="6" t="str">
        <f t="shared" si="4"/>
        <v>72g 89s 84c</v>
      </c>
      <c r="N622" s="6" t="str">
        <f t="shared" si="5"/>
        <v>Bracing Earthsiege Diamond</v>
      </c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6">
        <f>IF(C623=0, Config!$B$14*Config!$B$20*Config!$B$40, 
IF(C623=1, Config!$B$14*Config!$B$21*Config!$B$41, 
IF(C623=2, Config!$B$14*Config!$B$22*Config!$B$42, 
IF(C623=3, Config!$B$14*Config!$B$23*Config!$B$43, 
IF(C623=4, Config!$B$14*Config!$B$24*Config!$B$44, 
IF(C623=5, Config!$B$14*Config!$B$25*Config!$B$45, 
IF(C623=6, Config!$B$14*Config!$B$26*Config!$B$46, 
IF(C623=7, Config!$B$14*Config!$B$27*Config!$B$47, ""))))))))</f>
        <v>2.28</v>
      </c>
      <c r="C623" s="10">
        <v>3.0</v>
      </c>
      <c r="D623" s="7" t="s">
        <v>485</v>
      </c>
      <c r="E623" s="10">
        <v>60000.0</v>
      </c>
      <c r="F623" s="10">
        <v>80.0</v>
      </c>
      <c r="G623" s="9">
        <f>IF(E623 &lt; Config!$B$3, Config!$B$3, E623)</f>
        <v>60000</v>
      </c>
      <c r="H623" s="9">
        <f t="shared" si="1"/>
        <v>583186.8389</v>
      </c>
      <c r="I623" s="9">
        <f>H623 * (1 - Config!$B$9)</f>
        <v>495708.8131</v>
      </c>
      <c r="J623" s="9">
        <f>H623 * (1 + Config!$B$10)</f>
        <v>728983.5487</v>
      </c>
      <c r="K623" s="6" t="str">
        <f t="shared" si="2"/>
        <v>49g 57s 9c</v>
      </c>
      <c r="L623" s="8" t="str">
        <f t="shared" si="3"/>
        <v>58g 31s 87c</v>
      </c>
      <c r="M623" s="6" t="str">
        <f t="shared" si="4"/>
        <v>72g 89s 84c</v>
      </c>
      <c r="N623" s="6" t="str">
        <f t="shared" si="5"/>
        <v>Eternal Earthsiege Diamond</v>
      </c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6">
        <f>IF(C624=0, Config!$B$14*Config!$B$20*Config!$B$40, 
IF(C624=1, Config!$B$14*Config!$B$21*Config!$B$41, 
IF(C624=2, Config!$B$14*Config!$B$22*Config!$B$42, 
IF(C624=3, Config!$B$14*Config!$B$23*Config!$B$43, 
IF(C624=4, Config!$B$14*Config!$B$24*Config!$B$44, 
IF(C624=5, Config!$B$14*Config!$B$25*Config!$B$45, 
IF(C624=6, Config!$B$14*Config!$B$26*Config!$B$46, 
IF(C624=7, Config!$B$14*Config!$B$27*Config!$B$47, ""))))))))</f>
        <v>2.28</v>
      </c>
      <c r="C624" s="10">
        <v>3.0</v>
      </c>
      <c r="D624" s="7" t="s">
        <v>486</v>
      </c>
      <c r="E624" s="10">
        <v>60000.0</v>
      </c>
      <c r="F624" s="10">
        <v>80.0</v>
      </c>
      <c r="G624" s="9">
        <f>IF(E624 &lt; Config!$B$3, Config!$B$3, E624)</f>
        <v>60000</v>
      </c>
      <c r="H624" s="9">
        <f t="shared" si="1"/>
        <v>583186.8389</v>
      </c>
      <c r="I624" s="9">
        <f>H624 * (1 - Config!$B$9)</f>
        <v>495708.8131</v>
      </c>
      <c r="J624" s="9">
        <f>H624 * (1 + Config!$B$10)</f>
        <v>728983.5487</v>
      </c>
      <c r="K624" s="6" t="str">
        <f t="shared" si="2"/>
        <v>49g 57s 9c</v>
      </c>
      <c r="L624" s="8" t="str">
        <f t="shared" si="3"/>
        <v>58g 31s 87c</v>
      </c>
      <c r="M624" s="6" t="str">
        <f t="shared" si="4"/>
        <v>72g 89s 84c</v>
      </c>
      <c r="N624" s="6" t="str">
        <f t="shared" si="5"/>
        <v>Powerful Earthsiege Diamond</v>
      </c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6">
        <f>IF(C625=0, Config!$B$14*Config!$B$20*Config!$B$40, 
IF(C625=1, Config!$B$14*Config!$B$21*Config!$B$41, 
IF(C625=2, Config!$B$14*Config!$B$22*Config!$B$42, 
IF(C625=3, Config!$B$14*Config!$B$23*Config!$B$43, 
IF(C625=4, Config!$B$14*Config!$B$24*Config!$B$44, 
IF(C625=5, Config!$B$14*Config!$B$25*Config!$B$45, 
IF(C625=6, Config!$B$14*Config!$B$26*Config!$B$46, 
IF(C625=7, Config!$B$14*Config!$B$27*Config!$B$47, ""))))))))</f>
        <v>2.28</v>
      </c>
      <c r="C625" s="10">
        <v>3.0</v>
      </c>
      <c r="D625" s="7" t="s">
        <v>487</v>
      </c>
      <c r="E625" s="10">
        <v>60000.0</v>
      </c>
      <c r="F625" s="10">
        <v>80.0</v>
      </c>
      <c r="G625" s="9">
        <f>IF(E625 &lt; Config!$B$3, Config!$B$3, E625)</f>
        <v>60000</v>
      </c>
      <c r="H625" s="9">
        <f t="shared" si="1"/>
        <v>583186.8389</v>
      </c>
      <c r="I625" s="9">
        <f>H625 * (1 - Config!$B$9)</f>
        <v>495708.8131</v>
      </c>
      <c r="J625" s="9">
        <f>H625 * (1 + Config!$B$10)</f>
        <v>728983.5487</v>
      </c>
      <c r="K625" s="6" t="str">
        <f t="shared" si="2"/>
        <v>49g 57s 9c</v>
      </c>
      <c r="L625" s="8" t="str">
        <f t="shared" si="3"/>
        <v>58g 31s 87c</v>
      </c>
      <c r="M625" s="6" t="str">
        <f t="shared" si="4"/>
        <v>72g 89s 84c</v>
      </c>
      <c r="N625" s="6" t="str">
        <f t="shared" si="5"/>
        <v>Relentless Earthsiege Diamond</v>
      </c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6">
        <f>IF(C626=0, Config!$B$14*Config!$B$20*Config!$B$40, 
IF(C626=1, Config!$B$14*Config!$B$21*Config!$B$41, 
IF(C626=2, Config!$B$14*Config!$B$22*Config!$B$42, 
IF(C626=3, Config!$B$14*Config!$B$23*Config!$B$43, 
IF(C626=4, Config!$B$14*Config!$B$24*Config!$B$44, 
IF(C626=5, Config!$B$14*Config!$B$25*Config!$B$45, 
IF(C626=6, Config!$B$14*Config!$B$26*Config!$B$46, 
IF(C626=7, Config!$B$14*Config!$B$27*Config!$B$47, ""))))))))</f>
        <v>2.28</v>
      </c>
      <c r="C626" s="10">
        <v>3.0</v>
      </c>
      <c r="D626" s="7" t="s">
        <v>488</v>
      </c>
      <c r="E626" s="10">
        <v>60000.0</v>
      </c>
      <c r="F626" s="10">
        <v>80.0</v>
      </c>
      <c r="G626" s="9">
        <f>IF(E626 &lt; Config!$B$3, Config!$B$3, E626)</f>
        <v>60000</v>
      </c>
      <c r="H626" s="9">
        <f t="shared" si="1"/>
        <v>583186.8389</v>
      </c>
      <c r="I626" s="9">
        <f>H626 * (1 - Config!$B$9)</f>
        <v>495708.8131</v>
      </c>
      <c r="J626" s="9">
        <f>H626 * (1 + Config!$B$10)</f>
        <v>728983.5487</v>
      </c>
      <c r="K626" s="6" t="str">
        <f t="shared" si="2"/>
        <v>49g 57s 9c</v>
      </c>
      <c r="L626" s="8" t="str">
        <f t="shared" si="3"/>
        <v>58g 31s 87c</v>
      </c>
      <c r="M626" s="6" t="str">
        <f t="shared" si="4"/>
        <v>72g 89s 84c</v>
      </c>
      <c r="N626" s="6" t="str">
        <f t="shared" si="5"/>
        <v>Thundering Skyflare Diamond</v>
      </c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6">
        <f>IF(C627=0, Config!$B$14*Config!$B$20*Config!$B$40, 
IF(C627=1, Config!$B$14*Config!$B$21*Config!$B$41, 
IF(C627=2, Config!$B$14*Config!$B$22*Config!$B$42, 
IF(C627=3, Config!$B$14*Config!$B$23*Config!$B$43, 
IF(C627=4, Config!$B$14*Config!$B$24*Config!$B$44, 
IF(C627=5, Config!$B$14*Config!$B$25*Config!$B$45, 
IF(C627=6, Config!$B$14*Config!$B$26*Config!$B$46, 
IF(C627=7, Config!$B$14*Config!$B$27*Config!$B$47, ""))))))))</f>
        <v>2.28</v>
      </c>
      <c r="C627" s="10">
        <v>3.0</v>
      </c>
      <c r="D627" s="7" t="s">
        <v>489</v>
      </c>
      <c r="E627" s="10">
        <v>60000.0</v>
      </c>
      <c r="F627" s="10">
        <v>80.0</v>
      </c>
      <c r="G627" s="9">
        <f>IF(E627 &lt; Config!$B$3, Config!$B$3, E627)</f>
        <v>60000</v>
      </c>
      <c r="H627" s="9">
        <f t="shared" si="1"/>
        <v>583186.8389</v>
      </c>
      <c r="I627" s="9">
        <f>H627 * (1 - Config!$B$9)</f>
        <v>495708.8131</v>
      </c>
      <c r="J627" s="9">
        <f>H627 * (1 + Config!$B$10)</f>
        <v>728983.5487</v>
      </c>
      <c r="K627" s="6" t="str">
        <f t="shared" si="2"/>
        <v>49g 57s 9c</v>
      </c>
      <c r="L627" s="8" t="str">
        <f t="shared" si="3"/>
        <v>58g 31s 87c</v>
      </c>
      <c r="M627" s="6" t="str">
        <f t="shared" si="4"/>
        <v>72g 89s 84c</v>
      </c>
      <c r="N627" s="6" t="str">
        <f t="shared" si="5"/>
        <v>Insightful Earthsiege Diamond</v>
      </c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6">
        <f>IF(C628=0, Config!$B$14*Config!$B$20*Config!$B$40, 
IF(C628=1, Config!$B$14*Config!$B$21*Config!$B$41, 
IF(C628=2, Config!$B$14*Config!$B$22*Config!$B$42, 
IF(C628=3, Config!$B$14*Config!$B$23*Config!$B$43, 
IF(C628=4, Config!$B$14*Config!$B$24*Config!$B$44, 
IF(C628=5, Config!$B$14*Config!$B$25*Config!$B$45, 
IF(C628=6, Config!$B$14*Config!$B$26*Config!$B$46, 
IF(C628=7, Config!$B$14*Config!$B$27*Config!$B$47, ""))))))))</f>
        <v>1.89</v>
      </c>
      <c r="C628" s="10">
        <v>4.0</v>
      </c>
      <c r="D628" s="7" t="s">
        <v>1165</v>
      </c>
      <c r="E628" s="10">
        <v>11250.0</v>
      </c>
      <c r="F628" s="10">
        <v>80.0</v>
      </c>
      <c r="G628" s="9">
        <f>IF(E628 &lt; Config!$B$3, Config!$B$3, E628)</f>
        <v>11250</v>
      </c>
      <c r="H628" s="9">
        <f t="shared" si="1"/>
        <v>90643.34914</v>
      </c>
      <c r="I628" s="9">
        <f>H628 * (1 - Config!$B$9)</f>
        <v>77046.84677</v>
      </c>
      <c r="J628" s="9">
        <f>H628 * (1 + Config!$B$10)</f>
        <v>113304.1864</v>
      </c>
      <c r="K628" s="6" t="str">
        <f t="shared" si="2"/>
        <v>7g 70s 47c</v>
      </c>
      <c r="L628" s="8" t="str">
        <f t="shared" si="3"/>
        <v>9g 6s 43c</v>
      </c>
      <c r="M628" s="6" t="str">
        <f t="shared" si="4"/>
        <v>11g 33s 4c</v>
      </c>
      <c r="N628" s="6" t="str">
        <f t="shared" si="5"/>
        <v>Bold Dragon's Eye</v>
      </c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6">
        <f>IF(C629=0, Config!$B$14*Config!$B$20*Config!$B$40, 
IF(C629=1, Config!$B$14*Config!$B$21*Config!$B$41, 
IF(C629=2, Config!$B$14*Config!$B$22*Config!$B$42, 
IF(C629=3, Config!$B$14*Config!$B$23*Config!$B$43, 
IF(C629=4, Config!$B$14*Config!$B$24*Config!$B$44, 
IF(C629=5, Config!$B$14*Config!$B$25*Config!$B$45, 
IF(C629=6, Config!$B$14*Config!$B$26*Config!$B$46, 
IF(C629=7, Config!$B$14*Config!$B$27*Config!$B$47, ""))))))))</f>
        <v>1.89</v>
      </c>
      <c r="C629" s="10">
        <v>4.0</v>
      </c>
      <c r="D629" s="7" t="s">
        <v>1166</v>
      </c>
      <c r="E629" s="10">
        <v>11250.0</v>
      </c>
      <c r="F629" s="10">
        <v>80.0</v>
      </c>
      <c r="G629" s="9">
        <f>IF(E629 &lt; Config!$B$3, Config!$B$3, E629)</f>
        <v>11250</v>
      </c>
      <c r="H629" s="9">
        <f t="shared" si="1"/>
        <v>90643.34914</v>
      </c>
      <c r="I629" s="9">
        <f>H629 * (1 - Config!$B$9)</f>
        <v>77046.84677</v>
      </c>
      <c r="J629" s="9">
        <f>H629 * (1 + Config!$B$10)</f>
        <v>113304.1864</v>
      </c>
      <c r="K629" s="6" t="str">
        <f t="shared" si="2"/>
        <v>7g 70s 47c</v>
      </c>
      <c r="L629" s="8" t="str">
        <f t="shared" si="3"/>
        <v>9g 6s 43c</v>
      </c>
      <c r="M629" s="6" t="str">
        <f t="shared" si="4"/>
        <v>11g 33s 4c</v>
      </c>
      <c r="N629" s="6" t="str">
        <f t="shared" si="5"/>
        <v>Delicate Dragon's Eye</v>
      </c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6">
        <f>IF(C630=0, Config!$B$14*Config!$B$20*Config!$B$40, 
IF(C630=1, Config!$B$14*Config!$B$21*Config!$B$41, 
IF(C630=2, Config!$B$14*Config!$B$22*Config!$B$42, 
IF(C630=3, Config!$B$14*Config!$B$23*Config!$B$43, 
IF(C630=4, Config!$B$14*Config!$B$24*Config!$B$44, 
IF(C630=5, Config!$B$14*Config!$B$25*Config!$B$45, 
IF(C630=6, Config!$B$14*Config!$B$26*Config!$B$46, 
IF(C630=7, Config!$B$14*Config!$B$27*Config!$B$47, ""))))))))</f>
        <v>1.89</v>
      </c>
      <c r="C630" s="10">
        <v>4.0</v>
      </c>
      <c r="D630" s="7" t="s">
        <v>1167</v>
      </c>
      <c r="E630" s="10">
        <v>11250.0</v>
      </c>
      <c r="F630" s="10">
        <v>80.0</v>
      </c>
      <c r="G630" s="9">
        <f>IF(E630 &lt; Config!$B$3, Config!$B$3, E630)</f>
        <v>11250</v>
      </c>
      <c r="H630" s="9">
        <f t="shared" si="1"/>
        <v>90643.34914</v>
      </c>
      <c r="I630" s="9">
        <f>H630 * (1 - Config!$B$9)</f>
        <v>77046.84677</v>
      </c>
      <c r="J630" s="9">
        <f>H630 * (1 + Config!$B$10)</f>
        <v>113304.1864</v>
      </c>
      <c r="K630" s="6" t="str">
        <f t="shared" si="2"/>
        <v>7g 70s 47c</v>
      </c>
      <c r="L630" s="8" t="str">
        <f t="shared" si="3"/>
        <v>9g 6s 43c</v>
      </c>
      <c r="M630" s="6" t="str">
        <f t="shared" si="4"/>
        <v>11g 33s 4c</v>
      </c>
      <c r="N630" s="6" t="str">
        <f t="shared" si="5"/>
        <v>Runed Dragon's Eye</v>
      </c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6">
        <f>IF(C631=0, Config!$B$14*Config!$B$20*Config!$B$40, 
IF(C631=1, Config!$B$14*Config!$B$21*Config!$B$41, 
IF(C631=2, Config!$B$14*Config!$B$22*Config!$B$42, 
IF(C631=3, Config!$B$14*Config!$B$23*Config!$B$43, 
IF(C631=4, Config!$B$14*Config!$B$24*Config!$B$44, 
IF(C631=5, Config!$B$14*Config!$B$25*Config!$B$45, 
IF(C631=6, Config!$B$14*Config!$B$26*Config!$B$46, 
IF(C631=7, Config!$B$14*Config!$B$27*Config!$B$47, ""))))))))</f>
        <v>1.89</v>
      </c>
      <c r="C631" s="10">
        <v>4.0</v>
      </c>
      <c r="D631" s="7" t="s">
        <v>1168</v>
      </c>
      <c r="E631" s="10">
        <v>11250.0</v>
      </c>
      <c r="F631" s="10">
        <v>80.0</v>
      </c>
      <c r="G631" s="9">
        <f>IF(E631 &lt; Config!$B$3, Config!$B$3, E631)</f>
        <v>11250</v>
      </c>
      <c r="H631" s="9">
        <f t="shared" si="1"/>
        <v>90643.34914</v>
      </c>
      <c r="I631" s="9">
        <f>H631 * (1 - Config!$B$9)</f>
        <v>77046.84677</v>
      </c>
      <c r="J631" s="9">
        <f>H631 * (1 + Config!$B$10)</f>
        <v>113304.1864</v>
      </c>
      <c r="K631" s="6" t="str">
        <f t="shared" si="2"/>
        <v>7g 70s 47c</v>
      </c>
      <c r="L631" s="8" t="str">
        <f t="shared" si="3"/>
        <v>9g 6s 43c</v>
      </c>
      <c r="M631" s="6" t="str">
        <f t="shared" si="4"/>
        <v>11g 33s 4c</v>
      </c>
      <c r="N631" s="6" t="str">
        <f t="shared" si="5"/>
        <v>Sparkling Dragon's Eye</v>
      </c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6">
        <f>IF(C632=0, Config!$B$14*Config!$B$20*Config!$B$40, 
IF(C632=1, Config!$B$14*Config!$B$21*Config!$B$41, 
IF(C632=2, Config!$B$14*Config!$B$22*Config!$B$42, 
IF(C632=3, Config!$B$14*Config!$B$23*Config!$B$43, 
IF(C632=4, Config!$B$14*Config!$B$24*Config!$B$44, 
IF(C632=5, Config!$B$14*Config!$B$25*Config!$B$45, 
IF(C632=6, Config!$B$14*Config!$B$26*Config!$B$46, 
IF(C632=7, Config!$B$14*Config!$B$27*Config!$B$47, ""))))))))</f>
        <v>1.89</v>
      </c>
      <c r="C632" s="10">
        <v>4.0</v>
      </c>
      <c r="D632" s="7" t="s">
        <v>1169</v>
      </c>
      <c r="E632" s="10">
        <v>11250.0</v>
      </c>
      <c r="F632" s="10">
        <v>80.0</v>
      </c>
      <c r="G632" s="9">
        <f>IF(E632 &lt; Config!$B$3, Config!$B$3, E632)</f>
        <v>11250</v>
      </c>
      <c r="H632" s="9">
        <f t="shared" si="1"/>
        <v>90643.34914</v>
      </c>
      <c r="I632" s="9">
        <f>H632 * (1 - Config!$B$9)</f>
        <v>77046.84677</v>
      </c>
      <c r="J632" s="9">
        <f>H632 * (1 + Config!$B$10)</f>
        <v>113304.1864</v>
      </c>
      <c r="K632" s="6" t="str">
        <f t="shared" si="2"/>
        <v>7g 70s 47c</v>
      </c>
      <c r="L632" s="8" t="str">
        <f t="shared" si="3"/>
        <v>9g 6s 43c</v>
      </c>
      <c r="M632" s="6" t="str">
        <f t="shared" si="4"/>
        <v>11g 33s 4c</v>
      </c>
      <c r="N632" s="6" t="str">
        <f t="shared" si="5"/>
        <v>Lustrous Dragon's Eye</v>
      </c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6">
        <f>IF(C633=0, Config!$B$14*Config!$B$20*Config!$B$40, 
IF(C633=1, Config!$B$14*Config!$B$21*Config!$B$41, 
IF(C633=2, Config!$B$14*Config!$B$22*Config!$B$42, 
IF(C633=3, Config!$B$14*Config!$B$23*Config!$B$43, 
IF(C633=4, Config!$B$14*Config!$B$24*Config!$B$44, 
IF(C633=5, Config!$B$14*Config!$B$25*Config!$B$45, 
IF(C633=6, Config!$B$14*Config!$B$26*Config!$B$46, 
IF(C633=7, Config!$B$14*Config!$B$27*Config!$B$47, ""))))))))</f>
        <v>1.89</v>
      </c>
      <c r="C633" s="10">
        <v>4.0</v>
      </c>
      <c r="D633" s="7" t="s">
        <v>1170</v>
      </c>
      <c r="E633" s="10">
        <v>11250.0</v>
      </c>
      <c r="F633" s="10">
        <v>80.0</v>
      </c>
      <c r="G633" s="9">
        <f>IF(E633 &lt; Config!$B$3, Config!$B$3, E633)</f>
        <v>11250</v>
      </c>
      <c r="H633" s="9">
        <f t="shared" si="1"/>
        <v>90643.34914</v>
      </c>
      <c r="I633" s="9">
        <f>H633 * (1 - Config!$B$9)</f>
        <v>77046.84677</v>
      </c>
      <c r="J633" s="9">
        <f>H633 * (1 + Config!$B$10)</f>
        <v>113304.1864</v>
      </c>
      <c r="K633" s="6" t="str">
        <f t="shared" si="2"/>
        <v>7g 70s 47c</v>
      </c>
      <c r="L633" s="8" t="str">
        <f t="shared" si="3"/>
        <v>9g 6s 43c</v>
      </c>
      <c r="M633" s="6" t="str">
        <f t="shared" si="4"/>
        <v>11g 33s 4c</v>
      </c>
      <c r="N633" s="6" t="str">
        <f t="shared" si="5"/>
        <v>Brilliant Dragon's Eye</v>
      </c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6">
        <f>IF(C634=0, Config!$B$14*Config!$B$20*Config!$B$40, 
IF(C634=1, Config!$B$14*Config!$B$21*Config!$B$41, 
IF(C634=2, Config!$B$14*Config!$B$22*Config!$B$42, 
IF(C634=3, Config!$B$14*Config!$B$23*Config!$B$43, 
IF(C634=4, Config!$B$14*Config!$B$24*Config!$B$44, 
IF(C634=5, Config!$B$14*Config!$B$25*Config!$B$45, 
IF(C634=6, Config!$B$14*Config!$B$26*Config!$B$46, 
IF(C634=7, Config!$B$14*Config!$B$27*Config!$B$47, ""))))))))</f>
        <v>1.89</v>
      </c>
      <c r="C634" s="10">
        <v>4.0</v>
      </c>
      <c r="D634" s="7" t="s">
        <v>1171</v>
      </c>
      <c r="E634" s="10">
        <v>11250.0</v>
      </c>
      <c r="F634" s="10">
        <v>80.0</v>
      </c>
      <c r="G634" s="9">
        <f>IF(E634 &lt; Config!$B$3, Config!$B$3, E634)</f>
        <v>11250</v>
      </c>
      <c r="H634" s="9">
        <f t="shared" si="1"/>
        <v>90643.34914</v>
      </c>
      <c r="I634" s="9">
        <f>H634 * (1 - Config!$B$9)</f>
        <v>77046.84677</v>
      </c>
      <c r="J634" s="9">
        <f>H634 * (1 + Config!$B$10)</f>
        <v>113304.1864</v>
      </c>
      <c r="K634" s="6" t="str">
        <f t="shared" si="2"/>
        <v>7g 70s 47c</v>
      </c>
      <c r="L634" s="8" t="str">
        <f t="shared" si="3"/>
        <v>9g 6s 43c</v>
      </c>
      <c r="M634" s="6" t="str">
        <f t="shared" si="4"/>
        <v>11g 33s 4c</v>
      </c>
      <c r="N634" s="6" t="str">
        <f t="shared" si="5"/>
        <v>Smooth Dragon's Eye</v>
      </c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6">
        <f>IF(C635=0, Config!$B$14*Config!$B$20*Config!$B$40, 
IF(C635=1, Config!$B$14*Config!$B$21*Config!$B$41, 
IF(C635=2, Config!$B$14*Config!$B$22*Config!$B$42, 
IF(C635=3, Config!$B$14*Config!$B$23*Config!$B$43, 
IF(C635=4, Config!$B$14*Config!$B$24*Config!$B$44, 
IF(C635=5, Config!$B$14*Config!$B$25*Config!$B$45, 
IF(C635=6, Config!$B$14*Config!$B$26*Config!$B$46, 
IF(C635=7, Config!$B$14*Config!$B$27*Config!$B$47, ""))))))))</f>
        <v>1.89</v>
      </c>
      <c r="C635" s="10">
        <v>4.0</v>
      </c>
      <c r="D635" s="7" t="s">
        <v>1172</v>
      </c>
      <c r="E635" s="10">
        <v>11250.0</v>
      </c>
      <c r="F635" s="10">
        <v>80.0</v>
      </c>
      <c r="G635" s="9">
        <f>IF(E635 &lt; Config!$B$3, Config!$B$3, E635)</f>
        <v>11250</v>
      </c>
      <c r="H635" s="9">
        <f t="shared" si="1"/>
        <v>90643.34914</v>
      </c>
      <c r="I635" s="9">
        <f>H635 * (1 - Config!$B$9)</f>
        <v>77046.84677</v>
      </c>
      <c r="J635" s="9">
        <f>H635 * (1 + Config!$B$10)</f>
        <v>113304.1864</v>
      </c>
      <c r="K635" s="6" t="str">
        <f t="shared" si="2"/>
        <v>7g 70s 47c</v>
      </c>
      <c r="L635" s="8" t="str">
        <f t="shared" si="3"/>
        <v>9g 6s 43c</v>
      </c>
      <c r="M635" s="6" t="str">
        <f t="shared" si="4"/>
        <v>11g 33s 4c</v>
      </c>
      <c r="N635" s="6" t="str">
        <f t="shared" si="5"/>
        <v>Quick Dragon's Eye</v>
      </c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6">
        <f>IF(C636=0, Config!$B$14*Config!$B$20*Config!$B$40, 
IF(C636=1, Config!$B$14*Config!$B$21*Config!$B$41, 
IF(C636=2, Config!$B$14*Config!$B$22*Config!$B$42, 
IF(C636=3, Config!$B$14*Config!$B$23*Config!$B$43, 
IF(C636=4, Config!$B$14*Config!$B$24*Config!$B$44, 
IF(C636=5, Config!$B$14*Config!$B$25*Config!$B$45, 
IF(C636=6, Config!$B$14*Config!$B$26*Config!$B$46, 
IF(C636=7, Config!$B$14*Config!$B$27*Config!$B$47, ""))))))))</f>
        <v>1.89</v>
      </c>
      <c r="C636" s="10">
        <v>4.0</v>
      </c>
      <c r="D636" s="7" t="s">
        <v>1173</v>
      </c>
      <c r="E636" s="10">
        <v>11250.0</v>
      </c>
      <c r="F636" s="10">
        <v>80.0</v>
      </c>
      <c r="G636" s="9">
        <f>IF(E636 &lt; Config!$B$3, Config!$B$3, E636)</f>
        <v>11250</v>
      </c>
      <c r="H636" s="9">
        <f t="shared" si="1"/>
        <v>90643.34914</v>
      </c>
      <c r="I636" s="9">
        <f>H636 * (1 - Config!$B$9)</f>
        <v>77046.84677</v>
      </c>
      <c r="J636" s="9">
        <f>H636 * (1 + Config!$B$10)</f>
        <v>113304.1864</v>
      </c>
      <c r="K636" s="6" t="str">
        <f t="shared" si="2"/>
        <v>7g 70s 47c</v>
      </c>
      <c r="L636" s="8" t="str">
        <f t="shared" si="3"/>
        <v>9g 6s 43c</v>
      </c>
      <c r="M636" s="6" t="str">
        <f t="shared" si="4"/>
        <v>11g 33s 4c</v>
      </c>
      <c r="N636" s="6" t="str">
        <f t="shared" si="5"/>
        <v>Subtle Dragon's Eye</v>
      </c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6">
        <f>IF(C637=0, Config!$B$14*Config!$B$20*Config!$B$40, 
IF(C637=1, Config!$B$14*Config!$B$21*Config!$B$41, 
IF(C637=2, Config!$B$14*Config!$B$22*Config!$B$42, 
IF(C637=3, Config!$B$14*Config!$B$23*Config!$B$43, 
IF(C637=4, Config!$B$14*Config!$B$24*Config!$B$44, 
IF(C637=5, Config!$B$14*Config!$B$25*Config!$B$45, 
IF(C637=6, Config!$B$14*Config!$B$26*Config!$B$46, 
IF(C637=7, Config!$B$14*Config!$B$27*Config!$B$47, ""))))))))</f>
        <v>1.89</v>
      </c>
      <c r="C637" s="10">
        <v>4.0</v>
      </c>
      <c r="D637" s="7" t="s">
        <v>1174</v>
      </c>
      <c r="E637" s="10">
        <v>11250.0</v>
      </c>
      <c r="F637" s="10">
        <v>80.0</v>
      </c>
      <c r="G637" s="9">
        <f>IF(E637 &lt; Config!$B$3, Config!$B$3, E637)</f>
        <v>11250</v>
      </c>
      <c r="H637" s="9">
        <f t="shared" si="1"/>
        <v>90643.34914</v>
      </c>
      <c r="I637" s="9">
        <f>H637 * (1 - Config!$B$9)</f>
        <v>77046.84677</v>
      </c>
      <c r="J637" s="9">
        <f>H637 * (1 + Config!$B$10)</f>
        <v>113304.1864</v>
      </c>
      <c r="K637" s="6" t="str">
        <f t="shared" si="2"/>
        <v>7g 70s 47c</v>
      </c>
      <c r="L637" s="8" t="str">
        <f t="shared" si="3"/>
        <v>9g 6s 43c</v>
      </c>
      <c r="M637" s="6" t="str">
        <f t="shared" si="4"/>
        <v>11g 33s 4c</v>
      </c>
      <c r="N637" s="6" t="str">
        <f t="shared" si="5"/>
        <v>Flashing Dragon's Eye</v>
      </c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6">
        <f>IF(C638=0, Config!$B$14*Config!$B$20*Config!$B$40, 
IF(C638=1, Config!$B$14*Config!$B$21*Config!$B$41, 
IF(C638=2, Config!$B$14*Config!$B$22*Config!$B$42, 
IF(C638=3, Config!$B$14*Config!$B$23*Config!$B$43, 
IF(C638=4, Config!$B$14*Config!$B$24*Config!$B$44, 
IF(C638=5, Config!$B$14*Config!$B$25*Config!$B$45, 
IF(C638=6, Config!$B$14*Config!$B$26*Config!$B$46, 
IF(C638=7, Config!$B$14*Config!$B$27*Config!$B$47, ""))))))))</f>
        <v>1.89</v>
      </c>
      <c r="C638" s="10">
        <v>4.0</v>
      </c>
      <c r="D638" s="7" t="s">
        <v>1175</v>
      </c>
      <c r="E638" s="10">
        <v>11250.0</v>
      </c>
      <c r="F638" s="10">
        <v>80.0</v>
      </c>
      <c r="G638" s="9">
        <f>IF(E638 &lt; Config!$B$3, Config!$B$3, E638)</f>
        <v>11250</v>
      </c>
      <c r="H638" s="9">
        <f t="shared" si="1"/>
        <v>90643.34914</v>
      </c>
      <c r="I638" s="9">
        <f>H638 * (1 - Config!$B$9)</f>
        <v>77046.84677</v>
      </c>
      <c r="J638" s="9">
        <f>H638 * (1 + Config!$B$10)</f>
        <v>113304.1864</v>
      </c>
      <c r="K638" s="6" t="str">
        <f t="shared" si="2"/>
        <v>7g 70s 47c</v>
      </c>
      <c r="L638" s="8" t="str">
        <f t="shared" si="3"/>
        <v>9g 6s 43c</v>
      </c>
      <c r="M638" s="6" t="str">
        <f t="shared" si="4"/>
        <v>11g 33s 4c</v>
      </c>
      <c r="N638" s="6" t="str">
        <f t="shared" si="5"/>
        <v>Fractured Dragon's Eye</v>
      </c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6">
        <f>IF(C639=0, Config!$B$14*Config!$B$20*Config!$B$40, 
IF(C639=1, Config!$B$14*Config!$B$21*Config!$B$41, 
IF(C639=2, Config!$B$14*Config!$B$22*Config!$B$42, 
IF(C639=3, Config!$B$14*Config!$B$23*Config!$B$43, 
IF(C639=4, Config!$B$14*Config!$B$24*Config!$B$44, 
IF(C639=5, Config!$B$14*Config!$B$25*Config!$B$45, 
IF(C639=6, Config!$B$14*Config!$B$26*Config!$B$46, 
IF(C639=7, Config!$B$14*Config!$B$27*Config!$B$47, ""))))))))</f>
        <v>1.89</v>
      </c>
      <c r="C639" s="10">
        <v>4.0</v>
      </c>
      <c r="D639" s="7" t="s">
        <v>1176</v>
      </c>
      <c r="E639" s="10">
        <v>11250.0</v>
      </c>
      <c r="F639" s="10">
        <v>80.0</v>
      </c>
      <c r="G639" s="9">
        <f>IF(E639 &lt; Config!$B$3, Config!$B$3, E639)</f>
        <v>11250</v>
      </c>
      <c r="H639" s="9">
        <f t="shared" si="1"/>
        <v>90643.34914</v>
      </c>
      <c r="I639" s="9">
        <f>H639 * (1 - Config!$B$9)</f>
        <v>77046.84677</v>
      </c>
      <c r="J639" s="9">
        <f>H639 * (1 + Config!$B$10)</f>
        <v>113304.1864</v>
      </c>
      <c r="K639" s="6" t="str">
        <f t="shared" si="2"/>
        <v>7g 70s 47c</v>
      </c>
      <c r="L639" s="8" t="str">
        <f t="shared" si="3"/>
        <v>9g 6s 43c</v>
      </c>
      <c r="M639" s="6" t="str">
        <f t="shared" si="4"/>
        <v>11g 33s 4c</v>
      </c>
      <c r="N639" s="6" t="str">
        <f t="shared" si="5"/>
        <v>Precise Dragon's Eye</v>
      </c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6">
        <f>IF(C640=0, Config!$B$14*Config!$B$20*Config!$B$40, 
IF(C640=1, Config!$B$14*Config!$B$21*Config!$B$41, 
IF(C640=2, Config!$B$14*Config!$B$22*Config!$B$42, 
IF(C640=3, Config!$B$14*Config!$B$23*Config!$B$43, 
IF(C640=4, Config!$B$14*Config!$B$24*Config!$B$44, 
IF(C640=5, Config!$B$14*Config!$B$25*Config!$B$45, 
IF(C640=6, Config!$B$14*Config!$B$26*Config!$B$46, 
IF(C640=7, Config!$B$14*Config!$B$27*Config!$B$47, ""))))))))</f>
        <v>1.89</v>
      </c>
      <c r="C640" s="10">
        <v>4.0</v>
      </c>
      <c r="D640" s="7" t="s">
        <v>1177</v>
      </c>
      <c r="E640" s="10">
        <v>11250.0</v>
      </c>
      <c r="F640" s="10">
        <v>80.0</v>
      </c>
      <c r="G640" s="9">
        <f>IF(E640 &lt; Config!$B$3, Config!$B$3, E640)</f>
        <v>11250</v>
      </c>
      <c r="H640" s="9">
        <f t="shared" si="1"/>
        <v>90643.34914</v>
      </c>
      <c r="I640" s="9">
        <f>H640 * (1 - Config!$B$9)</f>
        <v>77046.84677</v>
      </c>
      <c r="J640" s="9">
        <f>H640 * (1 + Config!$B$10)</f>
        <v>113304.1864</v>
      </c>
      <c r="K640" s="6" t="str">
        <f t="shared" si="2"/>
        <v>7g 70s 47c</v>
      </c>
      <c r="L640" s="8" t="str">
        <f t="shared" si="3"/>
        <v>9g 6s 43c</v>
      </c>
      <c r="M640" s="6" t="str">
        <f t="shared" si="4"/>
        <v>11g 33s 4c</v>
      </c>
      <c r="N640" s="6" t="str">
        <f t="shared" si="5"/>
        <v>Stormy Dragon's Eye</v>
      </c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6">
        <f>IF(C641=0, Config!$B$14*Config!$B$20*Config!$B$40, 
IF(C641=1, Config!$B$14*Config!$B$21*Config!$B$41, 
IF(C641=2, Config!$B$14*Config!$B$22*Config!$B$42, 
IF(C641=3, Config!$B$14*Config!$B$23*Config!$B$43, 
IF(C641=4, Config!$B$14*Config!$B$24*Config!$B$44, 
IF(C641=5, Config!$B$14*Config!$B$25*Config!$B$45, 
IF(C641=6, Config!$B$14*Config!$B$26*Config!$B$46, 
IF(C641=7, Config!$B$14*Config!$B$27*Config!$B$47, ""))))))))</f>
        <v>1.89</v>
      </c>
      <c r="C641" s="10">
        <v>4.0</v>
      </c>
      <c r="D641" s="7" t="s">
        <v>1178</v>
      </c>
      <c r="E641" s="10">
        <v>11250.0</v>
      </c>
      <c r="F641" s="10">
        <v>80.0</v>
      </c>
      <c r="G641" s="9">
        <f>IF(E641 &lt; Config!$B$3, Config!$B$3, E641)</f>
        <v>11250</v>
      </c>
      <c r="H641" s="9">
        <f t="shared" si="1"/>
        <v>90643.34914</v>
      </c>
      <c r="I641" s="9">
        <f>H641 * (1 - Config!$B$9)</f>
        <v>77046.84677</v>
      </c>
      <c r="J641" s="9">
        <f>H641 * (1 + Config!$B$10)</f>
        <v>113304.1864</v>
      </c>
      <c r="K641" s="6" t="str">
        <f t="shared" si="2"/>
        <v>7g 70s 47c</v>
      </c>
      <c r="L641" s="8" t="str">
        <f t="shared" si="3"/>
        <v>9g 6s 43c</v>
      </c>
      <c r="M641" s="6" t="str">
        <f t="shared" si="4"/>
        <v>11g 33s 4c</v>
      </c>
      <c r="N641" s="6" t="str">
        <f t="shared" si="5"/>
        <v>Rigid Dragon's Eye</v>
      </c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6">
        <f>IF(C642=0, Config!$B$14*Config!$B$20*Config!$B$40, 
IF(C642=1, Config!$B$14*Config!$B$21*Config!$B$41, 
IF(C642=2, Config!$B$14*Config!$B$22*Config!$B$42, 
IF(C642=3, Config!$B$14*Config!$B$23*Config!$B$43, 
IF(C642=4, Config!$B$14*Config!$B$24*Config!$B$44, 
IF(C642=5, Config!$B$14*Config!$B$25*Config!$B$45, 
IF(C642=6, Config!$B$14*Config!$B$26*Config!$B$46, 
IF(C642=7, Config!$B$14*Config!$B$27*Config!$B$47, ""))))))))</f>
        <v>1.89</v>
      </c>
      <c r="C642" s="10">
        <v>4.0</v>
      </c>
      <c r="D642" s="7" t="s">
        <v>1179</v>
      </c>
      <c r="E642" s="10">
        <v>11250.0</v>
      </c>
      <c r="F642" s="10">
        <v>80.0</v>
      </c>
      <c r="G642" s="9">
        <f>IF(E642 &lt; Config!$B$3, Config!$B$3, E642)</f>
        <v>11250</v>
      </c>
      <c r="H642" s="9">
        <f t="shared" si="1"/>
        <v>90643.34914</v>
      </c>
      <c r="I642" s="9">
        <f>H642 * (1 - Config!$B$9)</f>
        <v>77046.84677</v>
      </c>
      <c r="J642" s="9">
        <f>H642 * (1 + Config!$B$10)</f>
        <v>113304.1864</v>
      </c>
      <c r="K642" s="6" t="str">
        <f t="shared" si="2"/>
        <v>7g 70s 47c</v>
      </c>
      <c r="L642" s="8" t="str">
        <f t="shared" si="3"/>
        <v>9g 6s 43c</v>
      </c>
      <c r="M642" s="6" t="str">
        <f t="shared" si="4"/>
        <v>11g 33s 4c</v>
      </c>
      <c r="N642" s="6" t="str">
        <f t="shared" si="5"/>
        <v>Thick Dragon's Eye</v>
      </c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6">
        <f>IF(C643=0, Config!$B$14*Config!$B$20*Config!$B$40, 
IF(C643=1, Config!$B$14*Config!$B$21*Config!$B$41, 
IF(C643=2, Config!$B$14*Config!$B$22*Config!$B$42, 
IF(C643=3, Config!$B$14*Config!$B$23*Config!$B$43, 
IF(C643=4, Config!$B$14*Config!$B$24*Config!$B$44, 
IF(C643=5, Config!$B$14*Config!$B$25*Config!$B$45, 
IF(C643=6, Config!$B$14*Config!$B$26*Config!$B$46, 
IF(C643=7, Config!$B$14*Config!$B$27*Config!$B$47, ""))))))))</f>
        <v>1.89</v>
      </c>
      <c r="C643" s="10">
        <v>4.0</v>
      </c>
      <c r="D643" s="7" t="s">
        <v>1180</v>
      </c>
      <c r="E643" s="10">
        <v>11250.0</v>
      </c>
      <c r="F643" s="10">
        <v>80.0</v>
      </c>
      <c r="G643" s="9">
        <f>IF(E643 &lt; Config!$B$3, Config!$B$3, E643)</f>
        <v>11250</v>
      </c>
      <c r="H643" s="9">
        <f t="shared" si="1"/>
        <v>90643.34914</v>
      </c>
      <c r="I643" s="9">
        <f>H643 * (1 - Config!$B$9)</f>
        <v>77046.84677</v>
      </c>
      <c r="J643" s="9">
        <f>H643 * (1 + Config!$B$10)</f>
        <v>113304.1864</v>
      </c>
      <c r="K643" s="6" t="str">
        <f t="shared" si="2"/>
        <v>7g 70s 47c</v>
      </c>
      <c r="L643" s="8" t="str">
        <f t="shared" si="3"/>
        <v>9g 6s 43c</v>
      </c>
      <c r="M643" s="6" t="str">
        <f t="shared" si="4"/>
        <v>11g 33s 4c</v>
      </c>
      <c r="N643" s="6" t="str">
        <f t="shared" si="5"/>
        <v>Mystic Dragon's Eye</v>
      </c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6">
        <f>IF(C644=0, Config!$B$14*Config!$B$20*Config!$B$40, 
IF(C644=1, Config!$B$14*Config!$B$21*Config!$B$41, 
IF(C644=2, Config!$B$14*Config!$B$22*Config!$B$42, 
IF(C644=3, Config!$B$14*Config!$B$23*Config!$B$43, 
IF(C644=4, Config!$B$14*Config!$B$24*Config!$B$44, 
IF(C644=5, Config!$B$14*Config!$B$25*Config!$B$45, 
IF(C644=6, Config!$B$14*Config!$B$26*Config!$B$46, 
IF(C644=7, Config!$B$14*Config!$B$27*Config!$B$47, ""))))))))</f>
        <v>2.28</v>
      </c>
      <c r="C644" s="10">
        <v>3.0</v>
      </c>
      <c r="D644" s="7" t="s">
        <v>1181</v>
      </c>
      <c r="E644" s="10">
        <v>0.0</v>
      </c>
      <c r="F644" s="10">
        <v>80.0</v>
      </c>
      <c r="G644" s="9">
        <f>IF(E644 &lt; Config!$B$3, Config!$B$3, E644)</f>
        <v>1000</v>
      </c>
      <c r="H644" s="9">
        <f t="shared" si="1"/>
        <v>9719.780649</v>
      </c>
      <c r="I644" s="9">
        <f>H644 * (1 - Config!$B$9)</f>
        <v>8261.813552</v>
      </c>
      <c r="J644" s="9">
        <f>H644 * (1 + Config!$B$10)</f>
        <v>12149.72581</v>
      </c>
      <c r="K644" s="6" t="str">
        <f t="shared" si="2"/>
        <v>0g 82s 62c</v>
      </c>
      <c r="L644" s="8" t="str">
        <f t="shared" si="3"/>
        <v>0g 97s 20c</v>
      </c>
      <c r="M644" s="6" t="str">
        <f t="shared" si="4"/>
        <v>1g 21s 50c</v>
      </c>
      <c r="N644" s="6" t="str">
        <f t="shared" si="5"/>
        <v>Dragon's Eye</v>
      </c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6">
        <f>IF(C645=0, Config!$B$14*Config!$B$20*Config!$B$40, 
IF(C645=1, Config!$B$14*Config!$B$21*Config!$B$41, 
IF(C645=2, Config!$B$14*Config!$B$22*Config!$B$42, 
IF(C645=3, Config!$B$14*Config!$B$23*Config!$B$43, 
IF(C645=4, Config!$B$14*Config!$B$24*Config!$B$44, 
IF(C645=5, Config!$B$14*Config!$B$25*Config!$B$45, 
IF(C645=6, Config!$B$14*Config!$B$26*Config!$B$46, 
IF(C645=7, Config!$B$14*Config!$B$27*Config!$B$47, ""))))))))</f>
        <v>2.28</v>
      </c>
      <c r="C645" s="10">
        <v>3.0</v>
      </c>
      <c r="D645" s="7" t="s">
        <v>1182</v>
      </c>
      <c r="E645" s="10">
        <v>0.0</v>
      </c>
      <c r="F645" s="10">
        <v>80.0</v>
      </c>
      <c r="G645" s="9">
        <f>IF(E645 &lt; Config!$B$3, Config!$B$3, E645)</f>
        <v>1000</v>
      </c>
      <c r="H645" s="9">
        <f t="shared" si="1"/>
        <v>9719.780649</v>
      </c>
      <c r="I645" s="9">
        <f>H645 * (1 - Config!$B$9)</f>
        <v>8261.813552</v>
      </c>
      <c r="J645" s="9">
        <f>H645 * (1 + Config!$B$10)</f>
        <v>12149.72581</v>
      </c>
      <c r="K645" s="6" t="str">
        <f t="shared" si="2"/>
        <v>0g 82s 62c</v>
      </c>
      <c r="L645" s="8" t="str">
        <f t="shared" si="3"/>
        <v>0g 97s 20c</v>
      </c>
      <c r="M645" s="6" t="str">
        <f t="shared" si="4"/>
        <v>1g 21s 50c</v>
      </c>
      <c r="N645" s="6" t="str">
        <f t="shared" si="5"/>
        <v>Enchanted Tear</v>
      </c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6">
        <f>IF(C646=0, Config!$B$14*Config!$B$20*Config!$B$40, 
IF(C646=1, Config!$B$14*Config!$B$21*Config!$B$41, 
IF(C646=2, Config!$B$14*Config!$B$22*Config!$B$42, 
IF(C646=3, Config!$B$14*Config!$B$23*Config!$B$43, 
IF(C646=4, Config!$B$14*Config!$B$24*Config!$B$44, 
IF(C646=5, Config!$B$14*Config!$B$25*Config!$B$45, 
IF(C646=6, Config!$B$14*Config!$B$26*Config!$B$46, 
IF(C646=7, Config!$B$14*Config!$B$27*Config!$B$47, ""))))))))</f>
        <v>1.89</v>
      </c>
      <c r="C646" s="10">
        <v>4.0</v>
      </c>
      <c r="D646" s="7" t="s">
        <v>1183</v>
      </c>
      <c r="E646" s="10">
        <v>0.0</v>
      </c>
      <c r="F646" s="10">
        <v>80.0</v>
      </c>
      <c r="G646" s="9">
        <f>IF(E646 &lt; Config!$B$3, Config!$B$3, E646)</f>
        <v>1000</v>
      </c>
      <c r="H646" s="9">
        <f t="shared" si="1"/>
        <v>8057.186591</v>
      </c>
      <c r="I646" s="9">
        <f>H646 * (1 - Config!$B$9)</f>
        <v>6848.608602</v>
      </c>
      <c r="J646" s="9">
        <f>H646 * (1 + Config!$B$10)</f>
        <v>10071.48324</v>
      </c>
      <c r="K646" s="6" t="str">
        <f t="shared" si="2"/>
        <v>0g 68s 49c</v>
      </c>
      <c r="L646" s="8" t="str">
        <f t="shared" si="3"/>
        <v>0g 80s 57c</v>
      </c>
      <c r="M646" s="6" t="str">
        <f t="shared" si="4"/>
        <v>1g 0s 71c</v>
      </c>
      <c r="N646" s="6" t="str">
        <f t="shared" si="5"/>
        <v>Kharmaa's Grace</v>
      </c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6">
        <f>IF(C647=0, Config!$B$14*Config!$B$20*Config!$B$40, 
IF(C647=1, Config!$B$14*Config!$B$21*Config!$B$41, 
IF(C647=2, Config!$B$14*Config!$B$22*Config!$B$42, 
IF(C647=3, Config!$B$14*Config!$B$23*Config!$B$43, 
IF(C647=4, Config!$B$14*Config!$B$24*Config!$B$44, 
IF(C647=5, Config!$B$14*Config!$B$25*Config!$B$45, 
IF(C647=6, Config!$B$14*Config!$B$26*Config!$B$46, 
IF(C647=7, Config!$B$14*Config!$B$27*Config!$B$47, ""))))))))</f>
        <v>2.28</v>
      </c>
      <c r="C647" s="10">
        <v>3.0</v>
      </c>
      <c r="D647" s="7" t="s">
        <v>1184</v>
      </c>
      <c r="E647" s="10">
        <v>0.0</v>
      </c>
      <c r="F647" s="10">
        <v>80.0</v>
      </c>
      <c r="G647" s="9">
        <f>IF(E647 &lt; Config!$B$3, Config!$B$3, E647)</f>
        <v>1000</v>
      </c>
      <c r="H647" s="9">
        <f t="shared" si="1"/>
        <v>9719.780649</v>
      </c>
      <c r="I647" s="9">
        <f>H647 * (1 - Config!$B$9)</f>
        <v>8261.813552</v>
      </c>
      <c r="J647" s="9">
        <f>H647 * (1 + Config!$B$10)</f>
        <v>12149.72581</v>
      </c>
      <c r="K647" s="6" t="str">
        <f t="shared" si="2"/>
        <v>0g 82s 62c</v>
      </c>
      <c r="L647" s="8" t="str">
        <f t="shared" si="3"/>
        <v>0g 97s 20c</v>
      </c>
      <c r="M647" s="6" t="str">
        <f t="shared" si="4"/>
        <v>1g 21s 50c</v>
      </c>
      <c r="N647" s="6" t="str">
        <f t="shared" si="5"/>
        <v>Swift Starflare Diamond</v>
      </c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6">
        <f>IF(C648=0, Config!$B$14*Config!$B$20*Config!$B$40, 
IF(C648=1, Config!$B$14*Config!$B$21*Config!$B$41, 
IF(C648=2, Config!$B$14*Config!$B$22*Config!$B$42, 
IF(C648=3, Config!$B$14*Config!$B$23*Config!$B$43, 
IF(C648=4, Config!$B$14*Config!$B$24*Config!$B$44, 
IF(C648=5, Config!$B$14*Config!$B$25*Config!$B$45, 
IF(C648=6, Config!$B$14*Config!$B$26*Config!$B$46, 
IF(C648=7, Config!$B$14*Config!$B$27*Config!$B$47, ""))))))))</f>
        <v>2.28</v>
      </c>
      <c r="C648" s="10">
        <v>3.0</v>
      </c>
      <c r="D648" s="7" t="s">
        <v>1185</v>
      </c>
      <c r="E648" s="10">
        <v>0.0</v>
      </c>
      <c r="F648" s="10">
        <v>80.0</v>
      </c>
      <c r="G648" s="9">
        <f>IF(E648 &lt; Config!$B$3, Config!$B$3, E648)</f>
        <v>1000</v>
      </c>
      <c r="H648" s="9">
        <f t="shared" si="1"/>
        <v>9719.780649</v>
      </c>
      <c r="I648" s="9">
        <f>H648 * (1 - Config!$B$9)</f>
        <v>8261.813552</v>
      </c>
      <c r="J648" s="9">
        <f>H648 * (1 + Config!$B$10)</f>
        <v>12149.72581</v>
      </c>
      <c r="K648" s="6" t="str">
        <f t="shared" si="2"/>
        <v>0g 82s 62c</v>
      </c>
      <c r="L648" s="8" t="str">
        <f t="shared" si="3"/>
        <v>0g 97s 20c</v>
      </c>
      <c r="M648" s="6" t="str">
        <f t="shared" si="4"/>
        <v>1g 21s 50c</v>
      </c>
      <c r="N648" s="6" t="str">
        <f t="shared" si="5"/>
        <v>Tireless Starflare Diamond</v>
      </c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6">
        <f>IF(C649=0, Config!$B$14*Config!$B$20*Config!$B$40, 
IF(C649=1, Config!$B$14*Config!$B$21*Config!$B$41, 
IF(C649=2, Config!$B$14*Config!$B$22*Config!$B$42, 
IF(C649=3, Config!$B$14*Config!$B$23*Config!$B$43, 
IF(C649=4, Config!$B$14*Config!$B$24*Config!$B$44, 
IF(C649=5, Config!$B$14*Config!$B$25*Config!$B$45, 
IF(C649=6, Config!$B$14*Config!$B$26*Config!$B$46, 
IF(C649=7, Config!$B$14*Config!$B$27*Config!$B$47, ""))))))))</f>
        <v>2.28</v>
      </c>
      <c r="C649" s="10">
        <v>3.0</v>
      </c>
      <c r="D649" s="7" t="s">
        <v>1186</v>
      </c>
      <c r="E649" s="10">
        <v>0.0</v>
      </c>
      <c r="F649" s="10">
        <v>80.0</v>
      </c>
      <c r="G649" s="9">
        <f>IF(E649 &lt; Config!$B$3, Config!$B$3, E649)</f>
        <v>1000</v>
      </c>
      <c r="H649" s="9">
        <f t="shared" si="1"/>
        <v>9719.780649</v>
      </c>
      <c r="I649" s="9">
        <f>H649 * (1 - Config!$B$9)</f>
        <v>8261.813552</v>
      </c>
      <c r="J649" s="9">
        <f>H649 * (1 + Config!$B$10)</f>
        <v>12149.72581</v>
      </c>
      <c r="K649" s="6" t="str">
        <f t="shared" si="2"/>
        <v>0g 82s 62c</v>
      </c>
      <c r="L649" s="8" t="str">
        <f t="shared" si="3"/>
        <v>0g 97s 20c</v>
      </c>
      <c r="M649" s="6" t="str">
        <f t="shared" si="4"/>
        <v>1g 21s 50c</v>
      </c>
      <c r="N649" s="6" t="str">
        <f t="shared" si="5"/>
        <v>Enigmatic Starflare Diamond</v>
      </c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6">
        <f>IF(C650=0, Config!$B$14*Config!$B$20*Config!$B$40, 
IF(C650=1, Config!$B$14*Config!$B$21*Config!$B$41, 
IF(C650=2, Config!$B$14*Config!$B$22*Config!$B$42, 
IF(C650=3, Config!$B$14*Config!$B$23*Config!$B$43, 
IF(C650=4, Config!$B$14*Config!$B$24*Config!$B$44, 
IF(C650=5, Config!$B$14*Config!$B$25*Config!$B$45, 
IF(C650=6, Config!$B$14*Config!$B$26*Config!$B$46, 
IF(C650=7, Config!$B$14*Config!$B$27*Config!$B$47, ""))))))))</f>
        <v>2.28</v>
      </c>
      <c r="C650" s="10">
        <v>3.0</v>
      </c>
      <c r="D650" s="7" t="s">
        <v>1187</v>
      </c>
      <c r="E650" s="10">
        <v>0.0</v>
      </c>
      <c r="F650" s="10">
        <v>80.0</v>
      </c>
      <c r="G650" s="9">
        <f>IF(E650 &lt; Config!$B$3, Config!$B$3, E650)</f>
        <v>1000</v>
      </c>
      <c r="H650" s="9">
        <f t="shared" si="1"/>
        <v>9719.780649</v>
      </c>
      <c r="I650" s="9">
        <f>H650 * (1 - Config!$B$9)</f>
        <v>8261.813552</v>
      </c>
      <c r="J650" s="9">
        <f>H650 * (1 + Config!$B$10)</f>
        <v>12149.72581</v>
      </c>
      <c r="K650" s="6" t="str">
        <f t="shared" si="2"/>
        <v>0g 82s 62c</v>
      </c>
      <c r="L650" s="8" t="str">
        <f t="shared" si="3"/>
        <v>0g 97s 20c</v>
      </c>
      <c r="M650" s="6" t="str">
        <f t="shared" si="4"/>
        <v>1g 21s 50c</v>
      </c>
      <c r="N650" s="6" t="str">
        <f t="shared" si="5"/>
        <v>Impassive Starflare Diamond</v>
      </c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6">
        <f>IF(C651=0, Config!$B$14*Config!$B$20*Config!$B$40, 
IF(C651=1, Config!$B$14*Config!$B$21*Config!$B$41, 
IF(C651=2, Config!$B$14*Config!$B$22*Config!$B$42, 
IF(C651=3, Config!$B$14*Config!$B$23*Config!$B$43, 
IF(C651=4, Config!$B$14*Config!$B$24*Config!$B$44, 
IF(C651=5, Config!$B$14*Config!$B$25*Config!$B$45, 
IF(C651=6, Config!$B$14*Config!$B$26*Config!$B$46, 
IF(C651=7, Config!$B$14*Config!$B$27*Config!$B$47, ""))))))))</f>
        <v>2.28</v>
      </c>
      <c r="C651" s="10">
        <v>3.0</v>
      </c>
      <c r="D651" s="7" t="s">
        <v>1188</v>
      </c>
      <c r="E651" s="10">
        <v>0.0</v>
      </c>
      <c r="F651" s="10">
        <v>80.0</v>
      </c>
      <c r="G651" s="9">
        <f>IF(E651 &lt; Config!$B$3, Config!$B$3, E651)</f>
        <v>1000</v>
      </c>
      <c r="H651" s="9">
        <f t="shared" si="1"/>
        <v>9719.780649</v>
      </c>
      <c r="I651" s="9">
        <f>H651 * (1 - Config!$B$9)</f>
        <v>8261.813552</v>
      </c>
      <c r="J651" s="9">
        <f>H651 * (1 + Config!$B$10)</f>
        <v>12149.72581</v>
      </c>
      <c r="K651" s="6" t="str">
        <f t="shared" si="2"/>
        <v>0g 82s 62c</v>
      </c>
      <c r="L651" s="8" t="str">
        <f t="shared" si="3"/>
        <v>0g 97s 20c</v>
      </c>
      <c r="M651" s="6" t="str">
        <f t="shared" si="4"/>
        <v>1g 21s 50c</v>
      </c>
      <c r="N651" s="6" t="str">
        <f t="shared" si="5"/>
        <v>Forlorn Starflare Diamond</v>
      </c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6">
        <f>IF(C652=0, Config!$B$14*Config!$B$20*Config!$B$40, 
IF(C652=1, Config!$B$14*Config!$B$21*Config!$B$41, 
IF(C652=2, Config!$B$14*Config!$B$22*Config!$B$42, 
IF(C652=3, Config!$B$14*Config!$B$23*Config!$B$43, 
IF(C652=4, Config!$B$14*Config!$B$24*Config!$B$44, 
IF(C652=5, Config!$B$14*Config!$B$25*Config!$B$45, 
IF(C652=6, Config!$B$14*Config!$B$26*Config!$B$46, 
IF(C652=7, Config!$B$14*Config!$B$27*Config!$B$47, ""))))))))</f>
        <v>2.28</v>
      </c>
      <c r="C652" s="10">
        <v>3.0</v>
      </c>
      <c r="D652" s="7" t="s">
        <v>1189</v>
      </c>
      <c r="E652" s="10">
        <v>0.0</v>
      </c>
      <c r="F652" s="10">
        <v>80.0</v>
      </c>
      <c r="G652" s="9">
        <f>IF(E652 &lt; Config!$B$3, Config!$B$3, E652)</f>
        <v>1000</v>
      </c>
      <c r="H652" s="9">
        <f t="shared" si="1"/>
        <v>9719.780649</v>
      </c>
      <c r="I652" s="9">
        <f>H652 * (1 - Config!$B$9)</f>
        <v>8261.813552</v>
      </c>
      <c r="J652" s="9">
        <f>H652 * (1 + Config!$B$10)</f>
        <v>12149.72581</v>
      </c>
      <c r="K652" s="6" t="str">
        <f t="shared" si="2"/>
        <v>0g 82s 62c</v>
      </c>
      <c r="L652" s="8" t="str">
        <f t="shared" si="3"/>
        <v>0g 97s 20c</v>
      </c>
      <c r="M652" s="6" t="str">
        <f t="shared" si="4"/>
        <v>1g 21s 50c</v>
      </c>
      <c r="N652" s="6" t="str">
        <f t="shared" si="5"/>
        <v>Persistent Earthshatter Diamond</v>
      </c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6">
        <f>IF(C653=0, Config!$B$14*Config!$B$20*Config!$B$40, 
IF(C653=1, Config!$B$14*Config!$B$21*Config!$B$41, 
IF(C653=2, Config!$B$14*Config!$B$22*Config!$B$42, 
IF(C653=3, Config!$B$14*Config!$B$23*Config!$B$43, 
IF(C653=4, Config!$B$14*Config!$B$24*Config!$B$44, 
IF(C653=5, Config!$B$14*Config!$B$25*Config!$B$45, 
IF(C653=6, Config!$B$14*Config!$B$26*Config!$B$46, 
IF(C653=7, Config!$B$14*Config!$B$27*Config!$B$47, ""))))))))</f>
        <v>2.28</v>
      </c>
      <c r="C653" s="10">
        <v>3.0</v>
      </c>
      <c r="D653" s="7" t="s">
        <v>1190</v>
      </c>
      <c r="E653" s="10">
        <v>0.0</v>
      </c>
      <c r="F653" s="10">
        <v>80.0</v>
      </c>
      <c r="G653" s="9">
        <f>IF(E653 &lt; Config!$B$3, Config!$B$3, E653)</f>
        <v>1000</v>
      </c>
      <c r="H653" s="9">
        <f t="shared" si="1"/>
        <v>9719.780649</v>
      </c>
      <c r="I653" s="9">
        <f>H653 * (1 - Config!$B$9)</f>
        <v>8261.813552</v>
      </c>
      <c r="J653" s="9">
        <f>H653 * (1 + Config!$B$10)</f>
        <v>12149.72581</v>
      </c>
      <c r="K653" s="6" t="str">
        <f t="shared" si="2"/>
        <v>0g 82s 62c</v>
      </c>
      <c r="L653" s="8" t="str">
        <f t="shared" si="3"/>
        <v>0g 97s 20c</v>
      </c>
      <c r="M653" s="6" t="str">
        <f t="shared" si="4"/>
        <v>1g 21s 50c</v>
      </c>
      <c r="N653" s="6" t="str">
        <f t="shared" si="5"/>
        <v>Powerful Earthshatter Diamond</v>
      </c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6">
        <f>IF(C654=0, Config!$B$14*Config!$B$20*Config!$B$40, 
IF(C654=1, Config!$B$14*Config!$B$21*Config!$B$41, 
IF(C654=2, Config!$B$14*Config!$B$22*Config!$B$42, 
IF(C654=3, Config!$B$14*Config!$B$23*Config!$B$43, 
IF(C654=4, Config!$B$14*Config!$B$24*Config!$B$44, 
IF(C654=5, Config!$B$14*Config!$B$25*Config!$B$45, 
IF(C654=6, Config!$B$14*Config!$B$26*Config!$B$46, 
IF(C654=7, Config!$B$14*Config!$B$27*Config!$B$47, ""))))))))</f>
        <v>2.28</v>
      </c>
      <c r="C654" s="10">
        <v>3.0</v>
      </c>
      <c r="D654" s="7" t="s">
        <v>1191</v>
      </c>
      <c r="E654" s="10">
        <v>0.0</v>
      </c>
      <c r="F654" s="10">
        <v>80.0</v>
      </c>
      <c r="G654" s="9">
        <f>IF(E654 &lt; Config!$B$3, Config!$B$3, E654)</f>
        <v>1000</v>
      </c>
      <c r="H654" s="9">
        <f t="shared" si="1"/>
        <v>9719.780649</v>
      </c>
      <c r="I654" s="9">
        <f>H654 * (1 - Config!$B$9)</f>
        <v>8261.813552</v>
      </c>
      <c r="J654" s="9">
        <f>H654 * (1 + Config!$B$10)</f>
        <v>12149.72581</v>
      </c>
      <c r="K654" s="6" t="str">
        <f t="shared" si="2"/>
        <v>0g 82s 62c</v>
      </c>
      <c r="L654" s="8" t="str">
        <f t="shared" si="3"/>
        <v>0g 97s 20c</v>
      </c>
      <c r="M654" s="6" t="str">
        <f t="shared" si="4"/>
        <v>1g 21s 50c</v>
      </c>
      <c r="N654" s="6" t="str">
        <f t="shared" si="5"/>
        <v>Trenchant Earthshatter Diamond</v>
      </c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6">
        <f>IF(C655=0, Config!$B$14*Config!$B$20*Config!$B$40, 
IF(C655=1, Config!$B$14*Config!$B$21*Config!$B$41, 
IF(C655=2, Config!$B$14*Config!$B$22*Config!$B$42, 
IF(C655=3, Config!$B$14*Config!$B$23*Config!$B$43, 
IF(C655=4, Config!$B$14*Config!$B$24*Config!$B$44, 
IF(C655=5, Config!$B$14*Config!$B$25*Config!$B$45, 
IF(C655=6, Config!$B$14*Config!$B$26*Config!$B$46, 
IF(C655=7, Config!$B$14*Config!$B$27*Config!$B$47, ""))))))))</f>
        <v>1.89</v>
      </c>
      <c r="C655" s="10">
        <v>4.0</v>
      </c>
      <c r="D655" s="7" t="s">
        <v>1192</v>
      </c>
      <c r="E655" s="10">
        <v>11250.0</v>
      </c>
      <c r="F655" s="10">
        <v>80.0</v>
      </c>
      <c r="G655" s="9">
        <f>IF(E655 &lt; Config!$B$3, Config!$B$3, E655)</f>
        <v>11250</v>
      </c>
      <c r="H655" s="9">
        <f t="shared" si="1"/>
        <v>90643.34914</v>
      </c>
      <c r="I655" s="9">
        <f>H655 * (1 - Config!$B$9)</f>
        <v>77046.84677</v>
      </c>
      <c r="J655" s="9">
        <f>H655 * (1 + Config!$B$10)</f>
        <v>113304.1864</v>
      </c>
      <c r="K655" s="6" t="str">
        <f t="shared" si="2"/>
        <v>7g 70s 47c</v>
      </c>
      <c r="L655" s="8" t="str">
        <f t="shared" si="3"/>
        <v>9g 6s 43c</v>
      </c>
      <c r="M655" s="6" t="str">
        <f t="shared" si="4"/>
        <v>11g 33s 4c</v>
      </c>
      <c r="N655" s="6" t="str">
        <f t="shared" si="5"/>
        <v>Bold Stormjewel</v>
      </c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6">
        <f>IF(C656=0, Config!$B$14*Config!$B$20*Config!$B$40, 
IF(C656=1, Config!$B$14*Config!$B$21*Config!$B$41, 
IF(C656=2, Config!$B$14*Config!$B$22*Config!$B$42, 
IF(C656=3, Config!$B$14*Config!$B$23*Config!$B$43, 
IF(C656=4, Config!$B$14*Config!$B$24*Config!$B$44, 
IF(C656=5, Config!$B$14*Config!$B$25*Config!$B$45, 
IF(C656=6, Config!$B$14*Config!$B$26*Config!$B$46, 
IF(C656=7, Config!$B$14*Config!$B$27*Config!$B$47, ""))))))))</f>
        <v>1.89</v>
      </c>
      <c r="C656" s="10">
        <v>4.0</v>
      </c>
      <c r="D656" s="7" t="s">
        <v>1193</v>
      </c>
      <c r="E656" s="10">
        <v>11250.0</v>
      </c>
      <c r="F656" s="10">
        <v>80.0</v>
      </c>
      <c r="G656" s="9">
        <f>IF(E656 &lt; Config!$B$3, Config!$B$3, E656)</f>
        <v>11250</v>
      </c>
      <c r="H656" s="9">
        <f t="shared" si="1"/>
        <v>90643.34914</v>
      </c>
      <c r="I656" s="9">
        <f>H656 * (1 - Config!$B$9)</f>
        <v>77046.84677</v>
      </c>
      <c r="J656" s="9">
        <f>H656 * (1 + Config!$B$10)</f>
        <v>113304.1864</v>
      </c>
      <c r="K656" s="6" t="str">
        <f t="shared" si="2"/>
        <v>7g 70s 47c</v>
      </c>
      <c r="L656" s="8" t="str">
        <f t="shared" si="3"/>
        <v>9g 6s 43c</v>
      </c>
      <c r="M656" s="6" t="str">
        <f t="shared" si="4"/>
        <v>11g 33s 4c</v>
      </c>
      <c r="N656" s="6" t="str">
        <f t="shared" si="5"/>
        <v>Delicate Stormjewel</v>
      </c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6">
        <f>IF(C657=0, Config!$B$14*Config!$B$20*Config!$B$40, 
IF(C657=1, Config!$B$14*Config!$B$21*Config!$B$41, 
IF(C657=2, Config!$B$14*Config!$B$22*Config!$B$42, 
IF(C657=3, Config!$B$14*Config!$B$23*Config!$B$43, 
IF(C657=4, Config!$B$14*Config!$B$24*Config!$B$44, 
IF(C657=5, Config!$B$14*Config!$B$25*Config!$B$45, 
IF(C657=6, Config!$B$14*Config!$B$26*Config!$B$46, 
IF(C657=7, Config!$B$14*Config!$B$27*Config!$B$47, ""))))))))</f>
        <v>1.89</v>
      </c>
      <c r="C657" s="10">
        <v>4.0</v>
      </c>
      <c r="D657" s="7" t="s">
        <v>1194</v>
      </c>
      <c r="E657" s="10">
        <v>11250.0</v>
      </c>
      <c r="F657" s="10">
        <v>80.0</v>
      </c>
      <c r="G657" s="9">
        <f>IF(E657 &lt; Config!$B$3, Config!$B$3, E657)</f>
        <v>11250</v>
      </c>
      <c r="H657" s="9">
        <f t="shared" si="1"/>
        <v>90643.34914</v>
      </c>
      <c r="I657" s="9">
        <f>H657 * (1 - Config!$B$9)</f>
        <v>77046.84677</v>
      </c>
      <c r="J657" s="9">
        <f>H657 * (1 + Config!$B$10)</f>
        <v>113304.1864</v>
      </c>
      <c r="K657" s="6" t="str">
        <f t="shared" si="2"/>
        <v>7g 70s 47c</v>
      </c>
      <c r="L657" s="8" t="str">
        <f t="shared" si="3"/>
        <v>9g 6s 43c</v>
      </c>
      <c r="M657" s="6" t="str">
        <f t="shared" si="4"/>
        <v>11g 33s 4c</v>
      </c>
      <c r="N657" s="6" t="str">
        <f t="shared" si="5"/>
        <v>Solid Stormjewel</v>
      </c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6">
        <f>IF(C658=0, Config!$B$14*Config!$B$20*Config!$B$40, 
IF(C658=1, Config!$B$14*Config!$B$21*Config!$B$41, 
IF(C658=2, Config!$B$14*Config!$B$22*Config!$B$42, 
IF(C658=3, Config!$B$14*Config!$B$23*Config!$B$43, 
IF(C658=4, Config!$B$14*Config!$B$24*Config!$B$44, 
IF(C658=5, Config!$B$14*Config!$B$25*Config!$B$45, 
IF(C658=6, Config!$B$14*Config!$B$26*Config!$B$46, 
IF(C658=7, Config!$B$14*Config!$B$27*Config!$B$47, ""))))))))</f>
        <v>1.89</v>
      </c>
      <c r="C658" s="10">
        <v>4.0</v>
      </c>
      <c r="D658" s="7" t="s">
        <v>1195</v>
      </c>
      <c r="E658" s="10">
        <v>11250.0</v>
      </c>
      <c r="F658" s="10">
        <v>80.0</v>
      </c>
      <c r="G658" s="9">
        <f>IF(E658 &lt; Config!$B$3, Config!$B$3, E658)</f>
        <v>11250</v>
      </c>
      <c r="H658" s="9">
        <f t="shared" si="1"/>
        <v>90643.34914</v>
      </c>
      <c r="I658" s="9">
        <f>H658 * (1 - Config!$B$9)</f>
        <v>77046.84677</v>
      </c>
      <c r="J658" s="9">
        <f>H658 * (1 + Config!$B$10)</f>
        <v>113304.1864</v>
      </c>
      <c r="K658" s="6" t="str">
        <f t="shared" si="2"/>
        <v>7g 70s 47c</v>
      </c>
      <c r="L658" s="8" t="str">
        <f t="shared" si="3"/>
        <v>9g 6s 43c</v>
      </c>
      <c r="M658" s="6" t="str">
        <f t="shared" si="4"/>
        <v>11g 33s 4c</v>
      </c>
      <c r="N658" s="6" t="str">
        <f t="shared" si="5"/>
        <v>Sparkling Stormjewel</v>
      </c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6">
        <f>IF(C659=0, Config!$B$14*Config!$B$20*Config!$B$40, 
IF(C659=1, Config!$B$14*Config!$B$21*Config!$B$41, 
IF(C659=2, Config!$B$14*Config!$B$22*Config!$B$42, 
IF(C659=3, Config!$B$14*Config!$B$23*Config!$B$43, 
IF(C659=4, Config!$B$14*Config!$B$24*Config!$B$44, 
IF(C659=5, Config!$B$14*Config!$B$25*Config!$B$45, 
IF(C659=6, Config!$B$14*Config!$B$26*Config!$B$46, 
IF(C659=7, Config!$B$14*Config!$B$27*Config!$B$47, ""))))))))</f>
        <v>1.89</v>
      </c>
      <c r="C659" s="10">
        <v>4.0</v>
      </c>
      <c r="D659" s="7" t="s">
        <v>1196</v>
      </c>
      <c r="E659" s="10">
        <v>11250.0</v>
      </c>
      <c r="F659" s="10">
        <v>80.0</v>
      </c>
      <c r="G659" s="9">
        <f>IF(E659 &lt; Config!$B$3, Config!$B$3, E659)</f>
        <v>11250</v>
      </c>
      <c r="H659" s="9">
        <f t="shared" si="1"/>
        <v>90643.34914</v>
      </c>
      <c r="I659" s="9">
        <f>H659 * (1 - Config!$B$9)</f>
        <v>77046.84677</v>
      </c>
      <c r="J659" s="9">
        <f>H659 * (1 + Config!$B$10)</f>
        <v>113304.1864</v>
      </c>
      <c r="K659" s="6" t="str">
        <f t="shared" si="2"/>
        <v>7g 70s 47c</v>
      </c>
      <c r="L659" s="8" t="str">
        <f t="shared" si="3"/>
        <v>9g 6s 43c</v>
      </c>
      <c r="M659" s="6" t="str">
        <f t="shared" si="4"/>
        <v>11g 33s 4c</v>
      </c>
      <c r="N659" s="6" t="str">
        <f t="shared" si="5"/>
        <v>Brilliant Stormjewel</v>
      </c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6">
        <f>IF(C660=0, Config!$B$14*Config!$B$20*Config!$B$40, 
IF(C660=1, Config!$B$14*Config!$B$21*Config!$B$41, 
IF(C660=2, Config!$B$14*Config!$B$22*Config!$B$42, 
IF(C660=3, Config!$B$14*Config!$B$23*Config!$B$43, 
IF(C660=4, Config!$B$14*Config!$B$24*Config!$B$44, 
IF(C660=5, Config!$B$14*Config!$B$25*Config!$B$45, 
IF(C660=6, Config!$B$14*Config!$B$26*Config!$B$46, 
IF(C660=7, Config!$B$14*Config!$B$27*Config!$B$47, ""))))))))</f>
        <v>1.89</v>
      </c>
      <c r="C660" s="10">
        <v>4.0</v>
      </c>
      <c r="D660" s="7" t="s">
        <v>1197</v>
      </c>
      <c r="E660" s="10">
        <v>11250.0</v>
      </c>
      <c r="F660" s="10">
        <v>80.0</v>
      </c>
      <c r="G660" s="9">
        <f>IF(E660 &lt; Config!$B$3, Config!$B$3, E660)</f>
        <v>11250</v>
      </c>
      <c r="H660" s="9">
        <f t="shared" si="1"/>
        <v>90643.34914</v>
      </c>
      <c r="I660" s="9">
        <f>H660 * (1 - Config!$B$9)</f>
        <v>77046.84677</v>
      </c>
      <c r="J660" s="9">
        <f>H660 * (1 + Config!$B$10)</f>
        <v>113304.1864</v>
      </c>
      <c r="K660" s="6" t="str">
        <f t="shared" si="2"/>
        <v>7g 70s 47c</v>
      </c>
      <c r="L660" s="8" t="str">
        <f t="shared" si="3"/>
        <v>9g 6s 43c</v>
      </c>
      <c r="M660" s="6" t="str">
        <f t="shared" si="4"/>
        <v>11g 33s 4c</v>
      </c>
      <c r="N660" s="6" t="str">
        <f t="shared" si="5"/>
        <v>Runed Stormjewel</v>
      </c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6">
        <f>IF(C661=0, Config!$B$14*Config!$B$20*Config!$B$40, 
IF(C661=1, Config!$B$14*Config!$B$21*Config!$B$41, 
IF(C661=2, Config!$B$14*Config!$B$22*Config!$B$42, 
IF(C661=3, Config!$B$14*Config!$B$23*Config!$B$43, 
IF(C661=4, Config!$B$14*Config!$B$24*Config!$B$44, 
IF(C661=5, Config!$B$14*Config!$B$25*Config!$B$45, 
IF(C661=6, Config!$B$14*Config!$B$26*Config!$B$46, 
IF(C661=7, Config!$B$14*Config!$B$27*Config!$B$47, ""))))))))</f>
        <v>1.89</v>
      </c>
      <c r="C661" s="10">
        <v>4.0</v>
      </c>
      <c r="D661" s="7" t="s">
        <v>1198</v>
      </c>
      <c r="E661" s="10">
        <v>11250.0</v>
      </c>
      <c r="F661" s="10">
        <v>80.0</v>
      </c>
      <c r="G661" s="9">
        <f>IF(E661 &lt; Config!$B$3, Config!$B$3, E661)</f>
        <v>11250</v>
      </c>
      <c r="H661" s="9">
        <f t="shared" si="1"/>
        <v>90643.34914</v>
      </c>
      <c r="I661" s="9">
        <f>H661 * (1 - Config!$B$9)</f>
        <v>77046.84677</v>
      </c>
      <c r="J661" s="9">
        <f>H661 * (1 + Config!$B$10)</f>
        <v>113304.1864</v>
      </c>
      <c r="K661" s="6" t="str">
        <f t="shared" si="2"/>
        <v>7g 70s 47c</v>
      </c>
      <c r="L661" s="8" t="str">
        <f t="shared" si="3"/>
        <v>9g 6s 43c</v>
      </c>
      <c r="M661" s="6" t="str">
        <f t="shared" si="4"/>
        <v>11g 33s 4c</v>
      </c>
      <c r="N661" s="6" t="str">
        <f t="shared" si="5"/>
        <v>Rigid Stormjewel</v>
      </c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6">
        <f>IF(C662=0, Config!$B$14*Config!$B$20*Config!$B$40, 
IF(C662=1, Config!$B$14*Config!$B$21*Config!$B$41, 
IF(C662=2, Config!$B$14*Config!$B$22*Config!$B$42, 
IF(C662=3, Config!$B$14*Config!$B$23*Config!$B$43, 
IF(C662=4, Config!$B$14*Config!$B$24*Config!$B$44, 
IF(C662=5, Config!$B$14*Config!$B$25*Config!$B$45, 
IF(C662=6, Config!$B$14*Config!$B$26*Config!$B$46, 
IF(C662=7, Config!$B$14*Config!$B$27*Config!$B$47, ""))))))))</f>
        <v>1.89</v>
      </c>
      <c r="C662" s="10">
        <v>4.0</v>
      </c>
      <c r="D662" s="7" t="s">
        <v>1199</v>
      </c>
      <c r="E662" s="10">
        <v>0.0</v>
      </c>
      <c r="F662" s="10">
        <v>80.0</v>
      </c>
      <c r="G662" s="9">
        <f>IF(E662 &lt; Config!$B$3, Config!$B$3, E662)</f>
        <v>1000</v>
      </c>
      <c r="H662" s="9">
        <f t="shared" si="1"/>
        <v>8057.186591</v>
      </c>
      <c r="I662" s="9">
        <f>H662 * (1 - Config!$B$9)</f>
        <v>6848.608602</v>
      </c>
      <c r="J662" s="9">
        <f>H662 * (1 + Config!$B$10)</f>
        <v>10071.48324</v>
      </c>
      <c r="K662" s="6" t="str">
        <f t="shared" si="2"/>
        <v>0g 68s 49c</v>
      </c>
      <c r="L662" s="8" t="str">
        <f t="shared" si="3"/>
        <v>0g 80s 57c</v>
      </c>
      <c r="M662" s="6" t="str">
        <f t="shared" si="4"/>
        <v>1g 0s 71c</v>
      </c>
      <c r="N662" s="6" t="str">
        <f t="shared" si="5"/>
        <v>Nightmare Tear</v>
      </c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10"/>
      <c r="D663" s="7"/>
      <c r="E663" s="10"/>
      <c r="F663" s="10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10"/>
      <c r="D664" s="7"/>
      <c r="E664" s="10"/>
      <c r="F664" s="10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10"/>
      <c r="D665" s="7"/>
      <c r="E665" s="10"/>
      <c r="F665" s="10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10"/>
      <c r="D666" s="7"/>
      <c r="E666" s="10"/>
      <c r="F666" s="10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10"/>
      <c r="D667" s="7"/>
      <c r="E667" s="10"/>
      <c r="F667" s="10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10"/>
      <c r="D668" s="7"/>
      <c r="E668" s="10"/>
      <c r="F668" s="10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10"/>
      <c r="D669" s="7"/>
      <c r="E669" s="10"/>
      <c r="F669" s="10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10"/>
      <c r="D670" s="7"/>
      <c r="E670" s="10"/>
      <c r="F670" s="10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10"/>
      <c r="D671" s="7"/>
      <c r="E671" s="10"/>
      <c r="F671" s="10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10"/>
      <c r="D672" s="7"/>
      <c r="E672" s="10"/>
      <c r="F672" s="10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10"/>
      <c r="D673" s="7"/>
      <c r="E673" s="10"/>
      <c r="F673" s="10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10"/>
      <c r="D674" s="7"/>
      <c r="E674" s="10"/>
      <c r="F674" s="10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10"/>
      <c r="D675" s="7"/>
      <c r="E675" s="10"/>
      <c r="F675" s="10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10"/>
      <c r="D676" s="7"/>
      <c r="E676" s="10"/>
      <c r="F676" s="10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10"/>
      <c r="D677" s="7"/>
      <c r="E677" s="10"/>
      <c r="F677" s="10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10"/>
      <c r="D678" s="7"/>
      <c r="E678" s="10"/>
      <c r="F678" s="10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10"/>
      <c r="D679" s="7"/>
      <c r="E679" s="10"/>
      <c r="F679" s="10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10"/>
      <c r="D680" s="7"/>
      <c r="E680" s="10"/>
      <c r="F680" s="10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10"/>
      <c r="D681" s="7"/>
      <c r="E681" s="10"/>
      <c r="F681" s="10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10"/>
      <c r="D682" s="7"/>
      <c r="E682" s="10"/>
      <c r="F682" s="10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10"/>
      <c r="D683" s="7"/>
      <c r="E683" s="10"/>
      <c r="F683" s="10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10"/>
      <c r="D684" s="7"/>
      <c r="E684" s="10"/>
      <c r="F684" s="10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10"/>
      <c r="D685" s="7"/>
      <c r="E685" s="10"/>
      <c r="F685" s="10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10"/>
      <c r="D686" s="7"/>
      <c r="E686" s="10"/>
      <c r="F686" s="10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10"/>
      <c r="D687" s="7"/>
      <c r="E687" s="10"/>
      <c r="F687" s="10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10"/>
      <c r="D688" s="7"/>
      <c r="E688" s="10"/>
      <c r="F688" s="10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10"/>
      <c r="D689" s="7"/>
      <c r="E689" s="10"/>
      <c r="F689" s="10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10"/>
      <c r="D690" s="7"/>
      <c r="E690" s="10"/>
      <c r="F690" s="10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10"/>
      <c r="D691" s="7"/>
      <c r="E691" s="10"/>
      <c r="F691" s="10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10"/>
      <c r="D692" s="7"/>
      <c r="E692" s="10"/>
      <c r="F692" s="10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10"/>
      <c r="D693" s="7"/>
      <c r="E693" s="10"/>
      <c r="F693" s="10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10"/>
      <c r="D694" s="7"/>
      <c r="E694" s="10"/>
      <c r="F694" s="10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10"/>
      <c r="D695" s="7"/>
      <c r="E695" s="10"/>
      <c r="F695" s="10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10"/>
      <c r="D696" s="7"/>
      <c r="E696" s="10"/>
      <c r="F696" s="10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10"/>
      <c r="D697" s="7"/>
      <c r="E697" s="10"/>
      <c r="F697" s="10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10"/>
      <c r="D698" s="7"/>
      <c r="E698" s="10"/>
      <c r="F698" s="10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10"/>
      <c r="D699" s="7"/>
      <c r="E699" s="10"/>
      <c r="F699" s="10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10"/>
      <c r="D700" s="7"/>
      <c r="E700" s="10"/>
      <c r="F700" s="10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10"/>
      <c r="D701" s="7"/>
      <c r="E701" s="10"/>
      <c r="F701" s="10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10"/>
      <c r="D702" s="7"/>
      <c r="E702" s="10"/>
      <c r="F702" s="10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10"/>
      <c r="D703" s="7"/>
      <c r="E703" s="10"/>
      <c r="F703" s="10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10"/>
      <c r="D704" s="7"/>
      <c r="E704" s="10"/>
      <c r="F704" s="10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10"/>
      <c r="D705" s="7"/>
      <c r="E705" s="10"/>
      <c r="F705" s="10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10"/>
      <c r="D706" s="7"/>
      <c r="E706" s="10"/>
      <c r="F706" s="10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10"/>
      <c r="D707" s="7"/>
      <c r="E707" s="10"/>
      <c r="F707" s="10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10"/>
      <c r="D708" s="7"/>
      <c r="E708" s="10"/>
      <c r="F708" s="10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10"/>
      <c r="D709" s="7"/>
      <c r="E709" s="10"/>
      <c r="F709" s="10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10"/>
      <c r="D710" s="7"/>
      <c r="E710" s="10"/>
      <c r="F710" s="10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10"/>
      <c r="D711" s="7"/>
      <c r="E711" s="10"/>
      <c r="F711" s="10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10"/>
      <c r="D712" s="7"/>
      <c r="E712" s="10"/>
      <c r="F712" s="10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10"/>
      <c r="D713" s="7"/>
      <c r="E713" s="10"/>
      <c r="F713" s="10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10"/>
      <c r="D714" s="7"/>
      <c r="E714" s="10"/>
      <c r="F714" s="10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10"/>
      <c r="D715" s="7"/>
      <c r="E715" s="10"/>
      <c r="F715" s="10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10"/>
      <c r="D716" s="7"/>
      <c r="E716" s="10"/>
      <c r="F716" s="10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10"/>
      <c r="D717" s="7"/>
      <c r="E717" s="10"/>
      <c r="F717" s="10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10"/>
      <c r="D718" s="7"/>
      <c r="E718" s="10"/>
      <c r="F718" s="10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10"/>
      <c r="D719" s="7"/>
      <c r="E719" s="10"/>
      <c r="F719" s="10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10"/>
      <c r="D720" s="7"/>
      <c r="E720" s="10"/>
      <c r="F720" s="10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10"/>
      <c r="D721" s="7"/>
      <c r="E721" s="10"/>
      <c r="F721" s="10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10"/>
      <c r="D722" s="7"/>
      <c r="E722" s="10"/>
      <c r="F722" s="10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10"/>
      <c r="D723" s="7"/>
      <c r="E723" s="10"/>
      <c r="F723" s="10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10"/>
      <c r="D724" s="7"/>
      <c r="E724" s="10"/>
      <c r="F724" s="10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33.14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32.0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>
        <v>4.0</v>
      </c>
      <c r="B2" s="6">
        <f>IF(C2=0, Config!$B$13*Config!$B$20*Config!$B$30, 
IF(C2=1, Config!$B$13*Config!$B$21*Config!$B$31, 
IF(C2=2, Config!$B$13*Config!$B$22*Config!$B$32, 
IF(C2=3, Config!$B$13*Config!$B$23*Config!$B$33, 
IF(C2=4, Config!$B$13*Config!$B$24*Config!$B$34, 
IF(C2=5, Config!$B$13*Config!$B$25*Config!$B$35, 
IF(C2=6, Config!$B$13*Config!$B$26*Config!$B$36, 
IF(C2=7, Config!$B$13*Config!$B$27*Config!$B$37, ""))))))))</f>
        <v>1</v>
      </c>
      <c r="C2" s="9">
        <v>1.0</v>
      </c>
      <c r="D2" s="6" t="s">
        <v>1200</v>
      </c>
      <c r="E2" s="9">
        <v>5.0</v>
      </c>
      <c r="F2" s="9">
        <v>5.0</v>
      </c>
      <c r="G2" s="9">
        <f>IF(E2 &lt; Config!$B$2, Config!$B$2, E2)</f>
        <v>1000</v>
      </c>
      <c r="H2" s="9">
        <f t="shared" ref="H2:H125" si="1"> G2 * B2 * (  (LN(1 + ($A$5 * F2))^$A$8)/(1 + $A$2 * LN(1 + ($A$5 * F2)))  + ($A$11 * LN(1 + ($A$5 * F2))^$A$14)  - $A$17)</f>
        <v>31.90920667</v>
      </c>
      <c r="I2" s="9">
        <f>H2 * (1 - Config!$B$9)</f>
        <v>27.12282567</v>
      </c>
      <c r="J2" s="9">
        <f>H2 * (1 + Config!$B$10)</f>
        <v>39.88650834</v>
      </c>
      <c r="K2" s="6" t="str">
        <f t="shared" ref="K2:K125" si="2">IF(I2&lt;0,"-","") &amp;
INT(ABS(I2)/10000) &amp; "g " &amp;
INT(MOD(ABS(I2),10000)/100) &amp; "s " &amp;
ROUND(MOD(ABS(I2),100),0) &amp; "c"
</f>
        <v>0g 0s 27c</v>
      </c>
      <c r="L2" s="8" t="str">
        <f t="shared" ref="L2:L125" si="3">IF(H2&lt;0,"-","") &amp;
INT(ABS(H2)/10000) &amp; "g " &amp;
INT(MOD(ABS(H2),10000)/100) &amp; "s " &amp;
ROUND(MOD(ABS(H2),100),0) &amp; "c"
</f>
        <v>0g 0s 32c</v>
      </c>
      <c r="M2" s="6" t="str">
        <f t="shared" ref="M2:M125" si="4">IF(J2&lt;0,"-","") &amp;
INT(ABS(J2)/10000) &amp; "g " &amp;
INT(MOD(ABS(J2),10000)/100) &amp; "s " &amp;
ROUND(MOD(ABS(J2),100),0) &amp; "c"
</f>
        <v>0g 0s 40c</v>
      </c>
      <c r="N2" s="6" t="str">
        <f t="shared" ref="N2:N125" si="5">D2</f>
        <v>Minor Healing Potion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Config!$B$13*Config!$B$20*Config!$B$30, 
IF(C3=1, Config!$B$13*Config!$B$21*Config!$B$31, 
IF(C3=2, Config!$B$13*Config!$B$22*Config!$B$32, 
IF(C3=3, Config!$B$13*Config!$B$23*Config!$B$33, 
IF(C3=4, Config!$B$13*Config!$B$24*Config!$B$34, 
IF(C3=5, Config!$B$13*Config!$B$25*Config!$B$35, 
IF(C3=6, Config!$B$13*Config!$B$26*Config!$B$36, 
IF(C3=7, Config!$B$13*Config!$B$27*Config!$B$37, ""))))))))</f>
        <v>1</v>
      </c>
      <c r="C3" s="9">
        <v>1.0</v>
      </c>
      <c r="D3" s="6" t="s">
        <v>1201</v>
      </c>
      <c r="E3" s="9">
        <v>25.0</v>
      </c>
      <c r="F3" s="9">
        <v>13.0</v>
      </c>
      <c r="G3" s="9">
        <f>IF(E3 &lt; Config!$B$2, Config!$B$2, E3)</f>
        <v>1000</v>
      </c>
      <c r="H3" s="9">
        <f t="shared" si="1"/>
        <v>473.2712705</v>
      </c>
      <c r="I3" s="9">
        <f>H3 * (1 - Config!$B$9)</f>
        <v>402.28058</v>
      </c>
      <c r="J3" s="9">
        <f>H3 * (1 + Config!$B$10)</f>
        <v>591.5890882</v>
      </c>
      <c r="K3" s="6" t="str">
        <f t="shared" si="2"/>
        <v>0g 4s 2c</v>
      </c>
      <c r="L3" s="8" t="str">
        <f t="shared" si="3"/>
        <v>0g 4s 73c</v>
      </c>
      <c r="M3" s="6" t="str">
        <f t="shared" si="4"/>
        <v>0g 5s 92c</v>
      </c>
      <c r="N3" s="6" t="str">
        <f t="shared" si="5"/>
        <v>Lesser Healing Potion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Config!$B$13*Config!$B$20*Config!$B$30, 
IF(C4=1, Config!$B$13*Config!$B$21*Config!$B$31, 
IF(C4=2, Config!$B$13*Config!$B$22*Config!$B$32, 
IF(C4=3, Config!$B$13*Config!$B$23*Config!$B$33, 
IF(C4=4, Config!$B$13*Config!$B$24*Config!$B$34, 
IF(C4=5, Config!$B$13*Config!$B$25*Config!$B$35, 
IF(C4=6, Config!$B$13*Config!$B$26*Config!$B$36, 
IF(C4=7, Config!$B$13*Config!$B$27*Config!$B$37, ""))))))))</f>
        <v>1</v>
      </c>
      <c r="C4" s="9">
        <v>1.0</v>
      </c>
      <c r="D4" s="6" t="s">
        <v>1202</v>
      </c>
      <c r="E4" s="9">
        <v>30.0</v>
      </c>
      <c r="F4" s="9">
        <v>14.0</v>
      </c>
      <c r="G4" s="9">
        <f>IF(E4 &lt; Config!$B$2, Config!$B$2, E4)</f>
        <v>1000</v>
      </c>
      <c r="H4" s="9">
        <f t="shared" si="1"/>
        <v>545.3592911</v>
      </c>
      <c r="I4" s="9">
        <f>H4 * (1 - Config!$B$9)</f>
        <v>463.5553975</v>
      </c>
      <c r="J4" s="9">
        <f>H4 * (1 + Config!$B$10)</f>
        <v>681.6991139</v>
      </c>
      <c r="K4" s="6" t="str">
        <f t="shared" si="2"/>
        <v>0g 4s 64c</v>
      </c>
      <c r="L4" s="8" t="str">
        <f t="shared" si="3"/>
        <v>0g 5s 45c</v>
      </c>
      <c r="M4" s="6" t="str">
        <f t="shared" si="4"/>
        <v>0g 6s 82c</v>
      </c>
      <c r="N4" s="6" t="str">
        <f t="shared" si="5"/>
        <v>Rage Potion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6">
        <v>0.08</v>
      </c>
      <c r="B5" s="6">
        <f>IF(C5=0, Config!$B$13*Config!$B$20*Config!$B$30, 
IF(C5=1, Config!$B$13*Config!$B$21*Config!$B$31, 
IF(C5=2, Config!$B$13*Config!$B$22*Config!$B$32, 
IF(C5=3, Config!$B$13*Config!$B$23*Config!$B$33, 
IF(C5=4, Config!$B$13*Config!$B$24*Config!$B$34, 
IF(C5=5, Config!$B$13*Config!$B$25*Config!$B$35, 
IF(C5=6, Config!$B$13*Config!$B$26*Config!$B$36, 
IF(C5=7, Config!$B$13*Config!$B$27*Config!$B$37, ""))))))))</f>
        <v>1</v>
      </c>
      <c r="C5" s="9">
        <v>1.0</v>
      </c>
      <c r="D5" s="6" t="s">
        <v>1203</v>
      </c>
      <c r="E5" s="9">
        <v>10.0</v>
      </c>
      <c r="F5" s="9">
        <v>15.0</v>
      </c>
      <c r="G5" s="9">
        <f>IF(E5 &lt; Config!$B$2, Config!$B$2, E5)</f>
        <v>1000</v>
      </c>
      <c r="H5" s="9">
        <f t="shared" si="1"/>
        <v>620.0092783</v>
      </c>
      <c r="I5" s="9">
        <f>H5 * (1 - Config!$B$9)</f>
        <v>527.0078865</v>
      </c>
      <c r="J5" s="9">
        <f>H5 * (1 + Config!$B$10)</f>
        <v>775.0115978</v>
      </c>
      <c r="K5" s="6" t="str">
        <f t="shared" si="2"/>
        <v>0g 5s 27c</v>
      </c>
      <c r="L5" s="8" t="str">
        <f t="shared" si="3"/>
        <v>0g 6s 20c</v>
      </c>
      <c r="M5" s="6" t="str">
        <f t="shared" si="4"/>
        <v>0g 7s 75c</v>
      </c>
      <c r="N5" s="6" t="str">
        <f t="shared" si="5"/>
        <v>Minor Mana Potion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Config!$B$13*Config!$B$20*Config!$B$30, 
IF(C6=1, Config!$B$13*Config!$B$21*Config!$B$31, 
IF(C6=2, Config!$B$13*Config!$B$22*Config!$B$32, 
IF(C6=3, Config!$B$13*Config!$B$23*Config!$B$33, 
IF(C6=4, Config!$B$13*Config!$B$24*Config!$B$34, 
IF(C6=5, Config!$B$13*Config!$B$25*Config!$B$35, 
IF(C6=6, Config!$B$13*Config!$B$26*Config!$B$36, 
IF(C6=7, Config!$B$13*Config!$B$27*Config!$B$37, ""))))))))</f>
        <v>1</v>
      </c>
      <c r="C6" s="9">
        <v>1.0</v>
      </c>
      <c r="D6" s="6" t="s">
        <v>1204</v>
      </c>
      <c r="E6" s="9">
        <v>15.0</v>
      </c>
      <c r="F6" s="9">
        <v>15.0</v>
      </c>
      <c r="G6" s="9">
        <f>IF(E6 &lt; Config!$B$2, Config!$B$2, E6)</f>
        <v>1000</v>
      </c>
      <c r="H6" s="9">
        <f t="shared" si="1"/>
        <v>620.0092783</v>
      </c>
      <c r="I6" s="9">
        <f>H6 * (1 - Config!$B$9)</f>
        <v>527.0078865</v>
      </c>
      <c r="J6" s="9">
        <f>H6 * (1 + Config!$B$10)</f>
        <v>775.0115978</v>
      </c>
      <c r="K6" s="6" t="str">
        <f t="shared" si="2"/>
        <v>0g 5s 27c</v>
      </c>
      <c r="L6" s="8" t="str">
        <f t="shared" si="3"/>
        <v>0g 6s 20c</v>
      </c>
      <c r="M6" s="6" t="str">
        <f t="shared" si="4"/>
        <v>0g 7s 75c</v>
      </c>
      <c r="N6" s="6" t="str">
        <f t="shared" si="5"/>
        <v>Minor Rejuvenation Potion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Config!$B$13*Config!$B$20*Config!$B$30, 
IF(C7=1, Config!$B$13*Config!$B$21*Config!$B$31, 
IF(C7=2, Config!$B$13*Config!$B$22*Config!$B$32, 
IF(C7=3, Config!$B$13*Config!$B$23*Config!$B$33, 
IF(C7=4, Config!$B$13*Config!$B$24*Config!$B$34, 
IF(C7=5, Config!$B$13*Config!$B$25*Config!$B$35, 
IF(C7=6, Config!$B$13*Config!$B$26*Config!$B$36, 
IF(C7=7, Config!$B$13*Config!$B$27*Config!$B$37, ""))))))))</f>
        <v>1</v>
      </c>
      <c r="C7" s="9">
        <v>1.0</v>
      </c>
      <c r="D7" s="6" t="s">
        <v>1205</v>
      </c>
      <c r="E7" s="9">
        <v>25.0</v>
      </c>
      <c r="F7" s="9">
        <v>15.0</v>
      </c>
      <c r="G7" s="9">
        <f>IF(E7 &lt; Config!$B$2, Config!$B$2, E7)</f>
        <v>1000</v>
      </c>
      <c r="H7" s="9">
        <f t="shared" si="1"/>
        <v>620.0092783</v>
      </c>
      <c r="I7" s="9">
        <f>H7 * (1 - Config!$B$9)</f>
        <v>527.0078865</v>
      </c>
      <c r="J7" s="9">
        <f>H7 * (1 + Config!$B$10)</f>
        <v>775.0115978</v>
      </c>
      <c r="K7" s="6" t="str">
        <f t="shared" si="2"/>
        <v>0g 5s 27c</v>
      </c>
      <c r="L7" s="8" t="str">
        <f t="shared" si="3"/>
        <v>0g 6s 20c</v>
      </c>
      <c r="M7" s="6" t="str">
        <f t="shared" si="4"/>
        <v>0g 7s 75c</v>
      </c>
      <c r="N7" s="6" t="str">
        <f t="shared" si="5"/>
        <v>Swiftness Potion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>
        <v>3.0</v>
      </c>
      <c r="B8" s="6">
        <f>IF(C8=0, Config!$B$13*Config!$B$20*Config!$B$30, 
IF(C8=1, Config!$B$13*Config!$B$21*Config!$B$31, 
IF(C8=2, Config!$B$13*Config!$B$22*Config!$B$32, 
IF(C8=3, Config!$B$13*Config!$B$23*Config!$B$33, 
IF(C8=4, Config!$B$13*Config!$B$24*Config!$B$34, 
IF(C8=5, Config!$B$13*Config!$B$25*Config!$B$35, 
IF(C8=6, Config!$B$13*Config!$B$26*Config!$B$36, 
IF(C8=7, Config!$B$13*Config!$B$27*Config!$B$37, ""))))))))</f>
        <v>1</v>
      </c>
      <c r="C8" s="9">
        <v>1.0</v>
      </c>
      <c r="D8" s="6" t="s">
        <v>1206</v>
      </c>
      <c r="E8" s="9">
        <v>11.0</v>
      </c>
      <c r="F8" s="9">
        <v>15.0</v>
      </c>
      <c r="G8" s="9">
        <f>IF(E8 &lt; Config!$B$2, Config!$B$2, E8)</f>
        <v>1000</v>
      </c>
      <c r="H8" s="9">
        <f t="shared" si="1"/>
        <v>620.0092783</v>
      </c>
      <c r="I8" s="9">
        <f>H8 * (1 - Config!$B$9)</f>
        <v>527.0078865</v>
      </c>
      <c r="J8" s="9">
        <f>H8 * (1 + Config!$B$10)</f>
        <v>775.0115978</v>
      </c>
      <c r="K8" s="6" t="str">
        <f t="shared" si="2"/>
        <v>0g 5s 27c</v>
      </c>
      <c r="L8" s="8" t="str">
        <f t="shared" si="3"/>
        <v>0g 6s 20c</v>
      </c>
      <c r="M8" s="6" t="str">
        <f t="shared" si="4"/>
        <v>0g 7s 75c</v>
      </c>
      <c r="N8" s="6" t="str">
        <f t="shared" si="5"/>
        <v>Mug of Shimmer Stout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Config!$B$13*Config!$B$20*Config!$B$30, 
IF(C9=1, Config!$B$13*Config!$B$21*Config!$B$31, 
IF(C9=2, Config!$B$13*Config!$B$22*Config!$B$32, 
IF(C9=3, Config!$B$13*Config!$B$23*Config!$B$33, 
IF(C9=4, Config!$B$13*Config!$B$24*Config!$B$34, 
IF(C9=5, Config!$B$13*Config!$B$25*Config!$B$35, 
IF(C9=6, Config!$B$13*Config!$B$26*Config!$B$36, 
IF(C9=7, Config!$B$13*Config!$B$27*Config!$B$37, ""))))))))</f>
        <v>1</v>
      </c>
      <c r="C9" s="9">
        <v>1.0</v>
      </c>
      <c r="D9" s="6" t="s">
        <v>1207</v>
      </c>
      <c r="E9" s="9">
        <v>25.0</v>
      </c>
      <c r="F9" s="9">
        <v>15.0</v>
      </c>
      <c r="G9" s="9">
        <f>IF(E9 &lt; Config!$B$2, Config!$B$2, E9)</f>
        <v>1000</v>
      </c>
      <c r="H9" s="9">
        <f t="shared" si="1"/>
        <v>620.0092783</v>
      </c>
      <c r="I9" s="9">
        <f>H9 * (1 - Config!$B$9)</f>
        <v>527.0078865</v>
      </c>
      <c r="J9" s="9">
        <f>H9 * (1 + Config!$B$10)</f>
        <v>775.0115978</v>
      </c>
      <c r="K9" s="6" t="str">
        <f t="shared" si="2"/>
        <v>0g 5s 27c</v>
      </c>
      <c r="L9" s="8" t="str">
        <f t="shared" si="3"/>
        <v>0g 6s 20c</v>
      </c>
      <c r="M9" s="6" t="str">
        <f t="shared" si="4"/>
        <v>0g 7s 75c</v>
      </c>
      <c r="N9" s="6" t="str">
        <f t="shared" si="5"/>
        <v>Discolored Healing Potion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 t="s">
        <v>101</v>
      </c>
      <c r="B10" s="6">
        <f>IF(C10=0, Config!$B$13*Config!$B$20*Config!$B$30, 
IF(C10=1, Config!$B$13*Config!$B$21*Config!$B$31, 
IF(C10=2, Config!$B$13*Config!$B$22*Config!$B$32, 
IF(C10=3, Config!$B$13*Config!$B$23*Config!$B$33, 
IF(C10=4, Config!$B$13*Config!$B$24*Config!$B$34, 
IF(C10=5, Config!$B$13*Config!$B$25*Config!$B$35, 
IF(C10=6, Config!$B$13*Config!$B$26*Config!$B$36, 
IF(C10=7, Config!$B$13*Config!$B$27*Config!$B$37, ""))))))))</f>
        <v>1</v>
      </c>
      <c r="C10" s="9">
        <v>1.0</v>
      </c>
      <c r="D10" s="6" t="s">
        <v>1208</v>
      </c>
      <c r="E10" s="9">
        <v>62.0</v>
      </c>
      <c r="F10" s="9">
        <v>20.0</v>
      </c>
      <c r="G10" s="9">
        <f>IF(E10 &lt; Config!$B$2, Config!$B$2, E10)</f>
        <v>1000</v>
      </c>
      <c r="H10" s="9">
        <f t="shared" si="1"/>
        <v>1023.377739</v>
      </c>
      <c r="I10" s="9">
        <f>H10 * (1 - Config!$B$9)</f>
        <v>869.8710782</v>
      </c>
      <c r="J10" s="9">
        <f>H10 * (1 + Config!$B$10)</f>
        <v>1279.222174</v>
      </c>
      <c r="K10" s="6" t="str">
        <f t="shared" si="2"/>
        <v>0g 8s 70c</v>
      </c>
      <c r="L10" s="8" t="str">
        <f t="shared" si="3"/>
        <v>0g 10s 23c</v>
      </c>
      <c r="M10" s="6" t="str">
        <f t="shared" si="4"/>
        <v>0g 12s 79c</v>
      </c>
      <c r="N10" s="6" t="str">
        <f t="shared" si="5"/>
        <v>Holy Protection Potion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>
        <v>1.0</v>
      </c>
      <c r="B11" s="6">
        <f>IF(C11=0, Config!$B$13*Config!$B$20*Config!$B$30, 
IF(C11=1, Config!$B$13*Config!$B$21*Config!$B$31, 
IF(C11=2, Config!$B$13*Config!$B$22*Config!$B$32, 
IF(C11=3, Config!$B$13*Config!$B$23*Config!$B$33, 
IF(C11=4, Config!$B$13*Config!$B$24*Config!$B$34, 
IF(C11=5, Config!$B$13*Config!$B$25*Config!$B$35, 
IF(C11=6, Config!$B$13*Config!$B$26*Config!$B$36, 
IF(C11=7, Config!$B$13*Config!$B$27*Config!$B$37, ""))))))))</f>
        <v>1</v>
      </c>
      <c r="C11" s="9">
        <v>1.0</v>
      </c>
      <c r="D11" s="6" t="s">
        <v>1209</v>
      </c>
      <c r="E11" s="9">
        <v>35.0</v>
      </c>
      <c r="F11" s="9">
        <v>20.0</v>
      </c>
      <c r="G11" s="9">
        <f>IF(E11 &lt; Config!$B$2, Config!$B$2, E11)</f>
        <v>1000</v>
      </c>
      <c r="H11" s="9">
        <f t="shared" si="1"/>
        <v>1023.377739</v>
      </c>
      <c r="I11" s="9">
        <f>H11 * (1 - Config!$B$9)</f>
        <v>869.8710782</v>
      </c>
      <c r="J11" s="9">
        <f>H11 * (1 + Config!$B$10)</f>
        <v>1279.222174</v>
      </c>
      <c r="K11" s="6" t="str">
        <f t="shared" si="2"/>
        <v>0g 8s 70c</v>
      </c>
      <c r="L11" s="8" t="str">
        <f t="shared" si="3"/>
        <v>0g 10s 23c</v>
      </c>
      <c r="M11" s="6" t="str">
        <f t="shared" si="4"/>
        <v>0g 12s 79c</v>
      </c>
      <c r="N11" s="6" t="str">
        <f t="shared" si="5"/>
        <v>Swim Speed Potion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Config!$B$13*Config!$B$20*Config!$B$30, 
IF(C12=1, Config!$B$13*Config!$B$21*Config!$B$31, 
IF(C12=2, Config!$B$13*Config!$B$22*Config!$B$32, 
IF(C12=3, Config!$B$13*Config!$B$23*Config!$B$33, 
IF(C12=4, Config!$B$13*Config!$B$24*Config!$B$34, 
IF(C12=5, Config!$B$13*Config!$B$25*Config!$B$35, 
IF(C12=6, Config!$B$13*Config!$B$26*Config!$B$36, 
IF(C12=7, Config!$B$13*Config!$B$27*Config!$B$37, ""))))))))</f>
        <v>1</v>
      </c>
      <c r="C12" s="9">
        <v>1.0</v>
      </c>
      <c r="D12" s="6" t="s">
        <v>1210</v>
      </c>
      <c r="E12" s="9">
        <v>75.0</v>
      </c>
      <c r="F12" s="9">
        <v>22.0</v>
      </c>
      <c r="G12" s="9">
        <f>IF(E12 &lt; Config!$B$2, Config!$B$2, E12)</f>
        <v>1000</v>
      </c>
      <c r="H12" s="9">
        <f t="shared" si="1"/>
        <v>1195.271786</v>
      </c>
      <c r="I12" s="9">
        <f>H12 * (1 - Config!$B$9)</f>
        <v>1015.981018</v>
      </c>
      <c r="J12" s="9">
        <f>H12 * (1 + Config!$B$10)</f>
        <v>1494.089732</v>
      </c>
      <c r="K12" s="6" t="str">
        <f t="shared" si="2"/>
        <v>0g 10s 16c</v>
      </c>
      <c r="L12" s="8" t="str">
        <f t="shared" si="3"/>
        <v>0g 11s 95c</v>
      </c>
      <c r="M12" s="6" t="str">
        <f t="shared" si="4"/>
        <v>0g 14s 94c</v>
      </c>
      <c r="N12" s="6" t="str">
        <f t="shared" si="5"/>
        <v>Healing Potion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 t="s">
        <v>105</v>
      </c>
      <c r="B13" s="6">
        <f>IF(C13=0, Config!$B$13*Config!$B$20*Config!$B$30, 
IF(C13=1, Config!$B$13*Config!$B$21*Config!$B$31, 
IF(C13=2, Config!$B$13*Config!$B$22*Config!$B$32, 
IF(C13=3, Config!$B$13*Config!$B$23*Config!$B$33, 
IF(C13=4, Config!$B$13*Config!$B$24*Config!$B$34, 
IF(C13=5, Config!$B$13*Config!$B$25*Config!$B$35, 
IF(C13=6, Config!$B$13*Config!$B$26*Config!$B$36, 
IF(C13=7, Config!$B$13*Config!$B$27*Config!$B$37, ""))))))))</f>
        <v>1</v>
      </c>
      <c r="C13" s="9">
        <v>1.0</v>
      </c>
      <c r="D13" s="6" t="s">
        <v>1211</v>
      </c>
      <c r="E13" s="9">
        <v>20.0</v>
      </c>
      <c r="F13" s="9">
        <v>22.0</v>
      </c>
      <c r="G13" s="9">
        <f>IF(E13 &lt; Config!$B$2, Config!$B$2, E13)</f>
        <v>1000</v>
      </c>
      <c r="H13" s="9">
        <f t="shared" si="1"/>
        <v>1195.271786</v>
      </c>
      <c r="I13" s="9">
        <f>H13 * (1 - Config!$B$9)</f>
        <v>1015.981018</v>
      </c>
      <c r="J13" s="9">
        <f>H13 * (1 + Config!$B$10)</f>
        <v>1494.089732</v>
      </c>
      <c r="K13" s="6" t="str">
        <f t="shared" si="2"/>
        <v>0g 10s 16c</v>
      </c>
      <c r="L13" s="8" t="str">
        <f t="shared" si="3"/>
        <v>0g 11s 95c</v>
      </c>
      <c r="M13" s="6" t="str">
        <f t="shared" si="4"/>
        <v>0g 14s 94c</v>
      </c>
      <c r="N13" s="6" t="str">
        <f t="shared" si="5"/>
        <v>Minor Magic Resistance Potion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>
        <v>2.5</v>
      </c>
      <c r="B14" s="6">
        <f>IF(C14=0, Config!$B$13*Config!$B$20*Config!$B$30, 
IF(C14=1, Config!$B$13*Config!$B$21*Config!$B$31, 
IF(C14=2, Config!$B$13*Config!$B$22*Config!$B$32, 
IF(C14=3, Config!$B$13*Config!$B$23*Config!$B$33, 
IF(C14=4, Config!$B$13*Config!$B$24*Config!$B$34, 
IF(C14=5, Config!$B$13*Config!$B$25*Config!$B$35, 
IF(C14=6, Config!$B$13*Config!$B$26*Config!$B$36, 
IF(C14=7, Config!$B$13*Config!$B$27*Config!$B$37, ""))))))))</f>
        <v>1</v>
      </c>
      <c r="C14" s="9">
        <v>1.0</v>
      </c>
      <c r="D14" s="6" t="s">
        <v>1212</v>
      </c>
      <c r="E14" s="9">
        <v>30.0</v>
      </c>
      <c r="F14" s="9">
        <v>24.0</v>
      </c>
      <c r="G14" s="9">
        <f>IF(E14 &lt; Config!$B$2, Config!$B$2, E14)</f>
        <v>1000</v>
      </c>
      <c r="H14" s="9">
        <f t="shared" si="1"/>
        <v>1371.448717</v>
      </c>
      <c r="I14" s="9">
        <f>H14 * (1 - Config!$B$9)</f>
        <v>1165.73141</v>
      </c>
      <c r="J14" s="9">
        <f>H14 * (1 + Config!$B$10)</f>
        <v>1714.310897</v>
      </c>
      <c r="K14" s="6" t="str">
        <f t="shared" si="2"/>
        <v>0g 11s 66c</v>
      </c>
      <c r="L14" s="8" t="str">
        <f t="shared" si="3"/>
        <v>0g 13s 71c</v>
      </c>
      <c r="M14" s="6" t="str">
        <f t="shared" si="4"/>
        <v>0g 17s 14c</v>
      </c>
      <c r="N14" s="6" t="str">
        <f t="shared" si="5"/>
        <v>Lesser Mana Potion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Config!$B$13*Config!$B$20*Config!$B$30, 
IF(C15=1, Config!$B$13*Config!$B$21*Config!$B$31, 
IF(C15=2, Config!$B$13*Config!$B$22*Config!$B$32, 
IF(C15=3, Config!$B$13*Config!$B$23*Config!$B$33, 
IF(C15=4, Config!$B$13*Config!$B$24*Config!$B$34, 
IF(C15=5, Config!$B$13*Config!$B$25*Config!$B$35, 
IF(C15=6, Config!$B$13*Config!$B$26*Config!$B$36, 
IF(C15=7, Config!$B$13*Config!$B$27*Config!$B$37, ""))))))))</f>
        <v>1</v>
      </c>
      <c r="C15" s="9">
        <v>1.0</v>
      </c>
      <c r="D15" s="6" t="s">
        <v>1213</v>
      </c>
      <c r="E15" s="9">
        <v>10.0</v>
      </c>
      <c r="F15" s="9">
        <v>25.0</v>
      </c>
      <c r="G15" s="9">
        <f>IF(E15 &lt; Config!$B$2, Config!$B$2, E15)</f>
        <v>1000</v>
      </c>
      <c r="H15" s="9">
        <f t="shared" si="1"/>
        <v>1460.862498</v>
      </c>
      <c r="I15" s="9">
        <f>H15 * (1 - Config!$B$9)</f>
        <v>1241.733123</v>
      </c>
      <c r="J15" s="9">
        <f>H15 * (1 + Config!$B$10)</f>
        <v>1826.078122</v>
      </c>
      <c r="K15" s="6" t="str">
        <f t="shared" si="2"/>
        <v>0g 12s 42c</v>
      </c>
      <c r="L15" s="8" t="str">
        <f t="shared" si="3"/>
        <v>0g 14s 61c</v>
      </c>
      <c r="M15" s="6" t="str">
        <f t="shared" si="4"/>
        <v>0g 18s 26c</v>
      </c>
      <c r="N15" s="6" t="str">
        <f t="shared" si="5"/>
        <v>Potion of Fervor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Config!$B$13*Config!$B$20*Config!$B$30, 
IF(C16=1, Config!$B$13*Config!$B$21*Config!$B$31, 
IF(C16=2, Config!$B$13*Config!$B$22*Config!$B$32, 
IF(C16=3, Config!$B$13*Config!$B$23*Config!$B$33, 
IF(C16=4, Config!$B$13*Config!$B$24*Config!$B$34, 
IF(C16=5, Config!$B$13*Config!$B$25*Config!$B$35, 
IF(C16=6, Config!$B$13*Config!$B$26*Config!$B$36, 
IF(C16=7, Config!$B$13*Config!$B$27*Config!$B$37, ""))))))))</f>
        <v>1</v>
      </c>
      <c r="C16" s="9">
        <v>1.0</v>
      </c>
      <c r="D16" s="6" t="s">
        <v>1214</v>
      </c>
      <c r="E16" s="9">
        <v>85.0</v>
      </c>
      <c r="F16" s="9">
        <v>25.0</v>
      </c>
      <c r="G16" s="9">
        <f>IF(E16 &lt; Config!$B$2, Config!$B$2, E16)</f>
        <v>1000</v>
      </c>
      <c r="H16" s="9">
        <f t="shared" si="1"/>
        <v>1460.862498</v>
      </c>
      <c r="I16" s="9">
        <f>H16 * (1 - Config!$B$9)</f>
        <v>1241.733123</v>
      </c>
      <c r="J16" s="9">
        <f>H16 * (1 + Config!$B$10)</f>
        <v>1826.078122</v>
      </c>
      <c r="K16" s="6" t="str">
        <f t="shared" si="2"/>
        <v>0g 12s 42c</v>
      </c>
      <c r="L16" s="8" t="str">
        <f t="shared" si="3"/>
        <v>0g 14s 61c</v>
      </c>
      <c r="M16" s="6" t="str">
        <f t="shared" si="4"/>
        <v>0g 18s 26c</v>
      </c>
      <c r="N16" s="6" t="str">
        <f t="shared" si="5"/>
        <v>Cowardly Flight Potion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6">
        <v>0.05</v>
      </c>
      <c r="B17" s="6">
        <f>IF(C17=0, Config!$B$13*Config!$B$20*Config!$B$30, 
IF(C17=1, Config!$B$13*Config!$B$21*Config!$B$31, 
IF(C17=2, Config!$B$13*Config!$B$22*Config!$B$32, 
IF(C17=3, Config!$B$13*Config!$B$23*Config!$B$33, 
IF(C17=4, Config!$B$13*Config!$B$24*Config!$B$34, 
IF(C17=5, Config!$B$13*Config!$B$25*Config!$B$35, 
IF(C17=6, Config!$B$13*Config!$B$26*Config!$B$36, 
IF(C17=7, Config!$B$13*Config!$B$27*Config!$B$37, ""))))))))</f>
        <v>1</v>
      </c>
      <c r="C17" s="9">
        <v>1.0</v>
      </c>
      <c r="D17" s="6" t="s">
        <v>1215</v>
      </c>
      <c r="E17" s="9">
        <v>405.0</v>
      </c>
      <c r="F17" s="9">
        <v>25.0</v>
      </c>
      <c r="G17" s="9">
        <f>IF(E17 &lt; Config!$B$2, Config!$B$2, E17)</f>
        <v>1000</v>
      </c>
      <c r="H17" s="9">
        <f t="shared" si="1"/>
        <v>1460.862498</v>
      </c>
      <c r="I17" s="9">
        <f>H17 * (1 - Config!$B$9)</f>
        <v>1241.733123</v>
      </c>
      <c r="J17" s="9">
        <f>H17 * (1 + Config!$B$10)</f>
        <v>1826.078122</v>
      </c>
      <c r="K17" s="6" t="str">
        <f t="shared" si="2"/>
        <v>0g 12s 42c</v>
      </c>
      <c r="L17" s="8" t="str">
        <f t="shared" si="3"/>
        <v>0g 14s 61c</v>
      </c>
      <c r="M17" s="6" t="str">
        <f t="shared" si="4"/>
        <v>0g 18s 26c</v>
      </c>
      <c r="N17" s="6" t="str">
        <f t="shared" si="5"/>
        <v>Light of Elune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Config!$B$13*Config!$B$20*Config!$B$30, 
IF(C18=1, Config!$B$13*Config!$B$21*Config!$B$31, 
IF(C18=2, Config!$B$13*Config!$B$22*Config!$B$32, 
IF(C18=3, Config!$B$13*Config!$B$23*Config!$B$33, 
IF(C18=4, Config!$B$13*Config!$B$24*Config!$B$34, 
IF(C18=5, Config!$B$13*Config!$B$25*Config!$B$35, 
IF(C18=6, Config!$B$13*Config!$B$26*Config!$B$36, 
IF(C18=7, Config!$B$13*Config!$B$27*Config!$B$37, ""))))))))</f>
        <v>1</v>
      </c>
      <c r="C18" s="9">
        <v>1.0</v>
      </c>
      <c r="D18" s="6" t="s">
        <v>1216</v>
      </c>
      <c r="E18" s="9">
        <v>100.0</v>
      </c>
      <c r="F18" s="9">
        <v>27.0</v>
      </c>
      <c r="G18" s="9">
        <f>IF(E18 &lt; Config!$B$2, Config!$B$2, E18)</f>
        <v>1000</v>
      </c>
      <c r="H18" s="9">
        <f t="shared" si="1"/>
        <v>1641.86673</v>
      </c>
      <c r="I18" s="9">
        <f>H18 * (1 - Config!$B$9)</f>
        <v>1395.586721</v>
      </c>
      <c r="J18" s="9">
        <f>H18 * (1 + Config!$B$10)</f>
        <v>2052.333413</v>
      </c>
      <c r="K18" s="6" t="str">
        <f t="shared" si="2"/>
        <v>0g 13s 96c</v>
      </c>
      <c r="L18" s="8" t="str">
        <f t="shared" si="3"/>
        <v>0g 16s 42c</v>
      </c>
      <c r="M18" s="6" t="str">
        <f t="shared" si="4"/>
        <v>0g 20s 52c</v>
      </c>
      <c r="N18" s="6" t="str">
        <f t="shared" si="5"/>
        <v>Shadow Protection Potion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Config!$B$13*Config!$B$20*Config!$B$30, 
IF(C19=1, Config!$B$13*Config!$B$21*Config!$B$31, 
IF(C19=2, Config!$B$13*Config!$B$22*Config!$B$32, 
IF(C19=3, Config!$B$13*Config!$B$23*Config!$B$33, 
IF(C19=4, Config!$B$13*Config!$B$24*Config!$B$34, 
IF(C19=5, Config!$B$13*Config!$B$25*Config!$B$35, 
IF(C19=6, Config!$B$13*Config!$B$26*Config!$B$36, 
IF(C19=7, Config!$B$13*Config!$B$27*Config!$B$37, ""))))))))</f>
        <v>1</v>
      </c>
      <c r="C19" s="9">
        <v>1.0</v>
      </c>
      <c r="D19" s="6" t="s">
        <v>1217</v>
      </c>
      <c r="E19" s="9">
        <v>75.0</v>
      </c>
      <c r="F19" s="9">
        <v>30.0</v>
      </c>
      <c r="G19" s="9">
        <f>IF(E19 &lt; Config!$B$2, Config!$B$2, E19)</f>
        <v>1000</v>
      </c>
      <c r="H19" s="9">
        <f t="shared" si="1"/>
        <v>1917.634982</v>
      </c>
      <c r="I19" s="9">
        <f>H19 * (1 - Config!$B$9)</f>
        <v>1629.989735</v>
      </c>
      <c r="J19" s="9">
        <f>H19 * (1 + Config!$B$10)</f>
        <v>2397.043728</v>
      </c>
      <c r="K19" s="6" t="str">
        <f t="shared" si="2"/>
        <v>0g 16s 30c</v>
      </c>
      <c r="L19" s="8" t="str">
        <f t="shared" si="3"/>
        <v>0g 19s 18c</v>
      </c>
      <c r="M19" s="6" t="str">
        <f t="shared" si="4"/>
        <v>0g 23s 97c</v>
      </c>
      <c r="N19" s="6" t="str">
        <f t="shared" si="5"/>
        <v>Free Action Potion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Config!$B$13*Config!$B$20*Config!$B$30, 
IF(C20=1, Config!$B$13*Config!$B$21*Config!$B$31, 
IF(C20=2, Config!$B$13*Config!$B$22*Config!$B$32, 
IF(C20=3, Config!$B$13*Config!$B$23*Config!$B$33, 
IF(C20=4, Config!$B$13*Config!$B$24*Config!$B$34, 
IF(C20=5, Config!$B$13*Config!$B$25*Config!$B$35, 
IF(C20=6, Config!$B$13*Config!$B$26*Config!$B$36, 
IF(C20=7, Config!$B$13*Config!$B$27*Config!$B$37, ""))))))))</f>
        <v>1</v>
      </c>
      <c r="C20" s="9">
        <v>1.0</v>
      </c>
      <c r="D20" s="6" t="s">
        <v>1218</v>
      </c>
      <c r="E20" s="9">
        <v>125.0</v>
      </c>
      <c r="F20" s="9">
        <v>31.0</v>
      </c>
      <c r="G20" s="9">
        <f>IF(E20 &lt; Config!$B$2, Config!$B$2, E20)</f>
        <v>1000</v>
      </c>
      <c r="H20" s="9">
        <f t="shared" si="1"/>
        <v>2010.426362</v>
      </c>
      <c r="I20" s="9">
        <f>H20 * (1 - Config!$B$9)</f>
        <v>1708.862408</v>
      </c>
      <c r="J20" s="9">
        <f>H20 * (1 + Config!$B$10)</f>
        <v>2513.032953</v>
      </c>
      <c r="K20" s="6" t="str">
        <f t="shared" si="2"/>
        <v>0g 17s 9c</v>
      </c>
      <c r="L20" s="8" t="str">
        <f t="shared" si="3"/>
        <v>0g 20s 10c</v>
      </c>
      <c r="M20" s="6" t="str">
        <f t="shared" si="4"/>
        <v>0g 25s 13c</v>
      </c>
      <c r="N20" s="6" t="str">
        <f t="shared" si="5"/>
        <v>Greater Healing Potion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Config!$B$13*Config!$B$20*Config!$B$30, 
IF(C21=1, Config!$B$13*Config!$B$21*Config!$B$31, 
IF(C21=2, Config!$B$13*Config!$B$22*Config!$B$32, 
IF(C21=3, Config!$B$13*Config!$B$23*Config!$B$33, 
IF(C21=4, Config!$B$13*Config!$B$24*Config!$B$34, 
IF(C21=5, Config!$B$13*Config!$B$25*Config!$B$35, 
IF(C21=6, Config!$B$13*Config!$B$26*Config!$B$36, 
IF(C21=7, Config!$B$13*Config!$B$27*Config!$B$37, ""))))))))</f>
        <v>1</v>
      </c>
      <c r="C21" s="9">
        <v>1.0</v>
      </c>
      <c r="D21" s="6" t="s">
        <v>1219</v>
      </c>
      <c r="E21" s="9">
        <v>25.0</v>
      </c>
      <c r="F21" s="9">
        <v>32.0</v>
      </c>
      <c r="G21" s="9">
        <f>IF(E21 &lt; Config!$B$2, Config!$B$2, E21)</f>
        <v>1000</v>
      </c>
      <c r="H21" s="9">
        <f t="shared" si="1"/>
        <v>2103.556949</v>
      </c>
      <c r="I21" s="9">
        <f>H21 * (1 - Config!$B$9)</f>
        <v>1788.023407</v>
      </c>
      <c r="J21" s="9">
        <f>H21 * (1 + Config!$B$10)</f>
        <v>2629.446186</v>
      </c>
      <c r="K21" s="6" t="str">
        <f t="shared" si="2"/>
        <v>0g 17s 88c</v>
      </c>
      <c r="L21" s="8" t="str">
        <f t="shared" si="3"/>
        <v>0g 21s 4c</v>
      </c>
      <c r="M21" s="6" t="str">
        <f t="shared" si="4"/>
        <v>0g 26s 29c</v>
      </c>
      <c r="N21" s="6" t="str">
        <f t="shared" si="5"/>
        <v>Jungle Remedy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Config!$B$13*Config!$B$20*Config!$B$30, 
IF(C22=1, Config!$B$13*Config!$B$21*Config!$B$31, 
IF(C22=2, Config!$B$13*Config!$B$22*Config!$B$32, 
IF(C22=3, Config!$B$13*Config!$B$23*Config!$B$33, 
IF(C22=4, Config!$B$13*Config!$B$24*Config!$B$34, 
IF(C22=5, Config!$B$13*Config!$B$25*Config!$B$35, 
IF(C22=6, Config!$B$13*Config!$B$26*Config!$B$36, 
IF(C22=7, Config!$B$13*Config!$B$27*Config!$B$37, ""))))))))</f>
        <v>1</v>
      </c>
      <c r="C22" s="9">
        <v>1.0</v>
      </c>
      <c r="D22" s="6" t="s">
        <v>1220</v>
      </c>
      <c r="E22" s="9">
        <v>120.0</v>
      </c>
      <c r="F22" s="9">
        <v>32.0</v>
      </c>
      <c r="G22" s="9">
        <f>IF(E22 &lt; Config!$B$2, Config!$B$2, E22)</f>
        <v>1000</v>
      </c>
      <c r="H22" s="9">
        <f t="shared" si="1"/>
        <v>2103.556949</v>
      </c>
      <c r="I22" s="9">
        <f>H22 * (1 - Config!$B$9)</f>
        <v>1788.023407</v>
      </c>
      <c r="J22" s="9">
        <f>H22 * (1 + Config!$B$10)</f>
        <v>2629.446186</v>
      </c>
      <c r="K22" s="6" t="str">
        <f t="shared" si="2"/>
        <v>0g 17s 88c</v>
      </c>
      <c r="L22" s="8" t="str">
        <f t="shared" si="3"/>
        <v>0g 21s 4c</v>
      </c>
      <c r="M22" s="6" t="str">
        <f t="shared" si="4"/>
        <v>0g 26s 29c</v>
      </c>
      <c r="N22" s="6" t="str">
        <f t="shared" si="5"/>
        <v>Mana Potion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Config!$B$13*Config!$B$20*Config!$B$30, 
IF(C23=1, Config!$B$13*Config!$B$21*Config!$B$31, 
IF(C23=2, Config!$B$13*Config!$B$22*Config!$B$32, 
IF(C23=3, Config!$B$13*Config!$B$23*Config!$B$33, 
IF(C23=4, Config!$B$13*Config!$B$24*Config!$B$34, 
IF(C23=5, Config!$B$13*Config!$B$25*Config!$B$35, 
IF(C23=6, Config!$B$13*Config!$B$26*Config!$B$36, 
IF(C23=7, Config!$B$13*Config!$B$27*Config!$B$37, ""))))))))</f>
        <v>1</v>
      </c>
      <c r="C23" s="9">
        <v>1.0</v>
      </c>
      <c r="D23" s="6" t="s">
        <v>1221</v>
      </c>
      <c r="E23" s="9">
        <v>100.0</v>
      </c>
      <c r="F23" s="9">
        <v>33.0</v>
      </c>
      <c r="G23" s="9">
        <f>IF(E23 &lt; Config!$B$2, Config!$B$2, E23)</f>
        <v>1000</v>
      </c>
      <c r="H23" s="9">
        <f t="shared" si="1"/>
        <v>2196.976893</v>
      </c>
      <c r="I23" s="9">
        <f>H23 * (1 - Config!$B$9)</f>
        <v>1867.430359</v>
      </c>
      <c r="J23" s="9">
        <f>H23 * (1 + Config!$B$10)</f>
        <v>2746.221116</v>
      </c>
      <c r="K23" s="6" t="str">
        <f t="shared" si="2"/>
        <v>0g 18s 67c</v>
      </c>
      <c r="L23" s="8" t="str">
        <f t="shared" si="3"/>
        <v>0g 21s 97c</v>
      </c>
      <c r="M23" s="6" t="str">
        <f t="shared" si="4"/>
        <v>0g 27s 46c</v>
      </c>
      <c r="N23" s="6" t="str">
        <f t="shared" si="5"/>
        <v>Lesser Invisibility Potion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Config!$B$13*Config!$B$20*Config!$B$30, 
IF(C24=1, Config!$B$13*Config!$B$21*Config!$B$31, 
IF(C24=2, Config!$B$13*Config!$B$22*Config!$B$32, 
IF(C24=3, Config!$B$13*Config!$B$23*Config!$B$33, 
IF(C24=4, Config!$B$13*Config!$B$24*Config!$B$34, 
IF(C24=5, Config!$B$13*Config!$B$25*Config!$B$35, 
IF(C24=6, Config!$B$13*Config!$B$26*Config!$B$36, 
IF(C24=7, Config!$B$13*Config!$B$27*Config!$B$37, ""))))))))</f>
        <v>1</v>
      </c>
      <c r="C24" s="9">
        <v>1.0</v>
      </c>
      <c r="D24" s="6" t="s">
        <v>1222</v>
      </c>
      <c r="E24" s="9">
        <v>170.0</v>
      </c>
      <c r="F24" s="9">
        <v>33.0</v>
      </c>
      <c r="G24" s="9">
        <f>IF(E24 &lt; Config!$B$2, Config!$B$2, E24)</f>
        <v>1000</v>
      </c>
      <c r="H24" s="9">
        <f t="shared" si="1"/>
        <v>2196.976893</v>
      </c>
      <c r="I24" s="9">
        <f>H24 * (1 - Config!$B$9)</f>
        <v>1867.430359</v>
      </c>
      <c r="J24" s="9">
        <f>H24 * (1 + Config!$B$10)</f>
        <v>2746.221116</v>
      </c>
      <c r="K24" s="6" t="str">
        <f t="shared" si="2"/>
        <v>0g 18s 67c</v>
      </c>
      <c r="L24" s="8" t="str">
        <f t="shared" si="3"/>
        <v>0g 21s 97c</v>
      </c>
      <c r="M24" s="6" t="str">
        <f t="shared" si="4"/>
        <v>0g 27s 46c</v>
      </c>
      <c r="N24" s="6" t="str">
        <f t="shared" si="5"/>
        <v>Fire Protection Potion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Config!$B$13*Config!$B$20*Config!$B$30, 
IF(C25=1, Config!$B$13*Config!$B$21*Config!$B$31, 
IF(C25=2, Config!$B$13*Config!$B$22*Config!$B$32, 
IF(C25=3, Config!$B$13*Config!$B$23*Config!$B$33, 
IF(C25=4, Config!$B$13*Config!$B$24*Config!$B$34, 
IF(C25=5, Config!$B$13*Config!$B$25*Config!$B$35, 
IF(C25=6, Config!$B$13*Config!$B$26*Config!$B$36, 
IF(C25=7, Config!$B$13*Config!$B$27*Config!$B$37, ""))))))))</f>
        <v>1</v>
      </c>
      <c r="C25" s="9">
        <v>1.0</v>
      </c>
      <c r="D25" s="6" t="s">
        <v>1223</v>
      </c>
      <c r="E25" s="9">
        <v>150.0</v>
      </c>
      <c r="F25" s="9">
        <v>35.0</v>
      </c>
      <c r="G25" s="9">
        <f>IF(E25 &lt; Config!$B$2, Config!$B$2, E25)</f>
        <v>1000</v>
      </c>
      <c r="H25" s="9">
        <f t="shared" si="1"/>
        <v>2384.505975</v>
      </c>
      <c r="I25" s="9">
        <f>H25 * (1 - Config!$B$9)</f>
        <v>2026.830079</v>
      </c>
      <c r="J25" s="9">
        <f>H25 * (1 + Config!$B$10)</f>
        <v>2980.632469</v>
      </c>
      <c r="K25" s="6" t="str">
        <f t="shared" si="2"/>
        <v>0g 20s 27c</v>
      </c>
      <c r="L25" s="8" t="str">
        <f t="shared" si="3"/>
        <v>0g 23s 85c</v>
      </c>
      <c r="M25" s="6" t="str">
        <f t="shared" si="4"/>
        <v>0g 29s 81c</v>
      </c>
      <c r="N25" s="6" t="str">
        <f t="shared" si="5"/>
        <v>Great Rage Potion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Config!$B$13*Config!$B$20*Config!$B$30, 
IF(C26=1, Config!$B$13*Config!$B$21*Config!$B$31, 
IF(C26=2, Config!$B$13*Config!$B$22*Config!$B$32, 
IF(C26=3, Config!$B$13*Config!$B$23*Config!$B$33, 
IF(C26=4, Config!$B$13*Config!$B$24*Config!$B$34, 
IF(C26=5, Config!$B$13*Config!$B$25*Config!$B$35, 
IF(C26=6, Config!$B$13*Config!$B$26*Config!$B$36, 
IF(C26=7, Config!$B$13*Config!$B$27*Config!$B$37, ""))))))))</f>
        <v>1</v>
      </c>
      <c r="C26" s="9">
        <v>1.0</v>
      </c>
      <c r="D26" s="6" t="s">
        <v>1224</v>
      </c>
      <c r="E26" s="9">
        <v>300.0</v>
      </c>
      <c r="F26" s="9">
        <v>38.0</v>
      </c>
      <c r="G26" s="9">
        <f>IF(E26 &lt; Config!$B$2, Config!$B$2, E26)</f>
        <v>1000</v>
      </c>
      <c r="H26" s="9">
        <f t="shared" si="1"/>
        <v>2666.944548</v>
      </c>
      <c r="I26" s="9">
        <f>H26 * (1 - Config!$B$9)</f>
        <v>2266.902866</v>
      </c>
      <c r="J26" s="9">
        <f>H26 * (1 + Config!$B$10)</f>
        <v>3333.680685</v>
      </c>
      <c r="K26" s="6" t="str">
        <f t="shared" si="2"/>
        <v>0g 22s 67c</v>
      </c>
      <c r="L26" s="8" t="str">
        <f t="shared" si="3"/>
        <v>0g 26s 67c</v>
      </c>
      <c r="M26" s="6" t="str">
        <f t="shared" si="4"/>
        <v>0g 33s 34c</v>
      </c>
      <c r="N26" s="6" t="str">
        <f t="shared" si="5"/>
        <v>Frost Protection Potion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Config!$B$13*Config!$B$20*Config!$B$30, 
IF(C27=1, Config!$B$13*Config!$B$21*Config!$B$31, 
IF(C27=2, Config!$B$13*Config!$B$22*Config!$B$32, 
IF(C27=3, Config!$B$13*Config!$B$23*Config!$B$33, 
IF(C27=4, Config!$B$13*Config!$B$24*Config!$B$34, 
IF(C27=5, Config!$B$13*Config!$B$25*Config!$B$35, 
IF(C27=6, Config!$B$13*Config!$B$26*Config!$B$36, 
IF(C27=7, Config!$B$13*Config!$B$27*Config!$B$37, ""))))))))</f>
        <v>1</v>
      </c>
      <c r="C27" s="9">
        <v>1.0</v>
      </c>
      <c r="D27" s="6" t="s">
        <v>1225</v>
      </c>
      <c r="E27" s="9">
        <v>300.0</v>
      </c>
      <c r="F27" s="9">
        <v>38.0</v>
      </c>
      <c r="G27" s="9">
        <f>IF(E27 &lt; Config!$B$2, Config!$B$2, E27)</f>
        <v>1000</v>
      </c>
      <c r="H27" s="9">
        <f t="shared" si="1"/>
        <v>2666.944548</v>
      </c>
      <c r="I27" s="9">
        <f>H27 * (1 - Config!$B$9)</f>
        <v>2266.902866</v>
      </c>
      <c r="J27" s="9">
        <f>H27 * (1 + Config!$B$10)</f>
        <v>3333.680685</v>
      </c>
      <c r="K27" s="6" t="str">
        <f t="shared" si="2"/>
        <v>0g 22s 67c</v>
      </c>
      <c r="L27" s="8" t="str">
        <f t="shared" si="3"/>
        <v>0g 26s 67c</v>
      </c>
      <c r="M27" s="6" t="str">
        <f t="shared" si="4"/>
        <v>0g 33s 34c</v>
      </c>
      <c r="N27" s="6" t="str">
        <f t="shared" si="5"/>
        <v>Nature Protection Potion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Config!$B$13*Config!$B$20*Config!$B$30, 
IF(C28=1, Config!$B$13*Config!$B$21*Config!$B$31, 
IF(C28=2, Config!$B$13*Config!$B$22*Config!$B$32, 
IF(C28=3, Config!$B$13*Config!$B$23*Config!$B$33, 
IF(C28=4, Config!$B$13*Config!$B$24*Config!$B$34, 
IF(C28=5, Config!$B$13*Config!$B$25*Config!$B$35, 
IF(C28=6, Config!$B$13*Config!$B$26*Config!$B$36, 
IF(C28=7, Config!$B$13*Config!$B$27*Config!$B$37, ""))))))))</f>
        <v>1</v>
      </c>
      <c r="C28" s="9">
        <v>1.0</v>
      </c>
      <c r="D28" s="6" t="s">
        <v>1226</v>
      </c>
      <c r="E28" s="9">
        <v>120.0</v>
      </c>
      <c r="F28" s="9">
        <v>41.0</v>
      </c>
      <c r="G28" s="9">
        <f>IF(E28 &lt; Config!$B$2, Config!$B$2, E28)</f>
        <v>1000</v>
      </c>
      <c r="H28" s="9">
        <f t="shared" si="1"/>
        <v>2949.991065</v>
      </c>
      <c r="I28" s="9">
        <f>H28 * (1 - Config!$B$9)</f>
        <v>2507.492405</v>
      </c>
      <c r="J28" s="9">
        <f>H28 * (1 + Config!$B$10)</f>
        <v>3687.488831</v>
      </c>
      <c r="K28" s="6" t="str">
        <f t="shared" si="2"/>
        <v>0g 25s 7c</v>
      </c>
      <c r="L28" s="8" t="str">
        <f t="shared" si="3"/>
        <v>0g 29s 50c</v>
      </c>
      <c r="M28" s="6" t="str">
        <f t="shared" si="4"/>
        <v>0g 36s 87c</v>
      </c>
      <c r="N28" s="6" t="str">
        <f t="shared" si="5"/>
        <v>Greater Mana Potion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Config!$B$13*Config!$B$20*Config!$B$30, 
IF(C29=1, Config!$B$13*Config!$B$21*Config!$B$31, 
IF(C29=2, Config!$B$13*Config!$B$22*Config!$B$32, 
IF(C29=3, Config!$B$13*Config!$B$23*Config!$B$33, 
IF(C29=4, Config!$B$13*Config!$B$24*Config!$B$34, 
IF(C29=5, Config!$B$13*Config!$B$25*Config!$B$35, 
IF(C29=6, Config!$B$13*Config!$B$26*Config!$B$36, 
IF(C29=7, Config!$B$13*Config!$B$27*Config!$B$37, ""))))))))</f>
        <v>1</v>
      </c>
      <c r="C29" s="9">
        <v>1.0</v>
      </c>
      <c r="D29" s="6" t="s">
        <v>1227</v>
      </c>
      <c r="E29" s="9">
        <v>200.0</v>
      </c>
      <c r="F29" s="9">
        <v>42.0</v>
      </c>
      <c r="G29" s="9">
        <f>IF(E29 &lt; Config!$B$2, Config!$B$2, E29)</f>
        <v>1000</v>
      </c>
      <c r="H29" s="9">
        <f t="shared" si="1"/>
        <v>3044.351827</v>
      </c>
      <c r="I29" s="9">
        <f>H29 * (1 - Config!$B$9)</f>
        <v>2587.699053</v>
      </c>
      <c r="J29" s="9">
        <f>H29 * (1 + Config!$B$10)</f>
        <v>3805.439784</v>
      </c>
      <c r="K29" s="6" t="str">
        <f t="shared" si="2"/>
        <v>0g 25s 88c</v>
      </c>
      <c r="L29" s="8" t="str">
        <f t="shared" si="3"/>
        <v>0g 30s 44c</v>
      </c>
      <c r="M29" s="6" t="str">
        <f t="shared" si="4"/>
        <v>0g 38s 5c</v>
      </c>
      <c r="N29" s="6" t="str">
        <f t="shared" si="5"/>
        <v>Restorative Potion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Config!$B$13*Config!$B$20*Config!$B$30, 
IF(C30=1, Config!$B$13*Config!$B$21*Config!$B$31, 
IF(C30=2, Config!$B$13*Config!$B$22*Config!$B$32, 
IF(C30=3, Config!$B$13*Config!$B$23*Config!$B$33, 
IF(C30=4, Config!$B$13*Config!$B$24*Config!$B$34, 
IF(C30=5, Config!$B$13*Config!$B$25*Config!$B$35, 
IF(C30=6, Config!$B$13*Config!$B$26*Config!$B$36, 
IF(C30=7, Config!$B$13*Config!$B$27*Config!$B$37, ""))))))))</f>
        <v>1</v>
      </c>
      <c r="C30" s="9">
        <v>1.0</v>
      </c>
      <c r="D30" s="6" t="s">
        <v>1228</v>
      </c>
      <c r="E30" s="9">
        <v>20.0</v>
      </c>
      <c r="F30" s="9">
        <v>42.0</v>
      </c>
      <c r="G30" s="9">
        <f>IF(E30 &lt; Config!$B$2, Config!$B$2, E30)</f>
        <v>1000</v>
      </c>
      <c r="H30" s="9">
        <f t="shared" si="1"/>
        <v>3044.351827</v>
      </c>
      <c r="I30" s="9">
        <f>H30 * (1 - Config!$B$9)</f>
        <v>2587.699053</v>
      </c>
      <c r="J30" s="9">
        <f>H30 * (1 + Config!$B$10)</f>
        <v>3805.439784</v>
      </c>
      <c r="K30" s="6" t="str">
        <f t="shared" si="2"/>
        <v>0g 25s 88c</v>
      </c>
      <c r="L30" s="8" t="str">
        <f t="shared" si="3"/>
        <v>0g 30s 44c</v>
      </c>
      <c r="M30" s="6" t="str">
        <f t="shared" si="4"/>
        <v>0g 38s 5c</v>
      </c>
      <c r="N30" s="6" t="str">
        <f t="shared" si="5"/>
        <v>Magic Resistance Potion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Config!$B$13*Config!$B$20*Config!$B$30, 
IF(C31=1, Config!$B$13*Config!$B$21*Config!$B$31, 
IF(C31=2, Config!$B$13*Config!$B$22*Config!$B$32, 
IF(C31=3, Config!$B$13*Config!$B$23*Config!$B$33, 
IF(C31=4, Config!$B$13*Config!$B$24*Config!$B$34, 
IF(C31=5, Config!$B$13*Config!$B$25*Config!$B$35, 
IF(C31=6, Config!$B$13*Config!$B$26*Config!$B$36, 
IF(C31=7, Config!$B$13*Config!$B$27*Config!$B$37, ""))))))))</f>
        <v>1</v>
      </c>
      <c r="C31" s="9">
        <v>1.0</v>
      </c>
      <c r="D31" s="6" t="s">
        <v>1229</v>
      </c>
      <c r="E31" s="9">
        <v>375.0</v>
      </c>
      <c r="F31" s="9">
        <v>43.0</v>
      </c>
      <c r="G31" s="9">
        <f>IF(E31 &lt; Config!$B$2, Config!$B$2, E31)</f>
        <v>1000</v>
      </c>
      <c r="H31" s="9">
        <f t="shared" si="1"/>
        <v>3138.681396</v>
      </c>
      <c r="I31" s="9">
        <f>H31 * (1 - Config!$B$9)</f>
        <v>2667.879186</v>
      </c>
      <c r="J31" s="9">
        <f>H31 * (1 + Config!$B$10)</f>
        <v>3923.351745</v>
      </c>
      <c r="K31" s="6" t="str">
        <f t="shared" si="2"/>
        <v>0g 26s 68c</v>
      </c>
      <c r="L31" s="8" t="str">
        <f t="shared" si="3"/>
        <v>0g 31s 39c</v>
      </c>
      <c r="M31" s="6" t="str">
        <f t="shared" si="4"/>
        <v>0g 39s 23c</v>
      </c>
      <c r="N31" s="6" t="str">
        <f t="shared" si="5"/>
        <v>Lesser Stoneshield Potion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>
        <f>IF(C32=0, Config!$B$13*Config!$B$20*Config!$B$30, 
IF(C32=1, Config!$B$13*Config!$B$21*Config!$B$31, 
IF(C32=2, Config!$B$13*Config!$B$22*Config!$B$32, 
IF(C32=3, Config!$B$13*Config!$B$23*Config!$B$33, 
IF(C32=4, Config!$B$13*Config!$B$24*Config!$B$34, 
IF(C32=5, Config!$B$13*Config!$B$25*Config!$B$35, 
IF(C32=6, Config!$B$13*Config!$B$26*Config!$B$36, 
IF(C32=7, Config!$B$13*Config!$B$27*Config!$B$37, ""))))))))</f>
        <v>1</v>
      </c>
      <c r="C32" s="9">
        <v>1.0</v>
      </c>
      <c r="D32" s="6" t="s">
        <v>1230</v>
      </c>
      <c r="E32" s="9">
        <v>250.0</v>
      </c>
      <c r="F32" s="9">
        <v>45.0</v>
      </c>
      <c r="G32" s="9">
        <f>IF(E32 &lt; Config!$B$2, Config!$B$2, E32)</f>
        <v>1000</v>
      </c>
      <c r="H32" s="9">
        <f t="shared" si="1"/>
        <v>3327.169821</v>
      </c>
      <c r="I32" s="9">
        <f>H32 * (1 - Config!$B$9)</f>
        <v>2828.094348</v>
      </c>
      <c r="J32" s="9">
        <f>H32 * (1 + Config!$B$10)</f>
        <v>4158.962276</v>
      </c>
      <c r="K32" s="6" t="str">
        <f t="shared" si="2"/>
        <v>0g 28s 28c</v>
      </c>
      <c r="L32" s="8" t="str">
        <f t="shared" si="3"/>
        <v>0g 33s 27c</v>
      </c>
      <c r="M32" s="6" t="str">
        <f t="shared" si="4"/>
        <v>0g 41s 59c</v>
      </c>
      <c r="N32" s="6" t="str">
        <f t="shared" si="5"/>
        <v>Superior Healing Potion</v>
      </c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>
        <f>IF(C33=0, Config!$B$13*Config!$B$20*Config!$B$30, 
IF(C33=1, Config!$B$13*Config!$B$21*Config!$B$31, 
IF(C33=2, Config!$B$13*Config!$B$22*Config!$B$32, 
IF(C33=3, Config!$B$13*Config!$B$23*Config!$B$33, 
IF(C33=4, Config!$B$13*Config!$B$24*Config!$B$34, 
IF(C33=5, Config!$B$13*Config!$B$25*Config!$B$35, 
IF(C33=6, Config!$B$13*Config!$B$26*Config!$B$36, 
IF(C33=7, Config!$B$13*Config!$B$27*Config!$B$37, ""))))))))</f>
        <v>1</v>
      </c>
      <c r="C33" s="9">
        <v>1.0</v>
      </c>
      <c r="D33" s="6" t="s">
        <v>1231</v>
      </c>
      <c r="E33" s="9">
        <v>250.0</v>
      </c>
      <c r="F33" s="9">
        <v>45.0</v>
      </c>
      <c r="G33" s="9">
        <f>IF(E33 &lt; Config!$B$2, Config!$B$2, E33)</f>
        <v>1000</v>
      </c>
      <c r="H33" s="9">
        <f t="shared" si="1"/>
        <v>3327.169821</v>
      </c>
      <c r="I33" s="9">
        <f>H33 * (1 - Config!$B$9)</f>
        <v>2828.094348</v>
      </c>
      <c r="J33" s="9">
        <f>H33 * (1 + Config!$B$10)</f>
        <v>4158.962276</v>
      </c>
      <c r="K33" s="6" t="str">
        <f t="shared" si="2"/>
        <v>0g 28s 28c</v>
      </c>
      <c r="L33" s="8" t="str">
        <f t="shared" si="3"/>
        <v>0g 33s 27c</v>
      </c>
      <c r="M33" s="6" t="str">
        <f t="shared" si="4"/>
        <v>0g 41s 59c</v>
      </c>
      <c r="N33" s="6" t="str">
        <f t="shared" si="5"/>
        <v>Wildvine Potion</v>
      </c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>
        <f>IF(C34=0, Config!$B$13*Config!$B$20*Config!$B$30, 
IF(C34=1, Config!$B$13*Config!$B$21*Config!$B$31, 
IF(C34=2, Config!$B$13*Config!$B$22*Config!$B$32, 
IF(C34=3, Config!$B$13*Config!$B$23*Config!$B$33, 
IF(C34=4, Config!$B$13*Config!$B$24*Config!$B$34, 
IF(C34=5, Config!$B$13*Config!$B$25*Config!$B$35, 
IF(C34=6, Config!$B$13*Config!$B$26*Config!$B$36, 
IF(C34=7, Config!$B$13*Config!$B$27*Config!$B$37, ""))))))))</f>
        <v>1</v>
      </c>
      <c r="C34" s="9">
        <v>1.0</v>
      </c>
      <c r="D34" s="6" t="s">
        <v>1232</v>
      </c>
      <c r="E34" s="9">
        <v>250.0</v>
      </c>
      <c r="F34" s="9">
        <v>45.0</v>
      </c>
      <c r="G34" s="9">
        <f>IF(E34 &lt; Config!$B$2, Config!$B$2, E34)</f>
        <v>1000</v>
      </c>
      <c r="H34" s="9">
        <f t="shared" si="1"/>
        <v>3327.169821</v>
      </c>
      <c r="I34" s="9">
        <f>H34 * (1 - Config!$B$9)</f>
        <v>2828.094348</v>
      </c>
      <c r="J34" s="9">
        <f>H34 * (1 + Config!$B$10)</f>
        <v>4158.962276</v>
      </c>
      <c r="K34" s="6" t="str">
        <f t="shared" si="2"/>
        <v>0g 28s 28c</v>
      </c>
      <c r="L34" s="8" t="str">
        <f t="shared" si="3"/>
        <v>0g 33s 27c</v>
      </c>
      <c r="M34" s="6" t="str">
        <f t="shared" si="4"/>
        <v>0g 41s 59c</v>
      </c>
      <c r="N34" s="6" t="str">
        <f t="shared" si="5"/>
        <v>Dreamless Sleep Potion</v>
      </c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>
        <f>IF(C35=0, Config!$B$13*Config!$B$20*Config!$B$30, 
IF(C35=1, Config!$B$13*Config!$B$21*Config!$B$31, 
IF(C35=2, Config!$B$13*Config!$B$22*Config!$B$32, 
IF(C35=3, Config!$B$13*Config!$B$23*Config!$B$33, 
IF(C35=4, Config!$B$13*Config!$B$24*Config!$B$34, 
IF(C35=5, Config!$B$13*Config!$B$25*Config!$B$35, 
IF(C35=6, Config!$B$13*Config!$B$26*Config!$B$36, 
IF(C35=7, Config!$B$13*Config!$B$27*Config!$B$37, ""))))))))</f>
        <v>1</v>
      </c>
      <c r="C35" s="9">
        <v>1.0</v>
      </c>
      <c r="D35" s="6" t="s">
        <v>1233</v>
      </c>
      <c r="E35" s="9">
        <v>125.0</v>
      </c>
      <c r="F35" s="9">
        <v>45.0</v>
      </c>
      <c r="G35" s="9">
        <f>IF(E35 &lt; Config!$B$2, Config!$B$2, E35)</f>
        <v>1000</v>
      </c>
      <c r="H35" s="9">
        <f t="shared" si="1"/>
        <v>3327.169821</v>
      </c>
      <c r="I35" s="9">
        <f>H35 * (1 - Config!$B$9)</f>
        <v>2828.094348</v>
      </c>
      <c r="J35" s="9">
        <f>H35 * (1 + Config!$B$10)</f>
        <v>4158.962276</v>
      </c>
      <c r="K35" s="6" t="str">
        <f t="shared" si="2"/>
        <v>0g 28s 28c</v>
      </c>
      <c r="L35" s="8" t="str">
        <f t="shared" si="3"/>
        <v>0g 33s 27c</v>
      </c>
      <c r="M35" s="6" t="str">
        <f t="shared" si="4"/>
        <v>0g 41s 59c</v>
      </c>
      <c r="N35" s="6" t="str">
        <f t="shared" si="5"/>
        <v>Superior Healing Draught</v>
      </c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>
        <f>IF(C36=0, Config!$B$13*Config!$B$20*Config!$B$30, 
IF(C36=1, Config!$B$13*Config!$B$21*Config!$B$31, 
IF(C36=2, Config!$B$13*Config!$B$22*Config!$B$32, 
IF(C36=3, Config!$B$13*Config!$B$23*Config!$B$33, 
IF(C36=4, Config!$B$13*Config!$B$24*Config!$B$34, 
IF(C36=5, Config!$B$13*Config!$B$25*Config!$B$35, 
IF(C36=6, Config!$B$13*Config!$B$26*Config!$B$36, 
IF(C36=7, Config!$B$13*Config!$B$27*Config!$B$37, ""))))))))</f>
        <v>1</v>
      </c>
      <c r="C36" s="9">
        <v>1.0</v>
      </c>
      <c r="D36" s="6" t="s">
        <v>1234</v>
      </c>
      <c r="E36" s="9">
        <v>125.0</v>
      </c>
      <c r="F36" s="9">
        <v>45.0</v>
      </c>
      <c r="G36" s="9">
        <f>IF(E36 &lt; Config!$B$2, Config!$B$2, E36)</f>
        <v>1000</v>
      </c>
      <c r="H36" s="9">
        <f t="shared" si="1"/>
        <v>3327.169821</v>
      </c>
      <c r="I36" s="9">
        <f>H36 * (1 - Config!$B$9)</f>
        <v>2828.094348</v>
      </c>
      <c r="J36" s="9">
        <f>H36 * (1 + Config!$B$10)</f>
        <v>4158.962276</v>
      </c>
      <c r="K36" s="6" t="str">
        <f t="shared" si="2"/>
        <v>0g 28s 28c</v>
      </c>
      <c r="L36" s="8" t="str">
        <f t="shared" si="3"/>
        <v>0g 33s 27c</v>
      </c>
      <c r="M36" s="6" t="str">
        <f t="shared" si="4"/>
        <v>0g 41s 59c</v>
      </c>
      <c r="N36" s="6" t="str">
        <f t="shared" si="5"/>
        <v>Superior Mana Draught</v>
      </c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>
        <f>IF(C37=0, Config!$B$13*Config!$B$20*Config!$B$30, 
IF(C37=1, Config!$B$13*Config!$B$21*Config!$B$31, 
IF(C37=2, Config!$B$13*Config!$B$22*Config!$B$32, 
IF(C37=3, Config!$B$13*Config!$B$23*Config!$B$33, 
IF(C37=4, Config!$B$13*Config!$B$24*Config!$B$34, 
IF(C37=5, Config!$B$13*Config!$B$25*Config!$B$35, 
IF(C37=6, Config!$B$13*Config!$B$26*Config!$B$36, 
IF(C37=7, Config!$B$13*Config!$B$27*Config!$B$37, ""))))))))</f>
        <v>1</v>
      </c>
      <c r="C37" s="9">
        <v>1.0</v>
      </c>
      <c r="D37" s="6" t="s">
        <v>1235</v>
      </c>
      <c r="E37" s="9">
        <v>250.0</v>
      </c>
      <c r="F37" s="9">
        <v>45.0</v>
      </c>
      <c r="G37" s="9">
        <f>IF(E37 &lt; Config!$B$2, Config!$B$2, E37)</f>
        <v>1000</v>
      </c>
      <c r="H37" s="9">
        <f t="shared" si="1"/>
        <v>3327.169821</v>
      </c>
      <c r="I37" s="9">
        <f>H37 * (1 - Config!$B$9)</f>
        <v>2828.094348</v>
      </c>
      <c r="J37" s="9">
        <f>H37 * (1 + Config!$B$10)</f>
        <v>4158.962276</v>
      </c>
      <c r="K37" s="6" t="str">
        <f t="shared" si="2"/>
        <v>0g 28s 28c</v>
      </c>
      <c r="L37" s="8" t="str">
        <f t="shared" si="3"/>
        <v>0g 33s 27c</v>
      </c>
      <c r="M37" s="6" t="str">
        <f t="shared" si="4"/>
        <v>0g 41s 59c</v>
      </c>
      <c r="N37" s="6" t="str">
        <f t="shared" si="5"/>
        <v>Combat Healing Potion</v>
      </c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>
        <f>IF(C38=0, Config!$B$13*Config!$B$20*Config!$B$30, 
IF(C38=1, Config!$B$13*Config!$B$21*Config!$B$31, 
IF(C38=2, Config!$B$13*Config!$B$22*Config!$B$32, 
IF(C38=3, Config!$B$13*Config!$B$23*Config!$B$33, 
IF(C38=4, Config!$B$13*Config!$B$24*Config!$B$34, 
IF(C38=5, Config!$B$13*Config!$B$25*Config!$B$35, 
IF(C38=6, Config!$B$13*Config!$B$26*Config!$B$36, 
IF(C38=7, Config!$B$13*Config!$B$27*Config!$B$37, ""))))))))</f>
        <v>1</v>
      </c>
      <c r="C38" s="9">
        <v>1.0</v>
      </c>
      <c r="D38" s="6" t="s">
        <v>1236</v>
      </c>
      <c r="E38" s="9">
        <v>500.0</v>
      </c>
      <c r="F38" s="9">
        <v>47.0</v>
      </c>
      <c r="G38" s="9">
        <f>IF(E38 &lt; Config!$B$2, Config!$B$2, E38)</f>
        <v>1000</v>
      </c>
      <c r="H38" s="9">
        <f t="shared" si="1"/>
        <v>3515.316849</v>
      </c>
      <c r="I38" s="9">
        <f>H38 * (1 - Config!$B$9)</f>
        <v>2988.019322</v>
      </c>
      <c r="J38" s="9">
        <f>H38 * (1 + Config!$B$10)</f>
        <v>4394.146062</v>
      </c>
      <c r="K38" s="6" t="str">
        <f t="shared" si="2"/>
        <v>0g 29s 88c</v>
      </c>
      <c r="L38" s="8" t="str">
        <f t="shared" si="3"/>
        <v>0g 35s 15c</v>
      </c>
      <c r="M38" s="6" t="str">
        <f t="shared" si="4"/>
        <v>0g 43s 94c</v>
      </c>
      <c r="N38" s="6" t="str">
        <f t="shared" si="5"/>
        <v>Invisibility Potion</v>
      </c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>
        <f>IF(C39=0, Config!$B$13*Config!$B$20*Config!$B$30, 
IF(C39=1, Config!$B$13*Config!$B$21*Config!$B$31, 
IF(C39=2, Config!$B$13*Config!$B$22*Config!$B$32, 
IF(C39=3, Config!$B$13*Config!$B$23*Config!$B$33, 
IF(C39=4, Config!$B$13*Config!$B$24*Config!$B$34, 
IF(C39=5, Config!$B$13*Config!$B$25*Config!$B$35, 
IF(C39=6, Config!$B$13*Config!$B$26*Config!$B$36, 
IF(C39=7, Config!$B$13*Config!$B$27*Config!$B$37, ""))))))))</f>
        <v>1</v>
      </c>
      <c r="C39" s="9">
        <v>1.0</v>
      </c>
      <c r="D39" s="6" t="s">
        <v>1237</v>
      </c>
      <c r="E39" s="9">
        <v>30.0</v>
      </c>
      <c r="F39" s="9">
        <v>50.0</v>
      </c>
      <c r="G39" s="9">
        <f>IF(E39 &lt; Config!$B$2, Config!$B$2, E39)</f>
        <v>1000</v>
      </c>
      <c r="H39" s="9">
        <f t="shared" si="1"/>
        <v>3796.643229</v>
      </c>
      <c r="I39" s="9">
        <f>H39 * (1 - Config!$B$9)</f>
        <v>3227.146744</v>
      </c>
      <c r="J39" s="9">
        <f>H39 * (1 + Config!$B$10)</f>
        <v>4745.804036</v>
      </c>
      <c r="K39" s="6" t="str">
        <f t="shared" si="2"/>
        <v>0g 32s 27c</v>
      </c>
      <c r="L39" s="8" t="str">
        <f t="shared" si="3"/>
        <v>0g 37s 97c</v>
      </c>
      <c r="M39" s="6" t="str">
        <f t="shared" si="4"/>
        <v>0g 47s 46c</v>
      </c>
      <c r="N39" s="6" t="str">
        <f t="shared" si="5"/>
        <v>Limited Invulnerability Potion</v>
      </c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>
        <f>IF(C40=0, Config!$B$13*Config!$B$20*Config!$B$30, 
IF(C40=1, Config!$B$13*Config!$B$21*Config!$B$31, 
IF(C40=2, Config!$B$13*Config!$B$22*Config!$B$32, 
IF(C40=3, Config!$B$13*Config!$B$23*Config!$B$33, 
IF(C40=4, Config!$B$13*Config!$B$24*Config!$B$34, 
IF(C40=5, Config!$B$13*Config!$B$25*Config!$B$35, 
IF(C40=6, Config!$B$13*Config!$B$26*Config!$B$36, 
IF(C40=7, Config!$B$13*Config!$B$27*Config!$B$37, ""))))))))</f>
        <v>1</v>
      </c>
      <c r="C40" s="9">
        <v>1.0</v>
      </c>
      <c r="D40" s="6" t="s">
        <v>1238</v>
      </c>
      <c r="E40" s="9">
        <v>500.0</v>
      </c>
      <c r="F40" s="9">
        <v>51.0</v>
      </c>
      <c r="G40" s="9">
        <f>IF(E40 &lt; Config!$B$2, Config!$B$2, E40)</f>
        <v>1000</v>
      </c>
      <c r="H40" s="9">
        <f t="shared" si="1"/>
        <v>3890.130993</v>
      </c>
      <c r="I40" s="9">
        <f>H40 * (1 - Config!$B$9)</f>
        <v>3306.611344</v>
      </c>
      <c r="J40" s="9">
        <f>H40 * (1 + Config!$B$10)</f>
        <v>4862.663741</v>
      </c>
      <c r="K40" s="6" t="str">
        <f t="shared" si="2"/>
        <v>0g 33s 7c</v>
      </c>
      <c r="L40" s="8" t="str">
        <f t="shared" si="3"/>
        <v>0g 38s 90c</v>
      </c>
      <c r="M40" s="6" t="str">
        <f t="shared" si="4"/>
        <v>0g 48s 63c</v>
      </c>
      <c r="N40" s="6" t="str">
        <f t="shared" si="5"/>
        <v>Mighty Rage Potion</v>
      </c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>
        <f>IF(C41=0, Config!$B$13*Config!$B$20*Config!$B$30, 
IF(C41=1, Config!$B$13*Config!$B$21*Config!$B$31, 
IF(C41=2, Config!$B$13*Config!$B$22*Config!$B$32, 
IF(C41=3, Config!$B$13*Config!$B$23*Config!$B$33, 
IF(C41=4, Config!$B$13*Config!$B$24*Config!$B$34, 
IF(C41=5, Config!$B$13*Config!$B$25*Config!$B$35, 
IF(C41=6, Config!$B$13*Config!$B$26*Config!$B$36, 
IF(C41=7, Config!$B$13*Config!$B$27*Config!$B$37, ""))))))))</f>
        <v>1</v>
      </c>
      <c r="C41" s="9">
        <v>1.0</v>
      </c>
      <c r="D41" s="6" t="s">
        <v>1239</v>
      </c>
      <c r="E41" s="9">
        <v>400.0</v>
      </c>
      <c r="F41" s="9">
        <v>51.0</v>
      </c>
      <c r="G41" s="9">
        <f>IF(E41 &lt; Config!$B$2, Config!$B$2, E41)</f>
        <v>1000</v>
      </c>
      <c r="H41" s="9">
        <f t="shared" si="1"/>
        <v>3890.130993</v>
      </c>
      <c r="I41" s="9">
        <f>H41 * (1 - Config!$B$9)</f>
        <v>3306.611344</v>
      </c>
      <c r="J41" s="9">
        <f>H41 * (1 + Config!$B$10)</f>
        <v>4862.663741</v>
      </c>
      <c r="K41" s="6" t="str">
        <f t="shared" si="2"/>
        <v>0g 33s 7c</v>
      </c>
      <c r="L41" s="8" t="str">
        <f t="shared" si="3"/>
        <v>0g 38s 90c</v>
      </c>
      <c r="M41" s="6" t="str">
        <f t="shared" si="4"/>
        <v>0g 48s 63c</v>
      </c>
      <c r="N41" s="6" t="str">
        <f t="shared" si="5"/>
        <v>Superior Mana Potion</v>
      </c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>
        <f>IF(C42=0, Config!$B$13*Config!$B$20*Config!$B$30, 
IF(C42=1, Config!$B$13*Config!$B$21*Config!$B$31, 
IF(C42=2, Config!$B$13*Config!$B$22*Config!$B$32, 
IF(C42=3, Config!$B$13*Config!$B$23*Config!$B$33, 
IF(C42=4, Config!$B$13*Config!$B$24*Config!$B$34, 
IF(C42=5, Config!$B$13*Config!$B$25*Config!$B$35, 
IF(C42=6, Config!$B$13*Config!$B$26*Config!$B$36, 
IF(C42=7, Config!$B$13*Config!$B$27*Config!$B$37, ""))))))))</f>
        <v>1</v>
      </c>
      <c r="C42" s="9">
        <v>1.0</v>
      </c>
      <c r="D42" s="6" t="s">
        <v>1240</v>
      </c>
      <c r="E42" s="9">
        <v>275.0</v>
      </c>
      <c r="F42" s="9">
        <v>51.0</v>
      </c>
      <c r="G42" s="9">
        <f>IF(E42 &lt; Config!$B$2, Config!$B$2, E42)</f>
        <v>1000</v>
      </c>
      <c r="H42" s="9">
        <f t="shared" si="1"/>
        <v>3890.130993</v>
      </c>
      <c r="I42" s="9">
        <f>H42 * (1 - Config!$B$9)</f>
        <v>3306.611344</v>
      </c>
      <c r="J42" s="9">
        <f>H42 * (1 + Config!$B$10)</f>
        <v>4862.663741</v>
      </c>
      <c r="K42" s="6" t="str">
        <f t="shared" si="2"/>
        <v>0g 33s 7c</v>
      </c>
      <c r="L42" s="8" t="str">
        <f t="shared" si="3"/>
        <v>0g 38s 90c</v>
      </c>
      <c r="M42" s="6" t="str">
        <f t="shared" si="4"/>
        <v>0g 48s 63c</v>
      </c>
      <c r="N42" s="6" t="str">
        <f t="shared" si="5"/>
        <v>Combat Mana Potion</v>
      </c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>
        <f>IF(C43=0, Config!$B$13*Config!$B$20*Config!$B$30, 
IF(C43=1, Config!$B$13*Config!$B$21*Config!$B$31, 
IF(C43=2, Config!$B$13*Config!$B$22*Config!$B$32, 
IF(C43=3, Config!$B$13*Config!$B$23*Config!$B$33, 
IF(C43=4, Config!$B$13*Config!$B$24*Config!$B$34, 
IF(C43=5, Config!$B$13*Config!$B$25*Config!$B$35, 
IF(C43=6, Config!$B$13*Config!$B$26*Config!$B$36, 
IF(C43=7, Config!$B$13*Config!$B$27*Config!$B$37, ""))))))))</f>
        <v>1</v>
      </c>
      <c r="C43" s="9">
        <v>1.0</v>
      </c>
      <c r="D43" s="6" t="s">
        <v>1241</v>
      </c>
      <c r="E43" s="9">
        <v>35.0</v>
      </c>
      <c r="F43" s="9">
        <v>55.0</v>
      </c>
      <c r="G43" s="9">
        <f>IF(E43 &lt; Config!$B$2, Config!$B$2, E43)</f>
        <v>1000</v>
      </c>
      <c r="H43" s="9">
        <f t="shared" si="1"/>
        <v>4262.375997</v>
      </c>
      <c r="I43" s="9">
        <f>H43 * (1 - Config!$B$9)</f>
        <v>3623.019598</v>
      </c>
      <c r="J43" s="9">
        <f>H43 * (1 + Config!$B$10)</f>
        <v>5327.969997</v>
      </c>
      <c r="K43" s="6" t="str">
        <f t="shared" si="2"/>
        <v>0g 36s 23c</v>
      </c>
      <c r="L43" s="8" t="str">
        <f t="shared" si="3"/>
        <v>0g 42s 62c</v>
      </c>
      <c r="M43" s="6" t="str">
        <f t="shared" si="4"/>
        <v>0g 53s 28c</v>
      </c>
      <c r="N43" s="6" t="str">
        <f t="shared" si="5"/>
        <v>Potion of Curing</v>
      </c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>
        <f>IF(C44=0, Config!$B$13*Config!$B$20*Config!$B$30, 
IF(C44=1, Config!$B$13*Config!$B$21*Config!$B$31, 
IF(C44=2, Config!$B$13*Config!$B$22*Config!$B$32, 
IF(C44=3, Config!$B$13*Config!$B$23*Config!$B$33, 
IF(C44=4, Config!$B$13*Config!$B$24*Config!$B$34, 
IF(C44=5, Config!$B$13*Config!$B$25*Config!$B$35, 
IF(C44=6, Config!$B$13*Config!$B$26*Config!$B$36, 
IF(C44=7, Config!$B$13*Config!$B$27*Config!$B$37, ""))))))))</f>
        <v>1</v>
      </c>
      <c r="C44" s="9">
        <v>1.0</v>
      </c>
      <c r="D44" s="6" t="s">
        <v>1242</v>
      </c>
      <c r="E44" s="9">
        <v>1000.0</v>
      </c>
      <c r="F44" s="9">
        <v>55.0</v>
      </c>
      <c r="G44" s="9">
        <f>IF(E44 &lt; Config!$B$2, Config!$B$2, E44)</f>
        <v>1000</v>
      </c>
      <c r="H44" s="9">
        <f t="shared" si="1"/>
        <v>4262.375997</v>
      </c>
      <c r="I44" s="9">
        <f>H44 * (1 - Config!$B$9)</f>
        <v>3623.019598</v>
      </c>
      <c r="J44" s="9">
        <f>H44 * (1 + Config!$B$10)</f>
        <v>5327.969997</v>
      </c>
      <c r="K44" s="6" t="str">
        <f t="shared" si="2"/>
        <v>0g 36s 23c</v>
      </c>
      <c r="L44" s="8" t="str">
        <f t="shared" si="3"/>
        <v>0g 42s 62c</v>
      </c>
      <c r="M44" s="6" t="str">
        <f t="shared" si="4"/>
        <v>0g 53s 28c</v>
      </c>
      <c r="N44" s="6" t="str">
        <f t="shared" si="5"/>
        <v>Major Healing Potion</v>
      </c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>
        <f>IF(C45=0, Config!$B$13*Config!$B$20*Config!$B$30, 
IF(C45=1, Config!$B$13*Config!$B$21*Config!$B$31, 
IF(C45=2, Config!$B$13*Config!$B$22*Config!$B$32, 
IF(C45=3, Config!$B$13*Config!$B$23*Config!$B$33, 
IF(C45=4, Config!$B$13*Config!$B$24*Config!$B$34, 
IF(C45=5, Config!$B$13*Config!$B$25*Config!$B$35, 
IF(C45=6, Config!$B$13*Config!$B$26*Config!$B$36, 
IF(C45=7, Config!$B$13*Config!$B$27*Config!$B$37, ""))))))))</f>
        <v>1</v>
      </c>
      <c r="C45" s="9">
        <v>1.0</v>
      </c>
      <c r="D45" s="6" t="s">
        <v>1243</v>
      </c>
      <c r="E45" s="9">
        <v>250.0</v>
      </c>
      <c r="F45" s="9">
        <v>55.0</v>
      </c>
      <c r="G45" s="9">
        <f>IF(E45 &lt; Config!$B$2, Config!$B$2, E45)</f>
        <v>1000</v>
      </c>
      <c r="H45" s="9">
        <f t="shared" si="1"/>
        <v>4262.375997</v>
      </c>
      <c r="I45" s="9">
        <f>H45 * (1 - Config!$B$9)</f>
        <v>3623.019598</v>
      </c>
      <c r="J45" s="9">
        <f>H45 * (1 + Config!$B$10)</f>
        <v>5327.969997</v>
      </c>
      <c r="K45" s="6" t="str">
        <f t="shared" si="2"/>
        <v>0g 36s 23c</v>
      </c>
      <c r="L45" s="8" t="str">
        <f t="shared" si="3"/>
        <v>0g 42s 62c</v>
      </c>
      <c r="M45" s="6" t="str">
        <f t="shared" si="4"/>
        <v>0g 53s 28c</v>
      </c>
      <c r="N45" s="6" t="str">
        <f t="shared" si="5"/>
        <v>Major Healing Draught</v>
      </c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>
        <f>IF(C46=0, Config!$B$13*Config!$B$20*Config!$B$30, 
IF(C46=1, Config!$B$13*Config!$B$21*Config!$B$31, 
IF(C46=2, Config!$B$13*Config!$B$22*Config!$B$32, 
IF(C46=3, Config!$B$13*Config!$B$23*Config!$B$33, 
IF(C46=4, Config!$B$13*Config!$B$24*Config!$B$34, 
IF(C46=5, Config!$B$13*Config!$B$25*Config!$B$35, 
IF(C46=6, Config!$B$13*Config!$B$26*Config!$B$36, 
IF(C46=7, Config!$B$13*Config!$B$27*Config!$B$37, ""))))))))</f>
        <v>1</v>
      </c>
      <c r="C46" s="9">
        <v>1.0</v>
      </c>
      <c r="D46" s="6" t="s">
        <v>1244</v>
      </c>
      <c r="E46" s="9">
        <v>250.0</v>
      </c>
      <c r="F46" s="9">
        <v>55.0</v>
      </c>
      <c r="G46" s="9">
        <f>IF(E46 &lt; Config!$B$2, Config!$B$2, E46)</f>
        <v>1000</v>
      </c>
      <c r="H46" s="9">
        <f t="shared" si="1"/>
        <v>4262.375997</v>
      </c>
      <c r="I46" s="9">
        <f>H46 * (1 - Config!$B$9)</f>
        <v>3623.019598</v>
      </c>
      <c r="J46" s="9">
        <f>H46 * (1 + Config!$B$10)</f>
        <v>5327.969997</v>
      </c>
      <c r="K46" s="6" t="str">
        <f t="shared" si="2"/>
        <v>0g 36s 23c</v>
      </c>
      <c r="L46" s="8" t="str">
        <f t="shared" si="3"/>
        <v>0g 42s 62c</v>
      </c>
      <c r="M46" s="6" t="str">
        <f t="shared" si="4"/>
        <v>0g 53s 28c</v>
      </c>
      <c r="N46" s="6" t="str">
        <f t="shared" si="5"/>
        <v>Major Mana Draught</v>
      </c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>
        <f>IF(C47=0, Config!$B$13*Config!$B$20*Config!$B$30, 
IF(C47=1, Config!$B$13*Config!$B$21*Config!$B$31, 
IF(C47=2, Config!$B$13*Config!$B$22*Config!$B$32, 
IF(C47=3, Config!$B$13*Config!$B$23*Config!$B$33, 
IF(C47=4, Config!$B$13*Config!$B$24*Config!$B$34, 
IF(C47=5, Config!$B$13*Config!$B$25*Config!$B$35, 
IF(C47=6, Config!$B$13*Config!$B$26*Config!$B$36, 
IF(C47=7, Config!$B$13*Config!$B$27*Config!$B$37, ""))))))))</f>
        <v>1</v>
      </c>
      <c r="C47" s="9">
        <v>1.0</v>
      </c>
      <c r="D47" s="6" t="s">
        <v>1245</v>
      </c>
      <c r="E47" s="9">
        <v>0.0</v>
      </c>
      <c r="F47" s="9">
        <v>55.0</v>
      </c>
      <c r="G47" s="9">
        <f>IF(E47 &lt; Config!$B$2, Config!$B$2, E47)</f>
        <v>1000</v>
      </c>
      <c r="H47" s="9">
        <f t="shared" si="1"/>
        <v>4262.375997</v>
      </c>
      <c r="I47" s="9">
        <f>H47 * (1 - Config!$B$9)</f>
        <v>3623.019598</v>
      </c>
      <c r="J47" s="9">
        <f>H47 * (1 + Config!$B$10)</f>
        <v>5327.969997</v>
      </c>
      <c r="K47" s="6" t="str">
        <f t="shared" si="2"/>
        <v>0g 36s 23c</v>
      </c>
      <c r="L47" s="8" t="str">
        <f t="shared" si="3"/>
        <v>0g 42s 62c</v>
      </c>
      <c r="M47" s="6" t="str">
        <f t="shared" si="4"/>
        <v>0g 53s 28c</v>
      </c>
      <c r="N47" s="6" t="str">
        <f t="shared" si="5"/>
        <v>The McWeaksauce Classic</v>
      </c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>
        <f>IF(C48=0, Config!$B$13*Config!$B$20*Config!$B$30, 
IF(C48=1, Config!$B$13*Config!$B$21*Config!$B$31, 
IF(C48=2, Config!$B$13*Config!$B$22*Config!$B$32, 
IF(C48=3, Config!$B$13*Config!$B$23*Config!$B$33, 
IF(C48=4, Config!$B$13*Config!$B$24*Config!$B$34, 
IF(C48=5, Config!$B$13*Config!$B$25*Config!$B$35, 
IF(C48=6, Config!$B$13*Config!$B$26*Config!$B$36, 
IF(C48=7, Config!$B$13*Config!$B$27*Config!$B$37, ""))))))))</f>
        <v>1</v>
      </c>
      <c r="C48" s="9">
        <v>1.0</v>
      </c>
      <c r="D48" s="6" t="s">
        <v>1246</v>
      </c>
      <c r="E48" s="9">
        <v>750.0</v>
      </c>
      <c r="F48" s="9">
        <v>56.0</v>
      </c>
      <c r="G48" s="9">
        <f>IF(E48 &lt; Config!$B$2, Config!$B$2, E48)</f>
        <v>1000</v>
      </c>
      <c r="H48" s="9">
        <f t="shared" si="1"/>
        <v>4354.969198</v>
      </c>
      <c r="I48" s="9">
        <f>H48 * (1 - Config!$B$9)</f>
        <v>3701.723818</v>
      </c>
      <c r="J48" s="9">
        <f>H48 * (1 + Config!$B$10)</f>
        <v>5443.711498</v>
      </c>
      <c r="K48" s="6" t="str">
        <f t="shared" si="2"/>
        <v>0g 37s 2c</v>
      </c>
      <c r="L48" s="8" t="str">
        <f t="shared" si="3"/>
        <v>0g 43s 55c</v>
      </c>
      <c r="M48" s="6" t="str">
        <f t="shared" si="4"/>
        <v>0g 54s 44c</v>
      </c>
      <c r="N48" s="6" t="str">
        <f t="shared" si="5"/>
        <v>Greater Stoneshield Potion</v>
      </c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>
        <f>IF(C49=0, Config!$B$13*Config!$B$20*Config!$B$30, 
IF(C49=1, Config!$B$13*Config!$B$21*Config!$B$31, 
IF(C49=2, Config!$B$13*Config!$B$22*Config!$B$32, 
IF(C49=3, Config!$B$13*Config!$B$23*Config!$B$33, 
IF(C49=4, Config!$B$13*Config!$B$24*Config!$B$34, 
IF(C49=5, Config!$B$13*Config!$B$25*Config!$B$35, 
IF(C49=6, Config!$B$13*Config!$B$26*Config!$B$36, 
IF(C49=7, Config!$B$13*Config!$B$27*Config!$B$37, ""))))))))</f>
        <v>1</v>
      </c>
      <c r="C49" s="9">
        <v>1.0</v>
      </c>
      <c r="D49" s="6" t="s">
        <v>1247</v>
      </c>
      <c r="E49" s="9">
        <v>750.0</v>
      </c>
      <c r="F49" s="9">
        <v>57.0</v>
      </c>
      <c r="G49" s="9">
        <f>IF(E49 &lt; Config!$B$2, Config!$B$2, E49)</f>
        <v>1000</v>
      </c>
      <c r="H49" s="9">
        <f t="shared" si="1"/>
        <v>4447.360865</v>
      </c>
      <c r="I49" s="9">
        <f>H49 * (1 - Config!$B$9)</f>
        <v>3780.256735</v>
      </c>
      <c r="J49" s="9">
        <f>H49 * (1 + Config!$B$10)</f>
        <v>5559.201081</v>
      </c>
      <c r="K49" s="6" t="str">
        <f t="shared" si="2"/>
        <v>0g 37s 80c</v>
      </c>
      <c r="L49" s="8" t="str">
        <f t="shared" si="3"/>
        <v>0g 44s 47c</v>
      </c>
      <c r="M49" s="6" t="str">
        <f t="shared" si="4"/>
        <v>0g 55s 59c</v>
      </c>
      <c r="N49" s="6" t="str">
        <f t="shared" si="5"/>
        <v>Purification Potion</v>
      </c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>
        <f>IF(C50=0, Config!$B$13*Config!$B$20*Config!$B$30, 
IF(C50=1, Config!$B$13*Config!$B$21*Config!$B$31, 
IF(C50=2, Config!$B$13*Config!$B$22*Config!$B$32, 
IF(C50=3, Config!$B$13*Config!$B$23*Config!$B$33, 
IF(C50=4, Config!$B$13*Config!$B$24*Config!$B$34, 
IF(C50=5, Config!$B$13*Config!$B$25*Config!$B$35, 
IF(C50=6, Config!$B$13*Config!$B$26*Config!$B$36, 
IF(C50=7, Config!$B$13*Config!$B$27*Config!$B$37, ""))))))))</f>
        <v>1</v>
      </c>
      <c r="C50" s="9">
        <v>1.0</v>
      </c>
      <c r="D50" s="6" t="s">
        <v>1248</v>
      </c>
      <c r="E50" s="9">
        <v>600.0</v>
      </c>
      <c r="F50" s="9">
        <v>57.0</v>
      </c>
      <c r="G50" s="9">
        <f>IF(E50 &lt; Config!$B$2, Config!$B$2, E50)</f>
        <v>1000</v>
      </c>
      <c r="H50" s="9">
        <f t="shared" si="1"/>
        <v>4447.360865</v>
      </c>
      <c r="I50" s="9">
        <f>H50 * (1 - Config!$B$9)</f>
        <v>3780.256735</v>
      </c>
      <c r="J50" s="9">
        <f>H50 * (1 + Config!$B$10)</f>
        <v>5559.201081</v>
      </c>
      <c r="K50" s="6" t="str">
        <f t="shared" si="2"/>
        <v>0g 37s 80c</v>
      </c>
      <c r="L50" s="8" t="str">
        <f t="shared" si="3"/>
        <v>0g 44s 47c</v>
      </c>
      <c r="M50" s="6" t="str">
        <f t="shared" si="4"/>
        <v>0g 55s 59c</v>
      </c>
      <c r="N50" s="6" t="str">
        <f t="shared" si="5"/>
        <v>Living Action Potion</v>
      </c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>
        <f>IF(C51=0, Config!$B$13*Config!$B$20*Config!$B$30, 
IF(C51=1, Config!$B$13*Config!$B$21*Config!$B$31, 
IF(C51=2, Config!$B$13*Config!$B$22*Config!$B$32, 
IF(C51=3, Config!$B$13*Config!$B$23*Config!$B$33, 
IF(C51=4, Config!$B$13*Config!$B$24*Config!$B$34, 
IF(C51=5, Config!$B$13*Config!$B$25*Config!$B$35, 
IF(C51=6, Config!$B$13*Config!$B$26*Config!$B$36, 
IF(C51=7, Config!$B$13*Config!$B$27*Config!$B$37, ""))))))))</f>
        <v>1</v>
      </c>
      <c r="C51" s="9">
        <v>1.0</v>
      </c>
      <c r="D51" s="6" t="s">
        <v>1249</v>
      </c>
      <c r="E51" s="9">
        <v>750.0</v>
      </c>
      <c r="F51" s="9">
        <v>58.0</v>
      </c>
      <c r="G51" s="9">
        <f>IF(E51 &lt; Config!$B$2, Config!$B$2, E51)</f>
        <v>1000</v>
      </c>
      <c r="H51" s="9">
        <f t="shared" si="1"/>
        <v>4539.544859</v>
      </c>
      <c r="I51" s="9">
        <f>H51 * (1 - Config!$B$9)</f>
        <v>3858.61313</v>
      </c>
      <c r="J51" s="9">
        <f>H51 * (1 + Config!$B$10)</f>
        <v>5674.431073</v>
      </c>
      <c r="K51" s="6" t="str">
        <f t="shared" si="2"/>
        <v>0g 38s 59c</v>
      </c>
      <c r="L51" s="8" t="str">
        <f t="shared" si="3"/>
        <v>0g 45s 40c</v>
      </c>
      <c r="M51" s="6" t="str">
        <f t="shared" si="4"/>
        <v>0g 56s 74c</v>
      </c>
      <c r="N51" s="6" t="str">
        <f t="shared" si="5"/>
        <v>Greater Frost Protection Potion</v>
      </c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>
        <f>IF(C52=0, Config!$B$13*Config!$B$20*Config!$B$30, 
IF(C52=1, Config!$B$13*Config!$B$21*Config!$B$31, 
IF(C52=2, Config!$B$13*Config!$B$22*Config!$B$32, 
IF(C52=3, Config!$B$13*Config!$B$23*Config!$B$33, 
IF(C52=4, Config!$B$13*Config!$B$24*Config!$B$34, 
IF(C52=5, Config!$B$13*Config!$B$25*Config!$B$35, 
IF(C52=6, Config!$B$13*Config!$B$26*Config!$B$36, 
IF(C52=7, Config!$B$13*Config!$B$27*Config!$B$37, ""))))))))</f>
        <v>1</v>
      </c>
      <c r="C52" s="9">
        <v>1.0</v>
      </c>
      <c r="D52" s="6" t="s">
        <v>1250</v>
      </c>
      <c r="E52" s="9">
        <v>750.0</v>
      </c>
      <c r="F52" s="9">
        <v>58.0</v>
      </c>
      <c r="G52" s="9">
        <f>IF(E52 &lt; Config!$B$2, Config!$B$2, E52)</f>
        <v>1000</v>
      </c>
      <c r="H52" s="9">
        <f t="shared" si="1"/>
        <v>4539.544859</v>
      </c>
      <c r="I52" s="9">
        <f>H52 * (1 - Config!$B$9)</f>
        <v>3858.61313</v>
      </c>
      <c r="J52" s="9">
        <f>H52 * (1 + Config!$B$10)</f>
        <v>5674.431073</v>
      </c>
      <c r="K52" s="6" t="str">
        <f t="shared" si="2"/>
        <v>0g 38s 59c</v>
      </c>
      <c r="L52" s="8" t="str">
        <f t="shared" si="3"/>
        <v>0g 45s 40c</v>
      </c>
      <c r="M52" s="6" t="str">
        <f t="shared" si="4"/>
        <v>0g 56s 74c</v>
      </c>
      <c r="N52" s="6" t="str">
        <f t="shared" si="5"/>
        <v>Greater Fire Protection Potion</v>
      </c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>
        <f>IF(C53=0, Config!$B$13*Config!$B$20*Config!$B$30, 
IF(C53=1, Config!$B$13*Config!$B$21*Config!$B$31, 
IF(C53=2, Config!$B$13*Config!$B$22*Config!$B$32, 
IF(C53=3, Config!$B$13*Config!$B$23*Config!$B$33, 
IF(C53=4, Config!$B$13*Config!$B$24*Config!$B$34, 
IF(C53=5, Config!$B$13*Config!$B$25*Config!$B$35, 
IF(C53=6, Config!$B$13*Config!$B$26*Config!$B$36, 
IF(C53=7, Config!$B$13*Config!$B$27*Config!$B$37, ""))))))))</f>
        <v>1</v>
      </c>
      <c r="C53" s="9">
        <v>1.0</v>
      </c>
      <c r="D53" s="6" t="s">
        <v>1251</v>
      </c>
      <c r="E53" s="9">
        <v>750.0</v>
      </c>
      <c r="F53" s="9">
        <v>58.0</v>
      </c>
      <c r="G53" s="9">
        <f>IF(E53 &lt; Config!$B$2, Config!$B$2, E53)</f>
        <v>1000</v>
      </c>
      <c r="H53" s="9">
        <f t="shared" si="1"/>
        <v>4539.544859</v>
      </c>
      <c r="I53" s="9">
        <f>H53 * (1 - Config!$B$9)</f>
        <v>3858.61313</v>
      </c>
      <c r="J53" s="9">
        <f>H53 * (1 + Config!$B$10)</f>
        <v>5674.431073</v>
      </c>
      <c r="K53" s="6" t="str">
        <f t="shared" si="2"/>
        <v>0g 38s 59c</v>
      </c>
      <c r="L53" s="8" t="str">
        <f t="shared" si="3"/>
        <v>0g 45s 40c</v>
      </c>
      <c r="M53" s="6" t="str">
        <f t="shared" si="4"/>
        <v>0g 56s 74c</v>
      </c>
      <c r="N53" s="6" t="str">
        <f t="shared" si="5"/>
        <v>Greater Nature Protection Potion</v>
      </c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>
        <f>IF(C54=0, Config!$B$13*Config!$B$20*Config!$B$30, 
IF(C54=1, Config!$B$13*Config!$B$21*Config!$B$31, 
IF(C54=2, Config!$B$13*Config!$B$22*Config!$B$32, 
IF(C54=3, Config!$B$13*Config!$B$23*Config!$B$33, 
IF(C54=4, Config!$B$13*Config!$B$24*Config!$B$34, 
IF(C54=5, Config!$B$13*Config!$B$25*Config!$B$35, 
IF(C54=6, Config!$B$13*Config!$B$26*Config!$B$36, 
IF(C54=7, Config!$B$13*Config!$B$27*Config!$B$37, ""))))))))</f>
        <v>1</v>
      </c>
      <c r="C54" s="9">
        <v>1.0</v>
      </c>
      <c r="D54" s="6" t="s">
        <v>1252</v>
      </c>
      <c r="E54" s="9">
        <v>100.0</v>
      </c>
      <c r="F54" s="9">
        <v>58.0</v>
      </c>
      <c r="G54" s="9">
        <f>IF(E54 &lt; Config!$B$2, Config!$B$2, E54)</f>
        <v>1000</v>
      </c>
      <c r="H54" s="9">
        <f t="shared" si="1"/>
        <v>4539.544859</v>
      </c>
      <c r="I54" s="9">
        <f>H54 * (1 - Config!$B$9)</f>
        <v>3858.61313</v>
      </c>
      <c r="J54" s="9">
        <f>H54 * (1 + Config!$B$10)</f>
        <v>5674.431073</v>
      </c>
      <c r="K54" s="6" t="str">
        <f t="shared" si="2"/>
        <v>0g 38s 59c</v>
      </c>
      <c r="L54" s="8" t="str">
        <f t="shared" si="3"/>
        <v>0g 45s 40c</v>
      </c>
      <c r="M54" s="6" t="str">
        <f t="shared" si="4"/>
        <v>0g 56s 74c</v>
      </c>
      <c r="N54" s="6" t="str">
        <f t="shared" si="5"/>
        <v>Greater Shadow Protection Potion</v>
      </c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>
        <f>IF(C55=0, Config!$B$13*Config!$B$20*Config!$B$30, 
IF(C55=1, Config!$B$13*Config!$B$21*Config!$B$31, 
IF(C55=2, Config!$B$13*Config!$B$22*Config!$B$32, 
IF(C55=3, Config!$B$13*Config!$B$23*Config!$B$33, 
IF(C55=4, Config!$B$13*Config!$B$24*Config!$B$34, 
IF(C55=5, Config!$B$13*Config!$B$25*Config!$B$35, 
IF(C55=6, Config!$B$13*Config!$B$26*Config!$B$36, 
IF(C55=7, Config!$B$13*Config!$B$27*Config!$B$37, ""))))))))</f>
        <v>1</v>
      </c>
      <c r="C55" s="9">
        <v>1.0</v>
      </c>
      <c r="D55" s="6" t="s">
        <v>1253</v>
      </c>
      <c r="E55" s="9">
        <v>750.0</v>
      </c>
      <c r="F55" s="9">
        <v>58.0</v>
      </c>
      <c r="G55" s="9">
        <f>IF(E55 &lt; Config!$B$2, Config!$B$2, E55)</f>
        <v>1000</v>
      </c>
      <c r="H55" s="9">
        <f t="shared" si="1"/>
        <v>4539.544859</v>
      </c>
      <c r="I55" s="9">
        <f>H55 * (1 - Config!$B$9)</f>
        <v>3858.61313</v>
      </c>
      <c r="J55" s="9">
        <f>H55 * (1 + Config!$B$10)</f>
        <v>5674.431073</v>
      </c>
      <c r="K55" s="6" t="str">
        <f t="shared" si="2"/>
        <v>0g 38s 59c</v>
      </c>
      <c r="L55" s="8" t="str">
        <f t="shared" si="3"/>
        <v>0g 45s 40c</v>
      </c>
      <c r="M55" s="6" t="str">
        <f t="shared" si="4"/>
        <v>0g 56s 74c</v>
      </c>
      <c r="N55" s="6" t="str">
        <f t="shared" si="5"/>
        <v>Greater Holy Protection Potion</v>
      </c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>
        <f>IF(C56=0, Config!$B$13*Config!$B$20*Config!$B$30, 
IF(C56=1, Config!$B$13*Config!$B$21*Config!$B$31, 
IF(C56=2, Config!$B$13*Config!$B$22*Config!$B$32, 
IF(C56=3, Config!$B$13*Config!$B$23*Config!$B$33, 
IF(C56=4, Config!$B$13*Config!$B$24*Config!$B$34, 
IF(C56=5, Config!$B$13*Config!$B$25*Config!$B$35, 
IF(C56=6, Config!$B$13*Config!$B$26*Config!$B$36, 
IF(C56=7, Config!$B$13*Config!$B$27*Config!$B$37, ""))))))))</f>
        <v>1</v>
      </c>
      <c r="C56" s="9">
        <v>1.0</v>
      </c>
      <c r="D56" s="6" t="s">
        <v>1254</v>
      </c>
      <c r="E56" s="9">
        <v>750.0</v>
      </c>
      <c r="F56" s="9">
        <v>58.0</v>
      </c>
      <c r="G56" s="9">
        <f>IF(E56 &lt; Config!$B$2, Config!$B$2, E56)</f>
        <v>1000</v>
      </c>
      <c r="H56" s="9">
        <f t="shared" si="1"/>
        <v>4539.544859</v>
      </c>
      <c r="I56" s="9">
        <f>H56 * (1 - Config!$B$9)</f>
        <v>3858.61313</v>
      </c>
      <c r="J56" s="9">
        <f>H56 * (1 + Config!$B$10)</f>
        <v>5674.431073</v>
      </c>
      <c r="K56" s="6" t="str">
        <f t="shared" si="2"/>
        <v>0g 38s 59c</v>
      </c>
      <c r="L56" s="8" t="str">
        <f t="shared" si="3"/>
        <v>0g 45s 40c</v>
      </c>
      <c r="M56" s="6" t="str">
        <f t="shared" si="4"/>
        <v>0g 56s 74c</v>
      </c>
      <c r="N56" s="6" t="str">
        <f t="shared" si="5"/>
        <v>Greater Arcane Protection Potion</v>
      </c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>
        <f>IF(C57=0, Config!$B$13*Config!$B$20*Config!$B$30, 
IF(C57=1, Config!$B$13*Config!$B$21*Config!$B$31, 
IF(C57=2, Config!$B$13*Config!$B$22*Config!$B$32, 
IF(C57=3, Config!$B$13*Config!$B$23*Config!$B$33, 
IF(C57=4, Config!$B$13*Config!$B$24*Config!$B$34, 
IF(C57=5, Config!$B$13*Config!$B$25*Config!$B$35, 
IF(C57=6, Config!$B$13*Config!$B$26*Config!$B$36, 
IF(C57=7, Config!$B$13*Config!$B$27*Config!$B$37, ""))))))))</f>
        <v>1</v>
      </c>
      <c r="C57" s="9">
        <v>1.0</v>
      </c>
      <c r="D57" s="6" t="s">
        <v>1255</v>
      </c>
      <c r="E57" s="9">
        <v>1500.0</v>
      </c>
      <c r="F57" s="9">
        <v>59.0</v>
      </c>
      <c r="G57" s="9">
        <f>IF(E57 &lt; Config!$B$2, Config!$B$2, E57)</f>
        <v>1500</v>
      </c>
      <c r="H57" s="9">
        <f t="shared" si="1"/>
        <v>6947.273335</v>
      </c>
      <c r="I57" s="9">
        <f>H57 * (1 - Config!$B$9)</f>
        <v>5905.182335</v>
      </c>
      <c r="J57" s="9">
        <f>H57 * (1 + Config!$B$10)</f>
        <v>8684.091668</v>
      </c>
      <c r="K57" s="6" t="str">
        <f t="shared" si="2"/>
        <v>0g 59s 5c</v>
      </c>
      <c r="L57" s="8" t="str">
        <f t="shared" si="3"/>
        <v>0g 69s 47c</v>
      </c>
      <c r="M57" s="6" t="str">
        <f t="shared" si="4"/>
        <v>0g 86s 84c</v>
      </c>
      <c r="N57" s="6" t="str">
        <f t="shared" si="5"/>
        <v>Major Mana Potion</v>
      </c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>
        <f>IF(C58=0, Config!$B$13*Config!$B$20*Config!$B$30, 
IF(C58=1, Config!$B$13*Config!$B$21*Config!$B$31, 
IF(C58=2, Config!$B$13*Config!$B$22*Config!$B$32, 
IF(C58=3, Config!$B$13*Config!$B$23*Config!$B$33, 
IF(C58=4, Config!$B$13*Config!$B$24*Config!$B$34, 
IF(C58=5, Config!$B$13*Config!$B$25*Config!$B$35, 
IF(C58=6, Config!$B$13*Config!$B$26*Config!$B$36, 
IF(C58=7, Config!$B$13*Config!$B$27*Config!$B$37, ""))))))))</f>
        <v>1</v>
      </c>
      <c r="C58" s="9">
        <v>1.0</v>
      </c>
      <c r="D58" s="6" t="s">
        <v>1256</v>
      </c>
      <c r="E58" s="9">
        <v>0.0</v>
      </c>
      <c r="F58" s="9">
        <v>59.0</v>
      </c>
      <c r="G58" s="9">
        <f>IF(E58 &lt; Config!$B$2, Config!$B$2, E58)</f>
        <v>1000</v>
      </c>
      <c r="H58" s="9">
        <f t="shared" si="1"/>
        <v>4631.515557</v>
      </c>
      <c r="I58" s="9">
        <f>H58 * (1 - Config!$B$9)</f>
        <v>3936.788223</v>
      </c>
      <c r="J58" s="9">
        <f>H58 * (1 + Config!$B$10)</f>
        <v>5789.394446</v>
      </c>
      <c r="K58" s="6" t="str">
        <f t="shared" si="2"/>
        <v>0g 39s 37c</v>
      </c>
      <c r="L58" s="8" t="str">
        <f t="shared" si="3"/>
        <v>0g 46s 32c</v>
      </c>
      <c r="M58" s="6" t="str">
        <f t="shared" si="4"/>
        <v>0g 57s 89c</v>
      </c>
      <c r="N58" s="6" t="str">
        <f t="shared" si="5"/>
        <v>Diet McWeaksauce</v>
      </c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>
        <f>IF(C59=0, Config!$B$13*Config!$B$20*Config!$B$30, 
IF(C59=1, Config!$B$13*Config!$B$21*Config!$B$31, 
IF(C59=2, Config!$B$13*Config!$B$22*Config!$B$32, 
IF(C59=3, Config!$B$13*Config!$B$23*Config!$B$33, 
IF(C59=4, Config!$B$13*Config!$B$24*Config!$B$34, 
IF(C59=5, Config!$B$13*Config!$B$25*Config!$B$35, 
IF(C59=6, Config!$B$13*Config!$B$26*Config!$B$36, 
IF(C59=7, Config!$B$13*Config!$B$27*Config!$B$37, ""))))))))</f>
        <v>1</v>
      </c>
      <c r="C59" s="9">
        <v>1.0</v>
      </c>
      <c r="D59" s="6" t="s">
        <v>1257</v>
      </c>
      <c r="E59" s="9">
        <v>1250.0</v>
      </c>
      <c r="F59" s="9">
        <v>60.0</v>
      </c>
      <c r="G59" s="9">
        <f>IF(E59 &lt; Config!$B$2, Config!$B$2, E59)</f>
        <v>1250</v>
      </c>
      <c r="H59" s="9">
        <f t="shared" si="1"/>
        <v>5904.084767</v>
      </c>
      <c r="I59" s="9">
        <f>H59 * (1 - Config!$B$9)</f>
        <v>5018.472052</v>
      </c>
      <c r="J59" s="9">
        <f>H59 * (1 + Config!$B$10)</f>
        <v>7380.105959</v>
      </c>
      <c r="K59" s="6" t="str">
        <f t="shared" si="2"/>
        <v>0g 50s 18c</v>
      </c>
      <c r="L59" s="8" t="str">
        <f t="shared" si="3"/>
        <v>0g 59s 4c</v>
      </c>
      <c r="M59" s="6" t="str">
        <f t="shared" si="4"/>
        <v>0g 73s 80c</v>
      </c>
      <c r="N59" s="6" t="str">
        <f t="shared" si="5"/>
        <v>Potion of Petrification</v>
      </c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>
        <f>IF(C60=0, Config!$B$13*Config!$B$20*Config!$B$30, 
IF(C60=1, Config!$B$13*Config!$B$21*Config!$B$31, 
IF(C60=2, Config!$B$13*Config!$B$22*Config!$B$32, 
IF(C60=3, Config!$B$13*Config!$B$23*Config!$B$33, 
IF(C60=4, Config!$B$13*Config!$B$24*Config!$B$34, 
IF(C60=5, Config!$B$13*Config!$B$25*Config!$B$35, 
IF(C60=6, Config!$B$13*Config!$B$26*Config!$B$36, 
IF(C60=7, Config!$B$13*Config!$B$27*Config!$B$37, ""))))))))</f>
        <v>1</v>
      </c>
      <c r="C60" s="9">
        <v>1.0</v>
      </c>
      <c r="D60" s="6" t="s">
        <v>1258</v>
      </c>
      <c r="E60" s="9">
        <v>15.0</v>
      </c>
      <c r="F60" s="9">
        <v>60.0</v>
      </c>
      <c r="G60" s="9">
        <f>IF(E60 &lt; Config!$B$2, Config!$B$2, E60)</f>
        <v>1000</v>
      </c>
      <c r="H60" s="9">
        <f t="shared" si="1"/>
        <v>4723.267814</v>
      </c>
      <c r="I60" s="9">
        <f>H60 * (1 - Config!$B$9)</f>
        <v>4014.777642</v>
      </c>
      <c r="J60" s="9">
        <f>H60 * (1 + Config!$B$10)</f>
        <v>5904.084767</v>
      </c>
      <c r="K60" s="6" t="str">
        <f t="shared" si="2"/>
        <v>0g 40s 15c</v>
      </c>
      <c r="L60" s="8" t="str">
        <f t="shared" si="3"/>
        <v>0g 47s 23c</v>
      </c>
      <c r="M60" s="6" t="str">
        <f t="shared" si="4"/>
        <v>0g 59s 4c</v>
      </c>
      <c r="N60" s="6" t="str">
        <f t="shared" si="5"/>
        <v>Major Rejuvenation Potion</v>
      </c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>
        <f>IF(C61=0, Config!$B$13*Config!$B$20*Config!$B$30, 
IF(C61=1, Config!$B$13*Config!$B$21*Config!$B$31, 
IF(C61=2, Config!$B$13*Config!$B$22*Config!$B$32, 
IF(C61=3, Config!$B$13*Config!$B$23*Config!$B$33, 
IF(C61=4, Config!$B$13*Config!$B$24*Config!$B$34, 
IF(C61=5, Config!$B$13*Config!$B$25*Config!$B$35, 
IF(C61=6, Config!$B$13*Config!$B$26*Config!$B$36, 
IF(C61=7, Config!$B$13*Config!$B$27*Config!$B$37, ""))))))))</f>
        <v>1</v>
      </c>
      <c r="C61" s="9">
        <v>1.0</v>
      </c>
      <c r="D61" s="6" t="s">
        <v>1259</v>
      </c>
      <c r="E61" s="9">
        <v>1000.0</v>
      </c>
      <c r="F61" s="9">
        <v>60.0</v>
      </c>
      <c r="G61" s="9">
        <f>IF(E61 &lt; Config!$B$2, Config!$B$2, E61)</f>
        <v>1000</v>
      </c>
      <c r="H61" s="9">
        <f t="shared" si="1"/>
        <v>4723.267814</v>
      </c>
      <c r="I61" s="9">
        <f>H61 * (1 - Config!$B$9)</f>
        <v>4014.777642</v>
      </c>
      <c r="J61" s="9">
        <f>H61 * (1 + Config!$B$10)</f>
        <v>5904.084767</v>
      </c>
      <c r="K61" s="6" t="str">
        <f t="shared" si="2"/>
        <v>0g 40s 15c</v>
      </c>
      <c r="L61" s="8" t="str">
        <f t="shared" si="3"/>
        <v>0g 47s 23c</v>
      </c>
      <c r="M61" s="6" t="str">
        <f t="shared" si="4"/>
        <v>0g 59s 4c</v>
      </c>
      <c r="N61" s="6" t="str">
        <f t="shared" si="5"/>
        <v>Greater Dreamless Sleep Potion</v>
      </c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6">
        <f>IF(C62=0, Config!$B$13*Config!$B$20*Config!$B$30, 
IF(C62=1, Config!$B$13*Config!$B$21*Config!$B$31, 
IF(C62=2, Config!$B$13*Config!$B$22*Config!$B$32, 
IF(C62=3, Config!$B$13*Config!$B$23*Config!$B$33, 
IF(C62=4, Config!$B$13*Config!$B$24*Config!$B$34, 
IF(C62=5, Config!$B$13*Config!$B$25*Config!$B$35, 
IF(C62=6, Config!$B$13*Config!$B$26*Config!$B$36, 
IF(C62=7, Config!$B$13*Config!$B$27*Config!$B$37, ""))))))))</f>
        <v>1</v>
      </c>
      <c r="C62" s="9">
        <v>1.0</v>
      </c>
      <c r="D62" s="6" t="s">
        <v>1260</v>
      </c>
      <c r="E62" s="9">
        <v>1000.0</v>
      </c>
      <c r="F62" s="9">
        <v>60.0</v>
      </c>
      <c r="G62" s="9">
        <f>IF(E62 &lt; Config!$B$2, Config!$B$2, E62)</f>
        <v>1000</v>
      </c>
      <c r="H62" s="9">
        <f t="shared" si="1"/>
        <v>4723.267814</v>
      </c>
      <c r="I62" s="9">
        <f>H62 * (1 - Config!$B$9)</f>
        <v>4014.777642</v>
      </c>
      <c r="J62" s="9">
        <f>H62 * (1 + Config!$B$10)</f>
        <v>5904.084767</v>
      </c>
      <c r="K62" s="6" t="str">
        <f t="shared" si="2"/>
        <v>0g 40s 15c</v>
      </c>
      <c r="L62" s="8" t="str">
        <f t="shared" si="3"/>
        <v>0g 47s 23c</v>
      </c>
      <c r="M62" s="6" t="str">
        <f t="shared" si="4"/>
        <v>0g 59s 4c</v>
      </c>
      <c r="N62" s="6" t="str">
        <f t="shared" si="5"/>
        <v>Volatile Healing Potion</v>
      </c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6">
        <f>IF(C63=0, Config!$B$13*Config!$B$20*Config!$B$30, 
IF(C63=1, Config!$B$13*Config!$B$21*Config!$B$31, 
IF(C63=2, Config!$B$13*Config!$B$22*Config!$B$32, 
IF(C63=3, Config!$B$13*Config!$B$23*Config!$B$33, 
IF(C63=4, Config!$B$13*Config!$B$24*Config!$B$34, 
IF(C63=5, Config!$B$13*Config!$B$25*Config!$B$35, 
IF(C63=6, Config!$B$13*Config!$B$26*Config!$B$36, 
IF(C63=7, Config!$B$13*Config!$B$27*Config!$B$37, ""))))))))</f>
        <v>1</v>
      </c>
      <c r="C63" s="9">
        <v>1.0</v>
      </c>
      <c r="D63" s="6" t="s">
        <v>1261</v>
      </c>
      <c r="E63" s="9">
        <v>1000.0</v>
      </c>
      <c r="F63" s="9">
        <v>60.0</v>
      </c>
      <c r="G63" s="9">
        <f>IF(E63 &lt; Config!$B$2, Config!$B$2, E63)</f>
        <v>1000</v>
      </c>
      <c r="H63" s="9">
        <f t="shared" si="1"/>
        <v>4723.267814</v>
      </c>
      <c r="I63" s="9">
        <f>H63 * (1 - Config!$B$9)</f>
        <v>4014.777642</v>
      </c>
      <c r="J63" s="9">
        <f>H63 * (1 + Config!$B$10)</f>
        <v>5904.084767</v>
      </c>
      <c r="K63" s="6" t="str">
        <f t="shared" si="2"/>
        <v>0g 40s 15c</v>
      </c>
      <c r="L63" s="8" t="str">
        <f t="shared" si="3"/>
        <v>0g 47s 23c</v>
      </c>
      <c r="M63" s="6" t="str">
        <f t="shared" si="4"/>
        <v>0g 59s 4c</v>
      </c>
      <c r="N63" s="6" t="str">
        <f t="shared" si="5"/>
        <v>Crystal Healing Potion</v>
      </c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6">
        <f>IF(C64=0, Config!$B$13*Config!$B$20*Config!$B$30, 
IF(C64=1, Config!$B$13*Config!$B$21*Config!$B$31, 
IF(C64=2, Config!$B$13*Config!$B$22*Config!$B$32, 
IF(C64=3, Config!$B$13*Config!$B$23*Config!$B$33, 
IF(C64=4, Config!$B$13*Config!$B$24*Config!$B$34, 
IF(C64=5, Config!$B$13*Config!$B$25*Config!$B$35, 
IF(C64=6, Config!$B$13*Config!$B$26*Config!$B$36, 
IF(C64=7, Config!$B$13*Config!$B$27*Config!$B$37, ""))))))))</f>
        <v>1</v>
      </c>
      <c r="C64" s="9">
        <v>1.0</v>
      </c>
      <c r="D64" s="6" t="s">
        <v>1262</v>
      </c>
      <c r="E64" s="9">
        <v>1500.0</v>
      </c>
      <c r="F64" s="9">
        <v>62.0</v>
      </c>
      <c r="G64" s="9">
        <f>IF(E64 &lt; Config!$B$2, Config!$B$2, E64)</f>
        <v>1500</v>
      </c>
      <c r="H64" s="9">
        <f t="shared" si="1"/>
        <v>7359.147934</v>
      </c>
      <c r="I64" s="9">
        <f>H64 * (1 - Config!$B$9)</f>
        <v>6255.275744</v>
      </c>
      <c r="J64" s="9">
        <f>H64 * (1 + Config!$B$10)</f>
        <v>9198.934917</v>
      </c>
      <c r="K64" s="6" t="str">
        <f t="shared" si="2"/>
        <v>0g 62s 55c</v>
      </c>
      <c r="L64" s="8" t="str">
        <f t="shared" si="3"/>
        <v>0g 73s 59c</v>
      </c>
      <c r="M64" s="6" t="str">
        <f t="shared" si="4"/>
        <v>0g 91s 99c</v>
      </c>
      <c r="N64" s="6" t="str">
        <f t="shared" si="5"/>
        <v>Unstable Mana Potion</v>
      </c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6">
        <f>IF(C65=0, Config!$B$13*Config!$B$20*Config!$B$30, 
IF(C65=1, Config!$B$13*Config!$B$21*Config!$B$31, 
IF(C65=2, Config!$B$13*Config!$B$22*Config!$B$32, 
IF(C65=3, Config!$B$13*Config!$B$23*Config!$B$33, 
IF(C65=4, Config!$B$13*Config!$B$24*Config!$B$34, 
IF(C65=5, Config!$B$13*Config!$B$25*Config!$B$35, 
IF(C65=6, Config!$B$13*Config!$B$26*Config!$B$36, 
IF(C65=7, Config!$B$13*Config!$B$27*Config!$B$37, ""))))))))</f>
        <v>1</v>
      </c>
      <c r="C65" s="9">
        <v>1.0</v>
      </c>
      <c r="D65" s="6" t="s">
        <v>1263</v>
      </c>
      <c r="E65" s="9">
        <v>1000.0</v>
      </c>
      <c r="F65" s="9">
        <v>62.0</v>
      </c>
      <c r="G65" s="9">
        <f>IF(E65 &lt; Config!$B$2, Config!$B$2, E65)</f>
        <v>1000</v>
      </c>
      <c r="H65" s="9">
        <f t="shared" si="1"/>
        <v>4906.098623</v>
      </c>
      <c r="I65" s="9">
        <f>H65 * (1 - Config!$B$9)</f>
        <v>4170.183829</v>
      </c>
      <c r="J65" s="9">
        <f>H65 * (1 + Config!$B$10)</f>
        <v>6132.623278</v>
      </c>
      <c r="K65" s="6" t="str">
        <f t="shared" si="2"/>
        <v>0g 41s 70c</v>
      </c>
      <c r="L65" s="8" t="str">
        <f t="shared" si="3"/>
        <v>0g 49s 6c</v>
      </c>
      <c r="M65" s="6" t="str">
        <f t="shared" si="4"/>
        <v>0g 61s 33c</v>
      </c>
      <c r="N65" s="6" t="str">
        <f t="shared" si="5"/>
        <v>Crystal Mana Potion</v>
      </c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6">
        <f>IF(C66=0, Config!$B$13*Config!$B$20*Config!$B$30, 
IF(C66=1, Config!$B$13*Config!$B$21*Config!$B$31, 
IF(C66=2, Config!$B$13*Config!$B$22*Config!$B$32, 
IF(C66=3, Config!$B$13*Config!$B$23*Config!$B$33, 
IF(C66=4, Config!$B$13*Config!$B$24*Config!$B$34, 
IF(C66=5, Config!$B$13*Config!$B$25*Config!$B$35, 
IF(C66=6, Config!$B$13*Config!$B$26*Config!$B$36, 
IF(C66=7, Config!$B$13*Config!$B$27*Config!$B$37, ""))))))))</f>
        <v>1</v>
      </c>
      <c r="C66" s="9">
        <v>1.0</v>
      </c>
      <c r="D66" s="6" t="s">
        <v>1264</v>
      </c>
      <c r="E66" s="9">
        <v>2500.0</v>
      </c>
      <c r="F66" s="9">
        <v>63.0</v>
      </c>
      <c r="G66" s="9">
        <f>IF(E66 &lt; Config!$B$2, Config!$B$2, E66)</f>
        <v>2500</v>
      </c>
      <c r="H66" s="9">
        <f t="shared" si="1"/>
        <v>12492.92247</v>
      </c>
      <c r="I66" s="9">
        <f>H66 * (1 - Config!$B$9)</f>
        <v>10618.9841</v>
      </c>
      <c r="J66" s="9">
        <f>H66 * (1 + Config!$B$10)</f>
        <v>15616.15309</v>
      </c>
      <c r="K66" s="6" t="str">
        <f t="shared" si="2"/>
        <v>1g 6s 19c</v>
      </c>
      <c r="L66" s="8" t="str">
        <f t="shared" si="3"/>
        <v>1g 24s 93c</v>
      </c>
      <c r="M66" s="6" t="str">
        <f t="shared" si="4"/>
        <v>1g 56s 16c</v>
      </c>
      <c r="N66" s="6" t="str">
        <f t="shared" si="5"/>
        <v>Sneaking Potion</v>
      </c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6">
        <f>IF(C67=0, Config!$B$13*Config!$B$20*Config!$B$30, 
IF(C67=1, Config!$B$13*Config!$B$21*Config!$B$31, 
IF(C67=2, Config!$B$13*Config!$B$22*Config!$B$32, 
IF(C67=3, Config!$B$13*Config!$B$23*Config!$B$33, 
IF(C67=4, Config!$B$13*Config!$B$24*Config!$B$34, 
IF(C67=5, Config!$B$13*Config!$B$25*Config!$B$35, 
IF(C67=6, Config!$B$13*Config!$B$26*Config!$B$36, 
IF(C67=7, Config!$B$13*Config!$B$27*Config!$B$37, ""))))))))</f>
        <v>1</v>
      </c>
      <c r="C67" s="9">
        <v>1.0</v>
      </c>
      <c r="D67" s="6" t="s">
        <v>1265</v>
      </c>
      <c r="E67" s="9">
        <v>2500.0</v>
      </c>
      <c r="F67" s="9">
        <v>64.0</v>
      </c>
      <c r="G67" s="9">
        <f>IF(E67 &lt; Config!$B$2, Config!$B$2, E67)</f>
        <v>2500</v>
      </c>
      <c r="H67" s="9">
        <f t="shared" si="1"/>
        <v>12720.01121</v>
      </c>
      <c r="I67" s="9">
        <f>H67 * (1 - Config!$B$9)</f>
        <v>10812.00952</v>
      </c>
      <c r="J67" s="9">
        <f>H67 * (1 + Config!$B$10)</f>
        <v>15900.01401</v>
      </c>
      <c r="K67" s="6" t="str">
        <f t="shared" si="2"/>
        <v>1g 8s 12c</v>
      </c>
      <c r="L67" s="8" t="str">
        <f t="shared" si="3"/>
        <v>1g 27s 20c</v>
      </c>
      <c r="M67" s="6" t="str">
        <f t="shared" si="4"/>
        <v>1g 59s 0c</v>
      </c>
      <c r="N67" s="6" t="str">
        <f t="shared" si="5"/>
        <v>Insane Strength Potion</v>
      </c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6">
        <f>IF(C68=0, Config!$B$13*Config!$B$20*Config!$B$30, 
IF(C68=1, Config!$B$13*Config!$B$21*Config!$B$31, 
IF(C68=2, Config!$B$13*Config!$B$22*Config!$B$32, 
IF(C68=3, Config!$B$13*Config!$B$23*Config!$B$33, 
IF(C68=4, Config!$B$13*Config!$B$24*Config!$B$34, 
IF(C68=5, Config!$B$13*Config!$B$25*Config!$B$35, 
IF(C68=6, Config!$B$13*Config!$B$26*Config!$B$36, 
IF(C68=7, Config!$B$13*Config!$B$27*Config!$B$37, ""))))))))</f>
        <v>1</v>
      </c>
      <c r="C68" s="9">
        <v>1.0</v>
      </c>
      <c r="D68" s="6" t="s">
        <v>1266</v>
      </c>
      <c r="E68" s="9">
        <v>5000.0</v>
      </c>
      <c r="F68" s="9">
        <v>65.0</v>
      </c>
      <c r="G68" s="9">
        <f>IF(E68 &lt; Config!$B$2, Config!$B$2, E68)</f>
        <v>5000</v>
      </c>
      <c r="H68" s="9">
        <f t="shared" si="1"/>
        <v>25893.00948</v>
      </c>
      <c r="I68" s="9">
        <f>H68 * (1 - Config!$B$9)</f>
        <v>22009.05806</v>
      </c>
      <c r="J68" s="9">
        <f>H68 * (1 + Config!$B$10)</f>
        <v>32366.26186</v>
      </c>
      <c r="K68" s="6" t="str">
        <f t="shared" si="2"/>
        <v>2g 20s 9c</v>
      </c>
      <c r="L68" s="8" t="str">
        <f t="shared" si="3"/>
        <v>2g 58s 93c</v>
      </c>
      <c r="M68" s="6" t="str">
        <f t="shared" si="4"/>
        <v>3g 23s 66c</v>
      </c>
      <c r="N68" s="6" t="str">
        <f t="shared" si="5"/>
        <v>Super Healing Potion</v>
      </c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6">
        <f>IF(C69=0, Config!$B$13*Config!$B$20*Config!$B$30, 
IF(C69=1, Config!$B$13*Config!$B$21*Config!$B$31, 
IF(C69=2, Config!$B$13*Config!$B$22*Config!$B$32, 
IF(C69=3, Config!$B$13*Config!$B$23*Config!$B$33, 
IF(C69=4, Config!$B$13*Config!$B$24*Config!$B$34, 
IF(C69=5, Config!$B$13*Config!$B$25*Config!$B$35, 
IF(C69=6, Config!$B$13*Config!$B$26*Config!$B$36, 
IF(C69=7, Config!$B$13*Config!$B$27*Config!$B$37, ""))))))))</f>
        <v>1</v>
      </c>
      <c r="C69" s="9">
        <v>1.0</v>
      </c>
      <c r="D69" s="6" t="s">
        <v>1267</v>
      </c>
      <c r="E69" s="9">
        <v>50.0</v>
      </c>
      <c r="F69" s="9">
        <v>65.0</v>
      </c>
      <c r="G69" s="9">
        <f>IF(E69 &lt; Config!$B$2, Config!$B$2, E69)</f>
        <v>1000</v>
      </c>
      <c r="H69" s="9">
        <f t="shared" si="1"/>
        <v>5178.601897</v>
      </c>
      <c r="I69" s="9">
        <f>H69 * (1 - Config!$B$9)</f>
        <v>4401.811612</v>
      </c>
      <c r="J69" s="9">
        <f>H69 * (1 + Config!$B$10)</f>
        <v>6473.252371</v>
      </c>
      <c r="K69" s="6" t="str">
        <f t="shared" si="2"/>
        <v>0g 44s 2c</v>
      </c>
      <c r="L69" s="8" t="str">
        <f t="shared" si="3"/>
        <v>0g 51s 79c</v>
      </c>
      <c r="M69" s="6" t="str">
        <f t="shared" si="4"/>
        <v>0g 64s 73c</v>
      </c>
      <c r="N69" s="6" t="str">
        <f t="shared" si="5"/>
        <v>Rulkster's Secret Sauce</v>
      </c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6">
        <f>IF(C70=0, Config!$B$13*Config!$B$20*Config!$B$30, 
IF(C70=1, Config!$B$13*Config!$B$21*Config!$B$31, 
IF(C70=2, Config!$B$13*Config!$B$22*Config!$B$32, 
IF(C70=3, Config!$B$13*Config!$B$23*Config!$B$33, 
IF(C70=4, Config!$B$13*Config!$B$24*Config!$B$34, 
IF(C70=5, Config!$B$13*Config!$B$25*Config!$B$35, 
IF(C70=6, Config!$B$13*Config!$B$26*Config!$B$36, 
IF(C70=7, Config!$B$13*Config!$B$27*Config!$B$37, ""))))))))</f>
        <v>1</v>
      </c>
      <c r="C70" s="9">
        <v>1.0</v>
      </c>
      <c r="D70" s="6" t="s">
        <v>1268</v>
      </c>
      <c r="E70" s="9">
        <v>0.0</v>
      </c>
      <c r="F70" s="9">
        <v>65.0</v>
      </c>
      <c r="G70" s="9">
        <f>IF(E70 &lt; Config!$B$2, Config!$B$2, E70)</f>
        <v>1000</v>
      </c>
      <c r="H70" s="9">
        <f t="shared" si="1"/>
        <v>5178.601897</v>
      </c>
      <c r="I70" s="9">
        <f>H70 * (1 - Config!$B$9)</f>
        <v>4401.811612</v>
      </c>
      <c r="J70" s="9">
        <f>H70 * (1 + Config!$B$10)</f>
        <v>6473.252371</v>
      </c>
      <c r="K70" s="6" t="str">
        <f t="shared" si="2"/>
        <v>0g 44s 2c</v>
      </c>
      <c r="L70" s="8" t="str">
        <f t="shared" si="3"/>
        <v>0g 51s 79c</v>
      </c>
      <c r="M70" s="6" t="str">
        <f t="shared" si="4"/>
        <v>0g 64s 73c</v>
      </c>
      <c r="N70" s="6" t="str">
        <f t="shared" si="5"/>
        <v>Cenarion Healing Salve</v>
      </c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6">
        <f>IF(C71=0, Config!$B$13*Config!$B$20*Config!$B$30, 
IF(C71=1, Config!$B$13*Config!$B$21*Config!$B$31, 
IF(C71=2, Config!$B$13*Config!$B$22*Config!$B$32, 
IF(C71=3, Config!$B$13*Config!$B$23*Config!$B$33, 
IF(C71=4, Config!$B$13*Config!$B$24*Config!$B$34, 
IF(C71=5, Config!$B$13*Config!$B$25*Config!$B$35, 
IF(C71=6, Config!$B$13*Config!$B$26*Config!$B$36, 
IF(C71=7, Config!$B$13*Config!$B$27*Config!$B$37, ""))))))))</f>
        <v>1</v>
      </c>
      <c r="C71" s="9">
        <v>1.0</v>
      </c>
      <c r="D71" s="6" t="s">
        <v>1269</v>
      </c>
      <c r="E71" s="9">
        <v>0.0</v>
      </c>
      <c r="F71" s="9">
        <v>65.0</v>
      </c>
      <c r="G71" s="9">
        <f>IF(E71 &lt; Config!$B$2, Config!$B$2, E71)</f>
        <v>1000</v>
      </c>
      <c r="H71" s="9">
        <f t="shared" si="1"/>
        <v>5178.601897</v>
      </c>
      <c r="I71" s="9">
        <f>H71 * (1 - Config!$B$9)</f>
        <v>4401.811612</v>
      </c>
      <c r="J71" s="9">
        <f>H71 * (1 + Config!$B$10)</f>
        <v>6473.252371</v>
      </c>
      <c r="K71" s="6" t="str">
        <f t="shared" si="2"/>
        <v>0g 44s 2c</v>
      </c>
      <c r="L71" s="8" t="str">
        <f t="shared" si="3"/>
        <v>0g 51s 79c</v>
      </c>
      <c r="M71" s="6" t="str">
        <f t="shared" si="4"/>
        <v>0g 64s 73c</v>
      </c>
      <c r="N71" s="6" t="str">
        <f t="shared" si="5"/>
        <v>Bottled Nethergon Vapor</v>
      </c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6">
        <f>IF(C72=0, Config!$B$13*Config!$B$20*Config!$B$30, 
IF(C72=1, Config!$B$13*Config!$B$21*Config!$B$31, 
IF(C72=2, Config!$B$13*Config!$B$22*Config!$B$32, 
IF(C72=3, Config!$B$13*Config!$B$23*Config!$B$33, 
IF(C72=4, Config!$B$13*Config!$B$24*Config!$B$34, 
IF(C72=5, Config!$B$13*Config!$B$25*Config!$B$35, 
IF(C72=6, Config!$B$13*Config!$B$26*Config!$B$36, 
IF(C72=7, Config!$B$13*Config!$B$27*Config!$B$37, ""))))))))</f>
        <v>1</v>
      </c>
      <c r="C72" s="9">
        <v>1.0</v>
      </c>
      <c r="D72" s="6" t="s">
        <v>1270</v>
      </c>
      <c r="E72" s="9">
        <v>0.0</v>
      </c>
      <c r="F72" s="9">
        <v>65.0</v>
      </c>
      <c r="G72" s="9">
        <f>IF(E72 &lt; Config!$B$2, Config!$B$2, E72)</f>
        <v>1000</v>
      </c>
      <c r="H72" s="9">
        <f t="shared" si="1"/>
        <v>5178.601897</v>
      </c>
      <c r="I72" s="9">
        <f>H72 * (1 - Config!$B$9)</f>
        <v>4401.811612</v>
      </c>
      <c r="J72" s="9">
        <f>H72 * (1 + Config!$B$10)</f>
        <v>6473.252371</v>
      </c>
      <c r="K72" s="6" t="str">
        <f t="shared" si="2"/>
        <v>0g 44s 2c</v>
      </c>
      <c r="L72" s="8" t="str">
        <f t="shared" si="3"/>
        <v>0g 51s 79c</v>
      </c>
      <c r="M72" s="6" t="str">
        <f t="shared" si="4"/>
        <v>0g 64s 73c</v>
      </c>
      <c r="N72" s="6" t="str">
        <f t="shared" si="5"/>
        <v>Auchenai Healing Potion</v>
      </c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6">
        <f>IF(C73=0, Config!$B$13*Config!$B$20*Config!$B$30, 
IF(C73=1, Config!$B$13*Config!$B$21*Config!$B$31, 
IF(C73=2, Config!$B$13*Config!$B$22*Config!$B$32, 
IF(C73=3, Config!$B$13*Config!$B$23*Config!$B$33, 
IF(C73=4, Config!$B$13*Config!$B$24*Config!$B$34, 
IF(C73=5, Config!$B$13*Config!$B$25*Config!$B$35, 
IF(C73=6, Config!$B$13*Config!$B$26*Config!$B$36, 
IF(C73=7, Config!$B$13*Config!$B$27*Config!$B$37, ""))))))))</f>
        <v>1</v>
      </c>
      <c r="C73" s="9">
        <v>1.0</v>
      </c>
      <c r="D73" s="6" t="s">
        <v>1271</v>
      </c>
      <c r="E73" s="9">
        <v>0.0</v>
      </c>
      <c r="F73" s="9">
        <v>65.0</v>
      </c>
      <c r="G73" s="9">
        <f>IF(E73 &lt; Config!$B$2, Config!$B$2, E73)</f>
        <v>1000</v>
      </c>
      <c r="H73" s="9">
        <f t="shared" si="1"/>
        <v>5178.601897</v>
      </c>
      <c r="I73" s="9">
        <f>H73 * (1 - Config!$B$9)</f>
        <v>4401.811612</v>
      </c>
      <c r="J73" s="9">
        <f>H73 * (1 + Config!$B$10)</f>
        <v>6473.252371</v>
      </c>
      <c r="K73" s="6" t="str">
        <f t="shared" si="2"/>
        <v>0g 44s 2c</v>
      </c>
      <c r="L73" s="8" t="str">
        <f t="shared" si="3"/>
        <v>0g 51s 79c</v>
      </c>
      <c r="M73" s="6" t="str">
        <f t="shared" si="4"/>
        <v>0g 64s 73c</v>
      </c>
      <c r="N73" s="6" t="str">
        <f t="shared" si="5"/>
        <v>Noth's Special Brew</v>
      </c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6">
        <f>IF(C74=0, Config!$B$13*Config!$B$20*Config!$B$30, 
IF(C74=1, Config!$B$13*Config!$B$21*Config!$B$31, 
IF(C74=2, Config!$B$13*Config!$B$22*Config!$B$32, 
IF(C74=3, Config!$B$13*Config!$B$23*Config!$B$33, 
IF(C74=4, Config!$B$13*Config!$B$24*Config!$B$34, 
IF(C74=5, Config!$B$13*Config!$B$25*Config!$B$35, 
IF(C74=6, Config!$B$13*Config!$B$26*Config!$B$36, 
IF(C74=7, Config!$B$13*Config!$B$27*Config!$B$37, ""))))))))</f>
        <v>1</v>
      </c>
      <c r="C74" s="9">
        <v>1.0</v>
      </c>
      <c r="D74" s="6" t="s">
        <v>1272</v>
      </c>
      <c r="E74" s="9">
        <v>0.0</v>
      </c>
      <c r="F74" s="9">
        <v>65.0</v>
      </c>
      <c r="G74" s="9">
        <f>IF(E74 &lt; Config!$B$2, Config!$B$2, E74)</f>
        <v>1000</v>
      </c>
      <c r="H74" s="9">
        <f t="shared" si="1"/>
        <v>5178.601897</v>
      </c>
      <c r="I74" s="9">
        <f>H74 * (1 - Config!$B$9)</f>
        <v>4401.811612</v>
      </c>
      <c r="J74" s="9">
        <f>H74 * (1 + Config!$B$10)</f>
        <v>6473.252371</v>
      </c>
      <c r="K74" s="6" t="str">
        <f t="shared" si="2"/>
        <v>0g 44s 2c</v>
      </c>
      <c r="L74" s="8" t="str">
        <f t="shared" si="3"/>
        <v>0g 51s 79c</v>
      </c>
      <c r="M74" s="6" t="str">
        <f t="shared" si="4"/>
        <v>0g 64s 73c</v>
      </c>
      <c r="N74" s="6" t="str">
        <f t="shared" si="5"/>
        <v>Argent Healing Potion</v>
      </c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6">
        <f>IF(C75=0, Config!$B$13*Config!$B$20*Config!$B$30, 
IF(C75=1, Config!$B$13*Config!$B$21*Config!$B$31, 
IF(C75=2, Config!$B$13*Config!$B$22*Config!$B$32, 
IF(C75=3, Config!$B$13*Config!$B$23*Config!$B$33, 
IF(C75=4, Config!$B$13*Config!$B$24*Config!$B$34, 
IF(C75=5, Config!$B$13*Config!$B$25*Config!$B$35, 
IF(C75=6, Config!$B$13*Config!$B$26*Config!$B$36, 
IF(C75=7, Config!$B$13*Config!$B$27*Config!$B$37, ""))))))))</f>
        <v>1</v>
      </c>
      <c r="C75" s="9">
        <v>1.0</v>
      </c>
      <c r="D75" s="6" t="s">
        <v>1273</v>
      </c>
      <c r="E75" s="9">
        <v>50.0</v>
      </c>
      <c r="F75" s="9">
        <v>65.0</v>
      </c>
      <c r="G75" s="9">
        <f>IF(E75 &lt; Config!$B$2, Config!$B$2, E75)</f>
        <v>1000</v>
      </c>
      <c r="H75" s="9">
        <f t="shared" si="1"/>
        <v>5178.601897</v>
      </c>
      <c r="I75" s="9">
        <f>H75 * (1 - Config!$B$9)</f>
        <v>4401.811612</v>
      </c>
      <c r="J75" s="9">
        <f>H75 * (1 + Config!$B$10)</f>
        <v>6473.252371</v>
      </c>
      <c r="K75" s="6" t="str">
        <f t="shared" si="2"/>
        <v>0g 44s 2c</v>
      </c>
      <c r="L75" s="8" t="str">
        <f t="shared" si="3"/>
        <v>0g 51s 79c</v>
      </c>
      <c r="M75" s="6" t="str">
        <f t="shared" si="4"/>
        <v>0g 64s 73c</v>
      </c>
      <c r="N75" s="6" t="str">
        <f t="shared" si="5"/>
        <v>Jillian's Savior Sauce</v>
      </c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6">
        <f>IF(C76=0, Config!$B$13*Config!$B$20*Config!$B$30, 
IF(C76=1, Config!$B$13*Config!$B$21*Config!$B$31, 
IF(C76=2, Config!$B$13*Config!$B$22*Config!$B$32, 
IF(C76=3, Config!$B$13*Config!$B$23*Config!$B$33, 
IF(C76=4, Config!$B$13*Config!$B$24*Config!$B$34, 
IF(C76=5, Config!$B$13*Config!$B$25*Config!$B$35, 
IF(C76=6, Config!$B$13*Config!$B$26*Config!$B$36, 
IF(C76=7, Config!$B$13*Config!$B$27*Config!$B$37, ""))))))))</f>
        <v>1</v>
      </c>
      <c r="C76" s="9">
        <v>1.0</v>
      </c>
      <c r="D76" s="6" t="s">
        <v>1274</v>
      </c>
      <c r="E76" s="9">
        <v>5000.0</v>
      </c>
      <c r="F76" s="9">
        <v>66.0</v>
      </c>
      <c r="G76" s="9">
        <f>IF(E76 &lt; Config!$B$2, Config!$B$2, E76)</f>
        <v>5000</v>
      </c>
      <c r="H76" s="9">
        <f t="shared" si="1"/>
        <v>26344.79166</v>
      </c>
      <c r="I76" s="9">
        <f>H76 * (1 - Config!$B$9)</f>
        <v>22393.07291</v>
      </c>
      <c r="J76" s="9">
        <f>H76 * (1 + Config!$B$10)</f>
        <v>32930.98958</v>
      </c>
      <c r="K76" s="6" t="str">
        <f t="shared" si="2"/>
        <v>2g 23s 93c</v>
      </c>
      <c r="L76" s="8" t="str">
        <f t="shared" si="3"/>
        <v>2g 63s 45c</v>
      </c>
      <c r="M76" s="6" t="str">
        <f t="shared" si="4"/>
        <v>3g 29s 31c</v>
      </c>
      <c r="N76" s="6" t="str">
        <f t="shared" si="5"/>
        <v>Healing Potion Injector</v>
      </c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6">
        <f>IF(C77=0, Config!$B$13*Config!$B$20*Config!$B$30, 
IF(C77=1, Config!$B$13*Config!$B$21*Config!$B$31, 
IF(C77=2, Config!$B$13*Config!$B$22*Config!$B$32, 
IF(C77=3, Config!$B$13*Config!$B$23*Config!$B$33, 
IF(C77=4, Config!$B$13*Config!$B$24*Config!$B$34, 
IF(C77=5, Config!$B$13*Config!$B$25*Config!$B$35, 
IF(C77=6, Config!$B$13*Config!$B$26*Config!$B$36, 
IF(C77=7, Config!$B$13*Config!$B$27*Config!$B$37, ""))))))))</f>
        <v>1</v>
      </c>
      <c r="C77" s="9">
        <v>1.0</v>
      </c>
      <c r="D77" s="6" t="s">
        <v>1275</v>
      </c>
      <c r="E77" s="9">
        <v>5000.0</v>
      </c>
      <c r="F77" s="9">
        <v>67.0</v>
      </c>
      <c r="G77" s="9">
        <f>IF(E77 &lt; Config!$B$2, Config!$B$2, E77)</f>
        <v>5000</v>
      </c>
      <c r="H77" s="9">
        <f t="shared" si="1"/>
        <v>26795.35589</v>
      </c>
      <c r="I77" s="9">
        <f>H77 * (1 - Config!$B$9)</f>
        <v>22776.05251</v>
      </c>
      <c r="J77" s="9">
        <f>H77 * (1 + Config!$B$10)</f>
        <v>33494.19486</v>
      </c>
      <c r="K77" s="6" t="str">
        <f t="shared" si="2"/>
        <v>2g 27s 76c</v>
      </c>
      <c r="L77" s="8" t="str">
        <f t="shared" si="3"/>
        <v>2g 67s 95c</v>
      </c>
      <c r="M77" s="6" t="str">
        <f t="shared" si="4"/>
        <v>3g 34s 94c</v>
      </c>
      <c r="N77" s="6" t="str">
        <f t="shared" si="5"/>
        <v>Shrouding Potion</v>
      </c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6">
        <f>IF(C78=0, Config!$B$13*Config!$B$20*Config!$B$30, 
IF(C78=1, Config!$B$13*Config!$B$21*Config!$B$31, 
IF(C78=2, Config!$B$13*Config!$B$22*Config!$B$32, 
IF(C78=3, Config!$B$13*Config!$B$23*Config!$B$33, 
IF(C78=4, Config!$B$13*Config!$B$24*Config!$B$34, 
IF(C78=5, Config!$B$13*Config!$B$25*Config!$B$35, 
IF(C78=6, Config!$B$13*Config!$B$26*Config!$B$36, 
IF(C78=7, Config!$B$13*Config!$B$27*Config!$B$37, ""))))))))</f>
        <v>1</v>
      </c>
      <c r="C78" s="9">
        <v>1.0</v>
      </c>
      <c r="D78" s="6" t="s">
        <v>1276</v>
      </c>
      <c r="E78" s="9">
        <v>5000.0</v>
      </c>
      <c r="F78" s="9">
        <v>68.0</v>
      </c>
      <c r="G78" s="9">
        <f>IF(E78 &lt; Config!$B$2, Config!$B$2, E78)</f>
        <v>5000</v>
      </c>
      <c r="H78" s="9">
        <f t="shared" si="1"/>
        <v>27244.69046</v>
      </c>
      <c r="I78" s="9">
        <f>H78 * (1 - Config!$B$9)</f>
        <v>23157.9869</v>
      </c>
      <c r="J78" s="9">
        <f>H78 * (1 + Config!$B$10)</f>
        <v>34055.86308</v>
      </c>
      <c r="K78" s="6" t="str">
        <f t="shared" si="2"/>
        <v>2g 31s 58c</v>
      </c>
      <c r="L78" s="8" t="str">
        <f t="shared" si="3"/>
        <v>2g 72s 45c</v>
      </c>
      <c r="M78" s="6" t="str">
        <f t="shared" si="4"/>
        <v>3g 40s 56c</v>
      </c>
      <c r="N78" s="6" t="str">
        <f t="shared" si="5"/>
        <v>Super Mana Potion</v>
      </c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6">
        <f>IF(C79=0, Config!$B$13*Config!$B$20*Config!$B$30, 
IF(C79=1, Config!$B$13*Config!$B$21*Config!$B$31, 
IF(C79=2, Config!$B$13*Config!$B$22*Config!$B$32, 
IF(C79=3, Config!$B$13*Config!$B$23*Config!$B$33, 
IF(C79=4, Config!$B$13*Config!$B$24*Config!$B$34, 
IF(C79=5, Config!$B$13*Config!$B$25*Config!$B$35, 
IF(C79=6, Config!$B$13*Config!$B$26*Config!$B$36, 
IF(C79=7, Config!$B$13*Config!$B$27*Config!$B$37, ""))))))))</f>
        <v>1</v>
      </c>
      <c r="C79" s="9">
        <v>1.0</v>
      </c>
      <c r="D79" s="6" t="s">
        <v>1277</v>
      </c>
      <c r="E79" s="9">
        <v>50.0</v>
      </c>
      <c r="F79" s="9">
        <v>68.0</v>
      </c>
      <c r="G79" s="9">
        <f>IF(E79 &lt; Config!$B$2, Config!$B$2, E79)</f>
        <v>1000</v>
      </c>
      <c r="H79" s="9">
        <f t="shared" si="1"/>
        <v>5448.938093</v>
      </c>
      <c r="I79" s="9">
        <f>H79 * (1 - Config!$B$9)</f>
        <v>4631.597379</v>
      </c>
      <c r="J79" s="9">
        <f>H79 * (1 + Config!$B$10)</f>
        <v>6811.172616</v>
      </c>
      <c r="K79" s="6" t="str">
        <f t="shared" si="2"/>
        <v>0g 46s 32c</v>
      </c>
      <c r="L79" s="8" t="str">
        <f t="shared" si="3"/>
        <v>0g 54s 49c</v>
      </c>
      <c r="M79" s="6" t="str">
        <f t="shared" si="4"/>
        <v>0g 68s 11c</v>
      </c>
      <c r="N79" s="6" t="str">
        <f t="shared" si="5"/>
        <v>Rulkster's Brain Juice</v>
      </c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6">
        <f>IF(C80=0, Config!$B$13*Config!$B$20*Config!$B$30, 
IF(C80=1, Config!$B$13*Config!$B$21*Config!$B$31, 
IF(C80=2, Config!$B$13*Config!$B$22*Config!$B$32, 
IF(C80=3, Config!$B$13*Config!$B$23*Config!$B$33, 
IF(C80=4, Config!$B$13*Config!$B$24*Config!$B$34, 
IF(C80=5, Config!$B$13*Config!$B$25*Config!$B$35, 
IF(C80=6, Config!$B$13*Config!$B$26*Config!$B$36, 
IF(C80=7, Config!$B$13*Config!$B$27*Config!$B$37, ""))))))))</f>
        <v>1</v>
      </c>
      <c r="C80" s="9">
        <v>1.0</v>
      </c>
      <c r="D80" s="6" t="s">
        <v>1278</v>
      </c>
      <c r="E80" s="9">
        <v>0.0</v>
      </c>
      <c r="F80" s="9">
        <v>68.0</v>
      </c>
      <c r="G80" s="9">
        <f>IF(E80 &lt; Config!$B$2, Config!$B$2, E80)</f>
        <v>1000</v>
      </c>
      <c r="H80" s="9">
        <f t="shared" si="1"/>
        <v>5448.938093</v>
      </c>
      <c r="I80" s="9">
        <f>H80 * (1 - Config!$B$9)</f>
        <v>4631.597379</v>
      </c>
      <c r="J80" s="9">
        <f>H80 * (1 + Config!$B$10)</f>
        <v>6811.172616</v>
      </c>
      <c r="K80" s="6" t="str">
        <f t="shared" si="2"/>
        <v>0g 46s 32c</v>
      </c>
      <c r="L80" s="8" t="str">
        <f t="shared" si="3"/>
        <v>0g 54s 49c</v>
      </c>
      <c r="M80" s="6" t="str">
        <f t="shared" si="4"/>
        <v>0g 68s 11c</v>
      </c>
      <c r="N80" s="6" t="str">
        <f t="shared" si="5"/>
        <v>Bottled Nethergon Energy</v>
      </c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6">
        <f>IF(C81=0, Config!$B$13*Config!$B$20*Config!$B$30, 
IF(C81=1, Config!$B$13*Config!$B$21*Config!$B$31, 
IF(C81=2, Config!$B$13*Config!$B$22*Config!$B$32, 
IF(C81=3, Config!$B$13*Config!$B$23*Config!$B$33, 
IF(C81=4, Config!$B$13*Config!$B$24*Config!$B$34, 
IF(C81=5, Config!$B$13*Config!$B$25*Config!$B$35, 
IF(C81=6, Config!$B$13*Config!$B$26*Config!$B$36, 
IF(C81=7, Config!$B$13*Config!$B$27*Config!$B$37, ""))))))))</f>
        <v>1</v>
      </c>
      <c r="C81" s="9">
        <v>1.0</v>
      </c>
      <c r="D81" s="6" t="s">
        <v>1279</v>
      </c>
      <c r="E81" s="9">
        <v>0.0</v>
      </c>
      <c r="F81" s="9">
        <v>68.0</v>
      </c>
      <c r="G81" s="9">
        <f>IF(E81 &lt; Config!$B$2, Config!$B$2, E81)</f>
        <v>1000</v>
      </c>
      <c r="H81" s="9">
        <f t="shared" si="1"/>
        <v>5448.938093</v>
      </c>
      <c r="I81" s="9">
        <f>H81 * (1 - Config!$B$9)</f>
        <v>4631.597379</v>
      </c>
      <c r="J81" s="9">
        <f>H81 * (1 + Config!$B$10)</f>
        <v>6811.172616</v>
      </c>
      <c r="K81" s="6" t="str">
        <f t="shared" si="2"/>
        <v>0g 46s 32c</v>
      </c>
      <c r="L81" s="8" t="str">
        <f t="shared" si="3"/>
        <v>0g 54s 49c</v>
      </c>
      <c r="M81" s="6" t="str">
        <f t="shared" si="4"/>
        <v>0g 68s 11c</v>
      </c>
      <c r="N81" s="6" t="str">
        <f t="shared" si="5"/>
        <v>Cenarion Mana Salve</v>
      </c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6">
        <f>IF(C82=0, Config!$B$13*Config!$B$20*Config!$B$30, 
IF(C82=1, Config!$B$13*Config!$B$21*Config!$B$31, 
IF(C82=2, Config!$B$13*Config!$B$22*Config!$B$32, 
IF(C82=3, Config!$B$13*Config!$B$23*Config!$B$33, 
IF(C82=4, Config!$B$13*Config!$B$24*Config!$B$34, 
IF(C82=5, Config!$B$13*Config!$B$25*Config!$B$35, 
IF(C82=6, Config!$B$13*Config!$B$26*Config!$B$36, 
IF(C82=7, Config!$B$13*Config!$B$27*Config!$B$37, ""))))))))</f>
        <v>1</v>
      </c>
      <c r="C82" s="9">
        <v>1.0</v>
      </c>
      <c r="D82" s="6" t="s">
        <v>1280</v>
      </c>
      <c r="E82" s="9">
        <v>0.0</v>
      </c>
      <c r="F82" s="9">
        <v>68.0</v>
      </c>
      <c r="G82" s="9">
        <f>IF(E82 &lt; Config!$B$2, Config!$B$2, E82)</f>
        <v>1000</v>
      </c>
      <c r="H82" s="9">
        <f t="shared" si="1"/>
        <v>5448.938093</v>
      </c>
      <c r="I82" s="9">
        <f>H82 * (1 - Config!$B$9)</f>
        <v>4631.597379</v>
      </c>
      <c r="J82" s="9">
        <f>H82 * (1 + Config!$B$10)</f>
        <v>6811.172616</v>
      </c>
      <c r="K82" s="6" t="str">
        <f t="shared" si="2"/>
        <v>0g 46s 32c</v>
      </c>
      <c r="L82" s="8" t="str">
        <f t="shared" si="3"/>
        <v>0g 54s 49c</v>
      </c>
      <c r="M82" s="6" t="str">
        <f t="shared" si="4"/>
        <v>0g 68s 11c</v>
      </c>
      <c r="N82" s="6" t="str">
        <f t="shared" si="5"/>
        <v>Auchenai Mana Potion</v>
      </c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6">
        <f>IF(C83=0, Config!$B$13*Config!$B$20*Config!$B$30, 
IF(C83=1, Config!$B$13*Config!$B$21*Config!$B$31, 
IF(C83=2, Config!$B$13*Config!$B$22*Config!$B$32, 
IF(C83=3, Config!$B$13*Config!$B$23*Config!$B$33, 
IF(C83=4, Config!$B$13*Config!$B$24*Config!$B$34, 
IF(C83=5, Config!$B$13*Config!$B$25*Config!$B$35, 
IF(C83=6, Config!$B$13*Config!$B$26*Config!$B$36, 
IF(C83=7, Config!$B$13*Config!$B$27*Config!$B$37, ""))))))))</f>
        <v>1</v>
      </c>
      <c r="C83" s="9">
        <v>1.0</v>
      </c>
      <c r="D83" s="6" t="s">
        <v>1281</v>
      </c>
      <c r="E83" s="9">
        <v>0.0</v>
      </c>
      <c r="F83" s="9">
        <v>68.0</v>
      </c>
      <c r="G83" s="9">
        <f>IF(E83 &lt; Config!$B$2, Config!$B$2, E83)</f>
        <v>1000</v>
      </c>
      <c r="H83" s="9">
        <f t="shared" si="1"/>
        <v>5448.938093</v>
      </c>
      <c r="I83" s="9">
        <f>H83 * (1 - Config!$B$9)</f>
        <v>4631.597379</v>
      </c>
      <c r="J83" s="9">
        <f>H83 * (1 + Config!$B$10)</f>
        <v>6811.172616</v>
      </c>
      <c r="K83" s="6" t="str">
        <f t="shared" si="2"/>
        <v>0g 46s 32c</v>
      </c>
      <c r="L83" s="8" t="str">
        <f t="shared" si="3"/>
        <v>0g 54s 49c</v>
      </c>
      <c r="M83" s="6" t="str">
        <f t="shared" si="4"/>
        <v>0g 68s 11c</v>
      </c>
      <c r="N83" s="6" t="str">
        <f t="shared" si="5"/>
        <v>Argent Mana Potion</v>
      </c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6">
        <f>IF(C84=0, Config!$B$13*Config!$B$20*Config!$B$30, 
IF(C84=1, Config!$B$13*Config!$B$21*Config!$B$31, 
IF(C84=2, Config!$B$13*Config!$B$22*Config!$B$32, 
IF(C84=3, Config!$B$13*Config!$B$23*Config!$B$33, 
IF(C84=4, Config!$B$13*Config!$B$24*Config!$B$34, 
IF(C84=5, Config!$B$13*Config!$B$25*Config!$B$35, 
IF(C84=6, Config!$B$13*Config!$B$26*Config!$B$36, 
IF(C84=7, Config!$B$13*Config!$B$27*Config!$B$37, ""))))))))</f>
        <v>1</v>
      </c>
      <c r="C84" s="9">
        <v>1.0</v>
      </c>
      <c r="D84" s="6" t="s">
        <v>1282</v>
      </c>
      <c r="E84" s="9">
        <v>50.0</v>
      </c>
      <c r="F84" s="9">
        <v>68.0</v>
      </c>
      <c r="G84" s="9">
        <f>IF(E84 &lt; Config!$B$2, Config!$B$2, E84)</f>
        <v>1000</v>
      </c>
      <c r="H84" s="9">
        <f t="shared" si="1"/>
        <v>5448.938093</v>
      </c>
      <c r="I84" s="9">
        <f>H84 * (1 - Config!$B$9)</f>
        <v>4631.597379</v>
      </c>
      <c r="J84" s="9">
        <f>H84 * (1 + Config!$B$10)</f>
        <v>6811.172616</v>
      </c>
      <c r="K84" s="6" t="str">
        <f t="shared" si="2"/>
        <v>0g 46s 32c</v>
      </c>
      <c r="L84" s="8" t="str">
        <f t="shared" si="3"/>
        <v>0g 54s 49c</v>
      </c>
      <c r="M84" s="6" t="str">
        <f t="shared" si="4"/>
        <v>0g 68s 11c</v>
      </c>
      <c r="N84" s="6" t="str">
        <f t="shared" si="5"/>
        <v>Jillian's Genius Juice</v>
      </c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6">
        <f>IF(C85=0, Config!$B$13*Config!$B$20*Config!$B$30, 
IF(C85=1, Config!$B$13*Config!$B$21*Config!$B$31, 
IF(C85=2, Config!$B$13*Config!$B$22*Config!$B$32, 
IF(C85=3, Config!$B$13*Config!$B$23*Config!$B$33, 
IF(C85=4, Config!$B$13*Config!$B$24*Config!$B$34, 
IF(C85=5, Config!$B$13*Config!$B$25*Config!$B$35, 
IF(C85=6, Config!$B$13*Config!$B$26*Config!$B$36, 
IF(C85=7, Config!$B$13*Config!$B$27*Config!$B$37, ""))))))))</f>
        <v>1</v>
      </c>
      <c r="C85" s="9">
        <v>1.0</v>
      </c>
      <c r="D85" s="6" t="s">
        <v>1283</v>
      </c>
      <c r="E85" s="9">
        <v>5000.0</v>
      </c>
      <c r="F85" s="9">
        <v>69.0</v>
      </c>
      <c r="G85" s="9">
        <f>IF(E85 &lt; Config!$B$2, Config!$B$2, E85)</f>
        <v>5000</v>
      </c>
      <c r="H85" s="9">
        <f t="shared" si="1"/>
        <v>27692.78493</v>
      </c>
      <c r="I85" s="9">
        <f>H85 * (1 - Config!$B$9)</f>
        <v>23538.86719</v>
      </c>
      <c r="J85" s="9">
        <f>H85 * (1 + Config!$B$10)</f>
        <v>34615.98117</v>
      </c>
      <c r="K85" s="6" t="str">
        <f t="shared" si="2"/>
        <v>2g 35s 39c</v>
      </c>
      <c r="L85" s="8" t="str">
        <f t="shared" si="3"/>
        <v>2g 76s 93c</v>
      </c>
      <c r="M85" s="6" t="str">
        <f t="shared" si="4"/>
        <v>3g 46s 16c</v>
      </c>
      <c r="N85" s="6" t="str">
        <f t="shared" si="5"/>
        <v>Fel Regeneration Potion</v>
      </c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6">
        <f>IF(C86=0, Config!$B$13*Config!$B$20*Config!$B$30, 
IF(C86=1, Config!$B$13*Config!$B$21*Config!$B$31, 
IF(C86=2, Config!$B$13*Config!$B$22*Config!$B$32, 
IF(C86=3, Config!$B$13*Config!$B$23*Config!$B$33, 
IF(C86=4, Config!$B$13*Config!$B$24*Config!$B$34, 
IF(C86=5, Config!$B$13*Config!$B$25*Config!$B$35, 
IF(C86=6, Config!$B$13*Config!$B$26*Config!$B$36, 
IF(C86=7, Config!$B$13*Config!$B$27*Config!$B$37, ""))))))))</f>
        <v>1</v>
      </c>
      <c r="C86" s="9">
        <v>1.0</v>
      </c>
      <c r="D86" s="6" t="s">
        <v>1284</v>
      </c>
      <c r="E86" s="9">
        <v>5000.0</v>
      </c>
      <c r="F86" s="9">
        <v>69.0</v>
      </c>
      <c r="G86" s="9">
        <f>IF(E86 &lt; Config!$B$2, Config!$B$2, E86)</f>
        <v>5000</v>
      </c>
      <c r="H86" s="9">
        <f t="shared" si="1"/>
        <v>27692.78493</v>
      </c>
      <c r="I86" s="9">
        <f>H86 * (1 - Config!$B$9)</f>
        <v>23538.86719</v>
      </c>
      <c r="J86" s="9">
        <f>H86 * (1 + Config!$B$10)</f>
        <v>34615.98117</v>
      </c>
      <c r="K86" s="6" t="str">
        <f t="shared" si="2"/>
        <v>2g 35s 39c</v>
      </c>
      <c r="L86" s="8" t="str">
        <f t="shared" si="3"/>
        <v>2g 76s 93c</v>
      </c>
      <c r="M86" s="6" t="str">
        <f t="shared" si="4"/>
        <v>3g 46s 16c</v>
      </c>
      <c r="N86" s="6" t="str">
        <f t="shared" si="5"/>
        <v>Mana Potion Injector</v>
      </c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6">
        <f>IF(C87=0, Config!$B$13*Config!$B$20*Config!$B$30, 
IF(C87=1, Config!$B$13*Config!$B$21*Config!$B$31, 
IF(C87=2, Config!$B$13*Config!$B$22*Config!$B$32, 
IF(C87=3, Config!$B$13*Config!$B$23*Config!$B$33, 
IF(C87=4, Config!$B$13*Config!$B$24*Config!$B$34, 
IF(C87=5, Config!$B$13*Config!$B$25*Config!$B$35, 
IF(C87=6, Config!$B$13*Config!$B$26*Config!$B$36, 
IF(C87=7, Config!$B$13*Config!$B$27*Config!$B$37, ""))))))))</f>
        <v>1</v>
      </c>
      <c r="C87" s="9">
        <v>1.0</v>
      </c>
      <c r="D87" s="6" t="s">
        <v>1285</v>
      </c>
      <c r="E87" s="9">
        <v>5000.0</v>
      </c>
      <c r="F87" s="9">
        <v>70.0</v>
      </c>
      <c r="G87" s="9">
        <f>IF(E87 &lt; Config!$B$2, Config!$B$2, E87)</f>
        <v>5000</v>
      </c>
      <c r="H87" s="9">
        <f t="shared" si="1"/>
        <v>28139.63001</v>
      </c>
      <c r="I87" s="9">
        <f>H87 * (1 - Config!$B$9)</f>
        <v>23918.68551</v>
      </c>
      <c r="J87" s="9">
        <f>H87 * (1 + Config!$B$10)</f>
        <v>35174.53752</v>
      </c>
      <c r="K87" s="6" t="str">
        <f t="shared" si="2"/>
        <v>2g 39s 19c</v>
      </c>
      <c r="L87" s="8" t="str">
        <f t="shared" si="3"/>
        <v>2g 81s 40c</v>
      </c>
      <c r="M87" s="6" t="str">
        <f t="shared" si="4"/>
        <v>3g 51s 75c</v>
      </c>
      <c r="N87" s="6" t="str">
        <f t="shared" si="5"/>
        <v>Major Dreamless Sleep Potion</v>
      </c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6">
        <f>IF(C88=0, Config!$B$13*Config!$B$20*Config!$B$30, 
IF(C88=1, Config!$B$13*Config!$B$21*Config!$B$31, 
IF(C88=2, Config!$B$13*Config!$B$22*Config!$B$32, 
IF(C88=3, Config!$B$13*Config!$B$23*Config!$B$33, 
IF(C88=4, Config!$B$13*Config!$B$24*Config!$B$34, 
IF(C88=5, Config!$B$13*Config!$B$25*Config!$B$35, 
IF(C88=6, Config!$B$13*Config!$B$26*Config!$B$36, 
IF(C88=7, Config!$B$13*Config!$B$27*Config!$B$37, ""))))))))</f>
        <v>1</v>
      </c>
      <c r="C88" s="9">
        <v>1.0</v>
      </c>
      <c r="D88" s="6" t="s">
        <v>1286</v>
      </c>
      <c r="E88" s="9">
        <v>5000.0</v>
      </c>
      <c r="F88" s="9">
        <v>70.0</v>
      </c>
      <c r="G88" s="9">
        <f>IF(E88 &lt; Config!$B$2, Config!$B$2, E88)</f>
        <v>5000</v>
      </c>
      <c r="H88" s="9">
        <f t="shared" si="1"/>
        <v>28139.63001</v>
      </c>
      <c r="I88" s="9">
        <f>H88 * (1 - Config!$B$9)</f>
        <v>23918.68551</v>
      </c>
      <c r="J88" s="9">
        <f>H88 * (1 + Config!$B$10)</f>
        <v>35174.53752</v>
      </c>
      <c r="K88" s="6" t="str">
        <f t="shared" si="2"/>
        <v>2g 39s 19c</v>
      </c>
      <c r="L88" s="8" t="str">
        <f t="shared" si="3"/>
        <v>2g 81s 40c</v>
      </c>
      <c r="M88" s="6" t="str">
        <f t="shared" si="4"/>
        <v>3g 51s 75c</v>
      </c>
      <c r="N88" s="6" t="str">
        <f t="shared" si="5"/>
        <v>Heroic Potion</v>
      </c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6">
        <f>IF(C89=0, Config!$B$13*Config!$B$20*Config!$B$30, 
IF(C89=1, Config!$B$13*Config!$B$21*Config!$B$31, 
IF(C89=2, Config!$B$13*Config!$B$22*Config!$B$32, 
IF(C89=3, Config!$B$13*Config!$B$23*Config!$B$33, 
IF(C89=4, Config!$B$13*Config!$B$24*Config!$B$34, 
IF(C89=5, Config!$B$13*Config!$B$25*Config!$B$35, 
IF(C89=6, Config!$B$13*Config!$B$26*Config!$B$36, 
IF(C89=7, Config!$B$13*Config!$B$27*Config!$B$37, ""))))))))</f>
        <v>1</v>
      </c>
      <c r="C89" s="9">
        <v>1.0</v>
      </c>
      <c r="D89" s="6" t="s">
        <v>1287</v>
      </c>
      <c r="E89" s="9">
        <v>5000.0</v>
      </c>
      <c r="F89" s="9">
        <v>70.0</v>
      </c>
      <c r="G89" s="9">
        <f>IF(E89 &lt; Config!$B$2, Config!$B$2, E89)</f>
        <v>5000</v>
      </c>
      <c r="H89" s="9">
        <f t="shared" si="1"/>
        <v>28139.63001</v>
      </c>
      <c r="I89" s="9">
        <f>H89 * (1 - Config!$B$9)</f>
        <v>23918.68551</v>
      </c>
      <c r="J89" s="9">
        <f>H89 * (1 + Config!$B$10)</f>
        <v>35174.53752</v>
      </c>
      <c r="K89" s="6" t="str">
        <f t="shared" si="2"/>
        <v>2g 39s 19c</v>
      </c>
      <c r="L89" s="8" t="str">
        <f t="shared" si="3"/>
        <v>2g 81s 40c</v>
      </c>
      <c r="M89" s="6" t="str">
        <f t="shared" si="4"/>
        <v>3g 51s 75c</v>
      </c>
      <c r="N89" s="6" t="str">
        <f t="shared" si="5"/>
        <v>Haste Potion</v>
      </c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6">
        <f>IF(C90=0, Config!$B$13*Config!$B$20*Config!$B$30, 
IF(C90=1, Config!$B$13*Config!$B$21*Config!$B$31, 
IF(C90=2, Config!$B$13*Config!$B$22*Config!$B$32, 
IF(C90=3, Config!$B$13*Config!$B$23*Config!$B$33, 
IF(C90=4, Config!$B$13*Config!$B$24*Config!$B$34, 
IF(C90=5, Config!$B$13*Config!$B$25*Config!$B$35, 
IF(C90=6, Config!$B$13*Config!$B$26*Config!$B$36, 
IF(C90=7, Config!$B$13*Config!$B$27*Config!$B$37, ""))))))))</f>
        <v>1</v>
      </c>
      <c r="C90" s="9">
        <v>1.0</v>
      </c>
      <c r="D90" s="6" t="s">
        <v>1288</v>
      </c>
      <c r="E90" s="9">
        <v>5000.0</v>
      </c>
      <c r="F90" s="9">
        <v>70.0</v>
      </c>
      <c r="G90" s="9">
        <f>IF(E90 &lt; Config!$B$2, Config!$B$2, E90)</f>
        <v>5000</v>
      </c>
      <c r="H90" s="9">
        <f t="shared" si="1"/>
        <v>28139.63001</v>
      </c>
      <c r="I90" s="9">
        <f>H90 * (1 - Config!$B$9)</f>
        <v>23918.68551</v>
      </c>
      <c r="J90" s="9">
        <f>H90 * (1 + Config!$B$10)</f>
        <v>35174.53752</v>
      </c>
      <c r="K90" s="6" t="str">
        <f t="shared" si="2"/>
        <v>2g 39s 19c</v>
      </c>
      <c r="L90" s="8" t="str">
        <f t="shared" si="3"/>
        <v>2g 81s 40c</v>
      </c>
      <c r="M90" s="6" t="str">
        <f t="shared" si="4"/>
        <v>3g 51s 75c</v>
      </c>
      <c r="N90" s="6" t="str">
        <f t="shared" si="5"/>
        <v>Destruction Potion</v>
      </c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6">
        <f>IF(C91=0, Config!$B$13*Config!$B$20*Config!$B$30, 
IF(C91=1, Config!$B$13*Config!$B$21*Config!$B$31, 
IF(C91=2, Config!$B$13*Config!$B$22*Config!$B$32, 
IF(C91=3, Config!$B$13*Config!$B$23*Config!$B$33, 
IF(C91=4, Config!$B$13*Config!$B$24*Config!$B$34, 
IF(C91=5, Config!$B$13*Config!$B$25*Config!$B$35, 
IF(C91=6, Config!$B$13*Config!$B$26*Config!$B$36, 
IF(C91=7, Config!$B$13*Config!$B$27*Config!$B$37, ""))))))))</f>
        <v>1</v>
      </c>
      <c r="C91" s="9">
        <v>1.0</v>
      </c>
      <c r="D91" s="6" t="s">
        <v>1289</v>
      </c>
      <c r="E91" s="9">
        <v>6000.0</v>
      </c>
      <c r="F91" s="9">
        <v>70.0</v>
      </c>
      <c r="G91" s="9">
        <f>IF(E91 &lt; Config!$B$2, Config!$B$2, E91)</f>
        <v>6000</v>
      </c>
      <c r="H91" s="9">
        <f t="shared" si="1"/>
        <v>33767.55602</v>
      </c>
      <c r="I91" s="9">
        <f>H91 * (1 - Config!$B$9)</f>
        <v>28702.42261</v>
      </c>
      <c r="J91" s="9">
        <f>H91 * (1 + Config!$B$10)</f>
        <v>42209.44502</v>
      </c>
      <c r="K91" s="6" t="str">
        <f t="shared" si="2"/>
        <v>2g 87s 2c</v>
      </c>
      <c r="L91" s="8" t="str">
        <f t="shared" si="3"/>
        <v>3g 37s 68c</v>
      </c>
      <c r="M91" s="6" t="str">
        <f t="shared" si="4"/>
        <v>4g 22s 9c</v>
      </c>
      <c r="N91" s="6" t="str">
        <f t="shared" si="5"/>
        <v>Major Fire Protection Potion</v>
      </c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6">
        <f>IF(C92=0, Config!$B$13*Config!$B$20*Config!$B$30, 
IF(C92=1, Config!$B$13*Config!$B$21*Config!$B$31, 
IF(C92=2, Config!$B$13*Config!$B$22*Config!$B$32, 
IF(C92=3, Config!$B$13*Config!$B$23*Config!$B$33, 
IF(C92=4, Config!$B$13*Config!$B$24*Config!$B$34, 
IF(C92=5, Config!$B$13*Config!$B$25*Config!$B$35, 
IF(C92=6, Config!$B$13*Config!$B$26*Config!$B$36, 
IF(C92=7, Config!$B$13*Config!$B$27*Config!$B$37, ""))))))))</f>
        <v>1</v>
      </c>
      <c r="C92" s="9">
        <v>1.0</v>
      </c>
      <c r="D92" s="6" t="s">
        <v>1290</v>
      </c>
      <c r="E92" s="9">
        <v>6000.0</v>
      </c>
      <c r="F92" s="9">
        <v>70.0</v>
      </c>
      <c r="G92" s="9">
        <f>IF(E92 &lt; Config!$B$2, Config!$B$2, E92)</f>
        <v>6000</v>
      </c>
      <c r="H92" s="9">
        <f t="shared" si="1"/>
        <v>33767.55602</v>
      </c>
      <c r="I92" s="9">
        <f>H92 * (1 - Config!$B$9)</f>
        <v>28702.42261</v>
      </c>
      <c r="J92" s="9">
        <f>H92 * (1 + Config!$B$10)</f>
        <v>42209.44502</v>
      </c>
      <c r="K92" s="6" t="str">
        <f t="shared" si="2"/>
        <v>2g 87s 2c</v>
      </c>
      <c r="L92" s="8" t="str">
        <f t="shared" si="3"/>
        <v>3g 37s 68c</v>
      </c>
      <c r="M92" s="6" t="str">
        <f t="shared" si="4"/>
        <v>4g 22s 9c</v>
      </c>
      <c r="N92" s="6" t="str">
        <f t="shared" si="5"/>
        <v>Major Frost Protection Potion</v>
      </c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6">
        <f>IF(C93=0, Config!$B$13*Config!$B$20*Config!$B$30, 
IF(C93=1, Config!$B$13*Config!$B$21*Config!$B$31, 
IF(C93=2, Config!$B$13*Config!$B$22*Config!$B$32, 
IF(C93=3, Config!$B$13*Config!$B$23*Config!$B$33, 
IF(C93=4, Config!$B$13*Config!$B$24*Config!$B$34, 
IF(C93=5, Config!$B$13*Config!$B$25*Config!$B$35, 
IF(C93=6, Config!$B$13*Config!$B$26*Config!$B$36, 
IF(C93=7, Config!$B$13*Config!$B$27*Config!$B$37, ""))))))))</f>
        <v>1</v>
      </c>
      <c r="C93" s="9">
        <v>1.0</v>
      </c>
      <c r="D93" s="6" t="s">
        <v>1291</v>
      </c>
      <c r="E93" s="9">
        <v>6000.0</v>
      </c>
      <c r="F93" s="9">
        <v>70.0</v>
      </c>
      <c r="G93" s="9">
        <f>IF(E93 &lt; Config!$B$2, Config!$B$2, E93)</f>
        <v>6000</v>
      </c>
      <c r="H93" s="9">
        <f t="shared" si="1"/>
        <v>33767.55602</v>
      </c>
      <c r="I93" s="9">
        <f>H93 * (1 - Config!$B$9)</f>
        <v>28702.42261</v>
      </c>
      <c r="J93" s="9">
        <f>H93 * (1 + Config!$B$10)</f>
        <v>42209.44502</v>
      </c>
      <c r="K93" s="6" t="str">
        <f t="shared" si="2"/>
        <v>2g 87s 2c</v>
      </c>
      <c r="L93" s="8" t="str">
        <f t="shared" si="3"/>
        <v>3g 37s 68c</v>
      </c>
      <c r="M93" s="6" t="str">
        <f t="shared" si="4"/>
        <v>4g 22s 9c</v>
      </c>
      <c r="N93" s="6" t="str">
        <f t="shared" si="5"/>
        <v>Major Nature Protection Potion</v>
      </c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6">
        <f>IF(C94=0, Config!$B$13*Config!$B$20*Config!$B$30, 
IF(C94=1, Config!$B$13*Config!$B$21*Config!$B$31, 
IF(C94=2, Config!$B$13*Config!$B$22*Config!$B$32, 
IF(C94=3, Config!$B$13*Config!$B$23*Config!$B$33, 
IF(C94=4, Config!$B$13*Config!$B$24*Config!$B$34, 
IF(C94=5, Config!$B$13*Config!$B$25*Config!$B$35, 
IF(C94=6, Config!$B$13*Config!$B$26*Config!$B$36, 
IF(C94=7, Config!$B$13*Config!$B$27*Config!$B$37, ""))))))))</f>
        <v>1</v>
      </c>
      <c r="C94" s="9">
        <v>1.0</v>
      </c>
      <c r="D94" s="6" t="s">
        <v>1292</v>
      </c>
      <c r="E94" s="9">
        <v>6000.0</v>
      </c>
      <c r="F94" s="9">
        <v>70.0</v>
      </c>
      <c r="G94" s="9">
        <f>IF(E94 &lt; Config!$B$2, Config!$B$2, E94)</f>
        <v>6000</v>
      </c>
      <c r="H94" s="9">
        <f t="shared" si="1"/>
        <v>33767.55602</v>
      </c>
      <c r="I94" s="9">
        <f>H94 * (1 - Config!$B$9)</f>
        <v>28702.42261</v>
      </c>
      <c r="J94" s="9">
        <f>H94 * (1 + Config!$B$10)</f>
        <v>42209.44502</v>
      </c>
      <c r="K94" s="6" t="str">
        <f t="shared" si="2"/>
        <v>2g 87s 2c</v>
      </c>
      <c r="L94" s="8" t="str">
        <f t="shared" si="3"/>
        <v>3g 37s 68c</v>
      </c>
      <c r="M94" s="6" t="str">
        <f t="shared" si="4"/>
        <v>4g 22s 9c</v>
      </c>
      <c r="N94" s="6" t="str">
        <f t="shared" si="5"/>
        <v>Major Arcane Protection Potion</v>
      </c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6">
        <f>IF(C95=0, Config!$B$13*Config!$B$20*Config!$B$30, 
IF(C95=1, Config!$B$13*Config!$B$21*Config!$B$31, 
IF(C95=2, Config!$B$13*Config!$B$22*Config!$B$32, 
IF(C95=3, Config!$B$13*Config!$B$23*Config!$B$33, 
IF(C95=4, Config!$B$13*Config!$B$24*Config!$B$34, 
IF(C95=5, Config!$B$13*Config!$B$25*Config!$B$35, 
IF(C95=6, Config!$B$13*Config!$B$26*Config!$B$36, 
IF(C95=7, Config!$B$13*Config!$B$27*Config!$B$37, ""))))))))</f>
        <v>1</v>
      </c>
      <c r="C95" s="9">
        <v>1.0</v>
      </c>
      <c r="D95" s="6" t="s">
        <v>1293</v>
      </c>
      <c r="E95" s="9">
        <v>6000.0</v>
      </c>
      <c r="F95" s="9">
        <v>70.0</v>
      </c>
      <c r="G95" s="9">
        <f>IF(E95 &lt; Config!$B$2, Config!$B$2, E95)</f>
        <v>6000</v>
      </c>
      <c r="H95" s="9">
        <f t="shared" si="1"/>
        <v>33767.55602</v>
      </c>
      <c r="I95" s="9">
        <f>H95 * (1 - Config!$B$9)</f>
        <v>28702.42261</v>
      </c>
      <c r="J95" s="9">
        <f>H95 * (1 + Config!$B$10)</f>
        <v>42209.44502</v>
      </c>
      <c r="K95" s="6" t="str">
        <f t="shared" si="2"/>
        <v>2g 87s 2c</v>
      </c>
      <c r="L95" s="8" t="str">
        <f t="shared" si="3"/>
        <v>3g 37s 68c</v>
      </c>
      <c r="M95" s="6" t="str">
        <f t="shared" si="4"/>
        <v>4g 22s 9c</v>
      </c>
      <c r="N95" s="6" t="str">
        <f t="shared" si="5"/>
        <v>Major Shadow Protection Potion</v>
      </c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6">
        <f>IF(C96=0, Config!$B$13*Config!$B$20*Config!$B$30, 
IF(C96=1, Config!$B$13*Config!$B$21*Config!$B$31, 
IF(C96=2, Config!$B$13*Config!$B$22*Config!$B$32, 
IF(C96=3, Config!$B$13*Config!$B$23*Config!$B$33, 
IF(C96=4, Config!$B$13*Config!$B$24*Config!$B$34, 
IF(C96=5, Config!$B$13*Config!$B$25*Config!$B$35, 
IF(C96=6, Config!$B$13*Config!$B$26*Config!$B$36, 
IF(C96=7, Config!$B$13*Config!$B$27*Config!$B$37, ""))))))))</f>
        <v>1</v>
      </c>
      <c r="C96" s="9">
        <v>1.0</v>
      </c>
      <c r="D96" s="6" t="s">
        <v>1294</v>
      </c>
      <c r="E96" s="9">
        <v>6000.0</v>
      </c>
      <c r="F96" s="9">
        <v>70.0</v>
      </c>
      <c r="G96" s="9">
        <f>IF(E96 &lt; Config!$B$2, Config!$B$2, E96)</f>
        <v>6000</v>
      </c>
      <c r="H96" s="9">
        <f t="shared" si="1"/>
        <v>33767.55602</v>
      </c>
      <c r="I96" s="9">
        <f>H96 * (1 - Config!$B$9)</f>
        <v>28702.42261</v>
      </c>
      <c r="J96" s="9">
        <f>H96 * (1 + Config!$B$10)</f>
        <v>42209.44502</v>
      </c>
      <c r="K96" s="6" t="str">
        <f t="shared" si="2"/>
        <v>2g 87s 2c</v>
      </c>
      <c r="L96" s="8" t="str">
        <f t="shared" si="3"/>
        <v>3g 37s 68c</v>
      </c>
      <c r="M96" s="6" t="str">
        <f t="shared" si="4"/>
        <v>4g 22s 9c</v>
      </c>
      <c r="N96" s="6" t="str">
        <f t="shared" si="5"/>
        <v>Major Holy Protection Potion</v>
      </c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6">
        <f>IF(C97=0, Config!$B$13*Config!$B$20*Config!$B$30, 
IF(C97=1, Config!$B$13*Config!$B$21*Config!$B$31, 
IF(C97=2, Config!$B$13*Config!$B$22*Config!$B$32, 
IF(C97=3, Config!$B$13*Config!$B$23*Config!$B$33, 
IF(C97=4, Config!$B$13*Config!$B$24*Config!$B$34, 
IF(C97=5, Config!$B$13*Config!$B$25*Config!$B$35, 
IF(C97=6, Config!$B$13*Config!$B$26*Config!$B$36, 
IF(C97=7, Config!$B$13*Config!$B$27*Config!$B$37, ""))))))))</f>
        <v>1</v>
      </c>
      <c r="C97" s="9">
        <v>1.0</v>
      </c>
      <c r="D97" s="6" t="s">
        <v>1295</v>
      </c>
      <c r="E97" s="9">
        <v>690.0</v>
      </c>
      <c r="F97" s="9">
        <v>70.0</v>
      </c>
      <c r="G97" s="9">
        <f>IF(E97 &lt; Config!$B$2, Config!$B$2, E97)</f>
        <v>1000</v>
      </c>
      <c r="H97" s="9">
        <f t="shared" si="1"/>
        <v>5627.926003</v>
      </c>
      <c r="I97" s="9">
        <f>H97 * (1 - Config!$B$9)</f>
        <v>4783.737102</v>
      </c>
      <c r="J97" s="9">
        <f>H97 * (1 + Config!$B$10)</f>
        <v>7034.907503</v>
      </c>
      <c r="K97" s="6" t="str">
        <f t="shared" si="2"/>
        <v>0g 47s 84c</v>
      </c>
      <c r="L97" s="8" t="str">
        <f t="shared" si="3"/>
        <v>0g 56s 28c</v>
      </c>
      <c r="M97" s="6" t="str">
        <f t="shared" si="4"/>
        <v>0g 70s 35c</v>
      </c>
      <c r="N97" s="6" t="str">
        <f t="shared" si="5"/>
        <v>Blue Ogre Brew</v>
      </c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6">
        <f>IF(C98=0, Config!$B$13*Config!$B$20*Config!$B$30, 
IF(C98=1, Config!$B$13*Config!$B$21*Config!$B$31, 
IF(C98=2, Config!$B$13*Config!$B$22*Config!$B$32, 
IF(C98=3, Config!$B$13*Config!$B$23*Config!$B$33, 
IF(C98=4, Config!$B$13*Config!$B$24*Config!$B$34, 
IF(C98=5, Config!$B$13*Config!$B$25*Config!$B$35, 
IF(C98=6, Config!$B$13*Config!$B$26*Config!$B$36, 
IF(C98=7, Config!$B$13*Config!$B$27*Config!$B$37, ""))))))))</f>
        <v>1</v>
      </c>
      <c r="C98" s="9">
        <v>1.0</v>
      </c>
      <c r="D98" s="6" t="s">
        <v>1296</v>
      </c>
      <c r="E98" s="9">
        <v>460.0</v>
      </c>
      <c r="F98" s="9">
        <v>70.0</v>
      </c>
      <c r="G98" s="9">
        <f>IF(E98 &lt; Config!$B$2, Config!$B$2, E98)</f>
        <v>1000</v>
      </c>
      <c r="H98" s="9">
        <f t="shared" si="1"/>
        <v>5627.926003</v>
      </c>
      <c r="I98" s="9">
        <f>H98 * (1 - Config!$B$9)</f>
        <v>4783.737102</v>
      </c>
      <c r="J98" s="9">
        <f>H98 * (1 + Config!$B$10)</f>
        <v>7034.907503</v>
      </c>
      <c r="K98" s="6" t="str">
        <f t="shared" si="2"/>
        <v>0g 47s 84c</v>
      </c>
      <c r="L98" s="8" t="str">
        <f t="shared" si="3"/>
        <v>0g 56s 28c</v>
      </c>
      <c r="M98" s="6" t="str">
        <f t="shared" si="4"/>
        <v>0g 70s 35c</v>
      </c>
      <c r="N98" s="6" t="str">
        <f t="shared" si="5"/>
        <v>Red Ogre Brew</v>
      </c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6">
        <f>IF(C99=0, Config!$B$13*Config!$B$20*Config!$B$30, 
IF(C99=1, Config!$B$13*Config!$B$21*Config!$B$31, 
IF(C99=2, Config!$B$13*Config!$B$22*Config!$B$32, 
IF(C99=3, Config!$B$13*Config!$B$23*Config!$B$33, 
IF(C99=4, Config!$B$13*Config!$B$24*Config!$B$34, 
IF(C99=5, Config!$B$13*Config!$B$25*Config!$B$35, 
IF(C99=6, Config!$B$13*Config!$B$26*Config!$B$36, 
IF(C99=7, Config!$B$13*Config!$B$27*Config!$B$37, ""))))))))</f>
        <v>1</v>
      </c>
      <c r="C99" s="9">
        <v>1.0</v>
      </c>
      <c r="D99" s="6" t="s">
        <v>1297</v>
      </c>
      <c r="E99" s="9">
        <v>690.0</v>
      </c>
      <c r="F99" s="9">
        <v>70.0</v>
      </c>
      <c r="G99" s="9">
        <f>IF(E99 &lt; Config!$B$2, Config!$B$2, E99)</f>
        <v>1000</v>
      </c>
      <c r="H99" s="9">
        <f t="shared" si="1"/>
        <v>5627.926003</v>
      </c>
      <c r="I99" s="9">
        <f>H99 * (1 - Config!$B$9)</f>
        <v>4783.737102</v>
      </c>
      <c r="J99" s="9">
        <f>H99 * (1 + Config!$B$10)</f>
        <v>7034.907503</v>
      </c>
      <c r="K99" s="6" t="str">
        <f t="shared" si="2"/>
        <v>0g 47s 84c</v>
      </c>
      <c r="L99" s="8" t="str">
        <f t="shared" si="3"/>
        <v>0g 56s 28c</v>
      </c>
      <c r="M99" s="6" t="str">
        <f t="shared" si="4"/>
        <v>0g 70s 35c</v>
      </c>
      <c r="N99" s="6" t="str">
        <f t="shared" si="5"/>
        <v>Blue Ogre Brew Special</v>
      </c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6">
        <f>IF(C100=0, Config!$B$13*Config!$B$20*Config!$B$30, 
IF(C100=1, Config!$B$13*Config!$B$21*Config!$B$31, 
IF(C100=2, Config!$B$13*Config!$B$22*Config!$B$32, 
IF(C100=3, Config!$B$13*Config!$B$23*Config!$B$33, 
IF(C100=4, Config!$B$13*Config!$B$24*Config!$B$34, 
IF(C100=5, Config!$B$13*Config!$B$25*Config!$B$35, 
IF(C100=6, Config!$B$13*Config!$B$26*Config!$B$36, 
IF(C100=7, Config!$B$13*Config!$B$27*Config!$B$37, ""))))))))</f>
        <v>1</v>
      </c>
      <c r="C100" s="9">
        <v>1.0</v>
      </c>
      <c r="D100" s="6" t="s">
        <v>1298</v>
      </c>
      <c r="E100" s="9">
        <v>460.0</v>
      </c>
      <c r="F100" s="9">
        <v>70.0</v>
      </c>
      <c r="G100" s="9">
        <f>IF(E100 &lt; Config!$B$2, Config!$B$2, E100)</f>
        <v>1000</v>
      </c>
      <c r="H100" s="9">
        <f t="shared" si="1"/>
        <v>5627.926003</v>
      </c>
      <c r="I100" s="9">
        <f>H100 * (1 - Config!$B$9)</f>
        <v>4783.737102</v>
      </c>
      <c r="J100" s="9">
        <f>H100 * (1 + Config!$B$10)</f>
        <v>7034.907503</v>
      </c>
      <c r="K100" s="6" t="str">
        <f t="shared" si="2"/>
        <v>0g 47s 84c</v>
      </c>
      <c r="L100" s="8" t="str">
        <f t="shared" si="3"/>
        <v>0g 56s 28c</v>
      </c>
      <c r="M100" s="6" t="str">
        <f t="shared" si="4"/>
        <v>0g 70s 35c</v>
      </c>
      <c r="N100" s="6" t="str">
        <f t="shared" si="5"/>
        <v>Red Ogre Brew Special</v>
      </c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6">
        <f>IF(C101=0, Config!$B$13*Config!$B$20*Config!$B$30, 
IF(C101=1, Config!$B$13*Config!$B$21*Config!$B$31, 
IF(C101=2, Config!$B$13*Config!$B$22*Config!$B$32, 
IF(C101=3, Config!$B$13*Config!$B$23*Config!$B$33, 
IF(C101=4, Config!$B$13*Config!$B$24*Config!$B$34, 
IF(C101=5, Config!$B$13*Config!$B$25*Config!$B$35, 
IF(C101=6, Config!$B$13*Config!$B$26*Config!$B$36, 
IF(C101=7, Config!$B$13*Config!$B$27*Config!$B$37, ""))))))))</f>
        <v>1</v>
      </c>
      <c r="C101" s="9">
        <v>1.0</v>
      </c>
      <c r="D101" s="6" t="s">
        <v>1299</v>
      </c>
      <c r="E101" s="9">
        <v>100.0</v>
      </c>
      <c r="F101" s="9">
        <v>70.0</v>
      </c>
      <c r="G101" s="9">
        <f>IF(E101 &lt; Config!$B$2, Config!$B$2, E101)</f>
        <v>1000</v>
      </c>
      <c r="H101" s="9">
        <f t="shared" si="1"/>
        <v>5627.926003</v>
      </c>
      <c r="I101" s="9">
        <f>H101 * (1 - Config!$B$9)</f>
        <v>4783.737102</v>
      </c>
      <c r="J101" s="9">
        <f>H101 * (1 + Config!$B$10)</f>
        <v>7034.907503</v>
      </c>
      <c r="K101" s="6" t="str">
        <f t="shared" si="2"/>
        <v>0g 47s 84c</v>
      </c>
      <c r="L101" s="8" t="str">
        <f t="shared" si="3"/>
        <v>0g 56s 28c</v>
      </c>
      <c r="M101" s="6" t="str">
        <f t="shared" si="4"/>
        <v>0g 70s 35c</v>
      </c>
      <c r="N101" s="6" t="str">
        <f t="shared" si="5"/>
        <v>Murliver Oil</v>
      </c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6">
        <f>IF(C102=0, Config!$B$13*Config!$B$20*Config!$B$30, 
IF(C102=1, Config!$B$13*Config!$B$21*Config!$B$31, 
IF(C102=2, Config!$B$13*Config!$B$22*Config!$B$32, 
IF(C102=3, Config!$B$13*Config!$B$23*Config!$B$33, 
IF(C102=4, Config!$B$13*Config!$B$24*Config!$B$34, 
IF(C102=5, Config!$B$13*Config!$B$25*Config!$B$35, 
IF(C102=6, Config!$B$13*Config!$B$26*Config!$B$36, 
IF(C102=7, Config!$B$13*Config!$B$27*Config!$B$37, ""))))))))</f>
        <v>1</v>
      </c>
      <c r="C102" s="9">
        <v>1.0</v>
      </c>
      <c r="D102" s="6" t="s">
        <v>1300</v>
      </c>
      <c r="E102" s="9">
        <v>5000.0</v>
      </c>
      <c r="F102" s="9">
        <v>72.0</v>
      </c>
      <c r="G102" s="9">
        <f>IF(E102 &lt; Config!$B$2, Config!$B$2, E102)</f>
        <v>5000</v>
      </c>
      <c r="H102" s="9">
        <f t="shared" si="1"/>
        <v>29029.54027</v>
      </c>
      <c r="I102" s="9">
        <f>H102 * (1 - Config!$B$9)</f>
        <v>24675.10923</v>
      </c>
      <c r="J102" s="9">
        <f>H102 * (1 + Config!$B$10)</f>
        <v>36286.92534</v>
      </c>
      <c r="K102" s="6" t="str">
        <f t="shared" si="2"/>
        <v>2g 46s 75c</v>
      </c>
      <c r="L102" s="8" t="str">
        <f t="shared" si="3"/>
        <v>2g 90s 30c</v>
      </c>
      <c r="M102" s="6" t="str">
        <f t="shared" si="4"/>
        <v>3g 62s 87c</v>
      </c>
      <c r="N102" s="6" t="str">
        <f t="shared" si="5"/>
        <v>Fel Mana Potion</v>
      </c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6">
        <f>IF(C103=0, Config!$B$13*Config!$B$20*Config!$B$30, 
IF(C103=1, Config!$B$13*Config!$B$21*Config!$B$31, 
IF(C103=2, Config!$B$13*Config!$B$22*Config!$B$32, 
IF(C103=3, Config!$B$13*Config!$B$23*Config!$B$33, 
IF(C103=4, Config!$B$13*Config!$B$24*Config!$B$34, 
IF(C103=5, Config!$B$13*Config!$B$25*Config!$B$35, 
IF(C103=6, Config!$B$13*Config!$B$26*Config!$B$36, 
IF(C103=7, Config!$B$13*Config!$B$27*Config!$B$37, ""))))))))</f>
        <v>1</v>
      </c>
      <c r="C103" s="9">
        <v>1.0</v>
      </c>
      <c r="D103" s="6" t="s">
        <v>1301</v>
      </c>
      <c r="E103" s="9">
        <v>7000.0</v>
      </c>
      <c r="F103" s="9">
        <v>73.0</v>
      </c>
      <c r="G103" s="9">
        <f>IF(E103 &lt; Config!$B$2, Config!$B$2, E103)</f>
        <v>7000</v>
      </c>
      <c r="H103" s="9">
        <f t="shared" si="1"/>
        <v>41261.62889</v>
      </c>
      <c r="I103" s="9">
        <f>H103 * (1 - Config!$B$9)</f>
        <v>35072.38455</v>
      </c>
      <c r="J103" s="9">
        <f>H103 * (1 + Config!$B$10)</f>
        <v>51577.03611</v>
      </c>
      <c r="K103" s="6" t="str">
        <f t="shared" si="2"/>
        <v>3g 50s 72c</v>
      </c>
      <c r="L103" s="8" t="str">
        <f t="shared" si="3"/>
        <v>4g 12s 62c</v>
      </c>
      <c r="M103" s="6" t="str">
        <f t="shared" si="4"/>
        <v>5g 15s 77c</v>
      </c>
      <c r="N103" s="6" t="str">
        <f t="shared" si="5"/>
        <v>Ironshield Potion</v>
      </c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6">
        <f>IF(C104=0, Config!$B$13*Config!$B$20*Config!$B$30, 
IF(C104=1, Config!$B$13*Config!$B$21*Config!$B$31, 
IF(C104=2, Config!$B$13*Config!$B$22*Config!$B$32, 
IF(C104=3, Config!$B$13*Config!$B$23*Config!$B$33, 
IF(C104=4, Config!$B$13*Config!$B$24*Config!$B$34, 
IF(C104=5, Config!$B$13*Config!$B$25*Config!$B$35, 
IF(C104=6, Config!$B$13*Config!$B$26*Config!$B$36, 
IF(C104=7, Config!$B$13*Config!$B$27*Config!$B$37, ""))))))))</f>
        <v>1</v>
      </c>
      <c r="C104" s="9">
        <v>1.0</v>
      </c>
      <c r="D104" s="6" t="s">
        <v>1302</v>
      </c>
      <c r="E104" s="9">
        <v>7000.0</v>
      </c>
      <c r="F104" s="9">
        <v>75.0</v>
      </c>
      <c r="G104" s="9">
        <f>IF(E104 &lt; Config!$B$2, Config!$B$2, E104)</f>
        <v>7000</v>
      </c>
      <c r="H104" s="9">
        <f t="shared" si="1"/>
        <v>42496.80708</v>
      </c>
      <c r="I104" s="9">
        <f>H104 * (1 - Config!$B$9)</f>
        <v>36122.28602</v>
      </c>
      <c r="J104" s="9">
        <f>H104 * (1 + Config!$B$10)</f>
        <v>53121.00885</v>
      </c>
      <c r="K104" s="6" t="str">
        <f t="shared" si="2"/>
        <v>3g 61s 22c</v>
      </c>
      <c r="L104" s="8" t="str">
        <f t="shared" si="3"/>
        <v>4g 24s 97c</v>
      </c>
      <c r="M104" s="6" t="str">
        <f t="shared" si="4"/>
        <v>5g 31s 21c</v>
      </c>
      <c r="N104" s="6" t="str">
        <f t="shared" si="5"/>
        <v>Super Rejuvenation Potion</v>
      </c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6">
        <f>IF(C105=0, Config!$B$13*Config!$B$20*Config!$B$30, 
IF(C105=1, Config!$B$13*Config!$B$21*Config!$B$31, 
IF(C105=2, Config!$B$13*Config!$B$22*Config!$B$32, 
IF(C105=3, Config!$B$13*Config!$B$23*Config!$B$33, 
IF(C105=4, Config!$B$13*Config!$B$24*Config!$B$34, 
IF(C105=5, Config!$B$13*Config!$B$25*Config!$B$35, 
IF(C105=6, Config!$B$13*Config!$B$26*Config!$B$36, 
IF(C105=7, Config!$B$13*Config!$B$27*Config!$B$37, ""))))))))</f>
        <v>1</v>
      </c>
      <c r="C105" s="9">
        <v>1.0</v>
      </c>
      <c r="D105" s="6" t="s">
        <v>1303</v>
      </c>
      <c r="E105" s="9">
        <v>7000.0</v>
      </c>
      <c r="F105" s="9">
        <v>75.0</v>
      </c>
      <c r="G105" s="9">
        <f>IF(E105 &lt; Config!$B$2, Config!$B$2, E105)</f>
        <v>7000</v>
      </c>
      <c r="H105" s="9">
        <f t="shared" si="1"/>
        <v>42496.80708</v>
      </c>
      <c r="I105" s="9">
        <f>H105 * (1 - Config!$B$9)</f>
        <v>36122.28602</v>
      </c>
      <c r="J105" s="9">
        <f>H105 * (1 + Config!$B$10)</f>
        <v>53121.00885</v>
      </c>
      <c r="K105" s="6" t="str">
        <f t="shared" si="2"/>
        <v>3g 61s 22c</v>
      </c>
      <c r="L105" s="8" t="str">
        <f t="shared" si="3"/>
        <v>4g 24s 97c</v>
      </c>
      <c r="M105" s="6" t="str">
        <f t="shared" si="4"/>
        <v>5g 31s 21c</v>
      </c>
      <c r="N105" s="6" t="str">
        <f t="shared" si="5"/>
        <v>Mad Alchemist's Potion</v>
      </c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6">
        <f>IF(C106=0, Config!$B$13*Config!$B$20*Config!$B$30, 
IF(C106=1, Config!$B$13*Config!$B$21*Config!$B$31, 
IF(C106=2, Config!$B$13*Config!$B$22*Config!$B$32, 
IF(C106=3, Config!$B$13*Config!$B$23*Config!$B$33, 
IF(C106=4, Config!$B$13*Config!$B$24*Config!$B$34, 
IF(C106=5, Config!$B$13*Config!$B$25*Config!$B$35, 
IF(C106=6, Config!$B$13*Config!$B$26*Config!$B$36, 
IF(C106=7, Config!$B$13*Config!$B$27*Config!$B$37, ""))))))))</f>
        <v>1</v>
      </c>
      <c r="C106" s="9">
        <v>1.0</v>
      </c>
      <c r="D106" s="6" t="s">
        <v>1304</v>
      </c>
      <c r="E106" s="9">
        <v>5000.0</v>
      </c>
      <c r="F106" s="9">
        <v>75.0</v>
      </c>
      <c r="G106" s="9">
        <f>IF(E106 &lt; Config!$B$2, Config!$B$2, E106)</f>
        <v>5000</v>
      </c>
      <c r="H106" s="9">
        <f t="shared" si="1"/>
        <v>30354.8622</v>
      </c>
      <c r="I106" s="9">
        <f>H106 * (1 - Config!$B$9)</f>
        <v>25801.63287</v>
      </c>
      <c r="J106" s="9">
        <f>H106 * (1 + Config!$B$10)</f>
        <v>37943.57775</v>
      </c>
      <c r="K106" s="6" t="str">
        <f t="shared" si="2"/>
        <v>2g 58s 2c</v>
      </c>
      <c r="L106" s="8" t="str">
        <f t="shared" si="3"/>
        <v>3g 3s 55c</v>
      </c>
      <c r="M106" s="6" t="str">
        <f t="shared" si="4"/>
        <v>3g 79s 44c</v>
      </c>
      <c r="N106" s="6" t="str">
        <f t="shared" si="5"/>
        <v>Resurgent Healing Potion</v>
      </c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6">
        <f>IF(C107=0, Config!$B$13*Config!$B$20*Config!$B$30, 
IF(C107=1, Config!$B$13*Config!$B$21*Config!$B$31, 
IF(C107=2, Config!$B$13*Config!$B$22*Config!$B$32, 
IF(C107=3, Config!$B$13*Config!$B$23*Config!$B$33, 
IF(C107=4, Config!$B$13*Config!$B$24*Config!$B$34, 
IF(C107=5, Config!$B$13*Config!$B$25*Config!$B$35, 
IF(C107=6, Config!$B$13*Config!$B$26*Config!$B$36, 
IF(C107=7, Config!$B$13*Config!$B$27*Config!$B$37, ""))))))))</f>
        <v>1</v>
      </c>
      <c r="C107" s="9">
        <v>1.0</v>
      </c>
      <c r="D107" s="6" t="s">
        <v>1305</v>
      </c>
      <c r="E107" s="9">
        <v>5000.0</v>
      </c>
      <c r="F107" s="9">
        <v>75.0</v>
      </c>
      <c r="G107" s="9">
        <f>IF(E107 &lt; Config!$B$2, Config!$B$2, E107)</f>
        <v>5000</v>
      </c>
      <c r="H107" s="9">
        <f t="shared" si="1"/>
        <v>30354.8622</v>
      </c>
      <c r="I107" s="9">
        <f>H107 * (1 - Config!$B$9)</f>
        <v>25801.63287</v>
      </c>
      <c r="J107" s="9">
        <f>H107 * (1 + Config!$B$10)</f>
        <v>37943.57775</v>
      </c>
      <c r="K107" s="6" t="str">
        <f t="shared" si="2"/>
        <v>2g 58s 2c</v>
      </c>
      <c r="L107" s="8" t="str">
        <f t="shared" si="3"/>
        <v>3g 3s 55c</v>
      </c>
      <c r="M107" s="6" t="str">
        <f t="shared" si="4"/>
        <v>3g 79s 44c</v>
      </c>
      <c r="N107" s="6" t="str">
        <f t="shared" si="5"/>
        <v>Icy Mana Potion</v>
      </c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6">
        <f>IF(C108=0, Config!$B$13*Config!$B$20*Config!$B$30, 
IF(C108=1, Config!$B$13*Config!$B$21*Config!$B$31, 
IF(C108=2, Config!$B$13*Config!$B$22*Config!$B$32, 
IF(C108=3, Config!$B$13*Config!$B$23*Config!$B$33, 
IF(C108=4, Config!$B$13*Config!$B$24*Config!$B$34, 
IF(C108=5, Config!$B$13*Config!$B$25*Config!$B$35, 
IF(C108=6, Config!$B$13*Config!$B$26*Config!$B$36, 
IF(C108=7, Config!$B$13*Config!$B$27*Config!$B$37, ""))))))))</f>
        <v>1</v>
      </c>
      <c r="C108" s="9">
        <v>1.0</v>
      </c>
      <c r="D108" s="6" t="s">
        <v>1306</v>
      </c>
      <c r="E108" s="9">
        <v>6000.0</v>
      </c>
      <c r="F108" s="9">
        <v>80.0</v>
      </c>
      <c r="G108" s="9">
        <f>IF(E108 &lt; Config!$B$2, Config!$B$2, E108)</f>
        <v>6000</v>
      </c>
      <c r="H108" s="9">
        <f t="shared" si="1"/>
        <v>39045.61991</v>
      </c>
      <c r="I108" s="9">
        <f>H108 * (1 - Config!$B$9)</f>
        <v>33188.77692</v>
      </c>
      <c r="J108" s="9">
        <f>H108 * (1 + Config!$B$10)</f>
        <v>48807.02489</v>
      </c>
      <c r="K108" s="6" t="str">
        <f t="shared" si="2"/>
        <v>3g 31s 89c</v>
      </c>
      <c r="L108" s="8" t="str">
        <f t="shared" si="3"/>
        <v>3g 90s 46c</v>
      </c>
      <c r="M108" s="6" t="str">
        <f t="shared" si="4"/>
        <v>4g 88s 7c</v>
      </c>
      <c r="N108" s="6" t="str">
        <f t="shared" si="5"/>
        <v>Runic Healing Potion</v>
      </c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6">
        <f>IF(C109=0, Config!$B$13*Config!$B$20*Config!$B$30, 
IF(C109=1, Config!$B$13*Config!$B$21*Config!$B$31, 
IF(C109=2, Config!$B$13*Config!$B$22*Config!$B$32, 
IF(C109=3, Config!$B$13*Config!$B$23*Config!$B$33, 
IF(C109=4, Config!$B$13*Config!$B$24*Config!$B$34, 
IF(C109=5, Config!$B$13*Config!$B$25*Config!$B$35, 
IF(C109=6, Config!$B$13*Config!$B$26*Config!$B$36, 
IF(C109=7, Config!$B$13*Config!$B$27*Config!$B$37, ""))))))))</f>
        <v>1</v>
      </c>
      <c r="C109" s="9">
        <v>1.0</v>
      </c>
      <c r="D109" s="6" t="s">
        <v>1307</v>
      </c>
      <c r="E109" s="9">
        <v>6000.0</v>
      </c>
      <c r="F109" s="9">
        <v>80.0</v>
      </c>
      <c r="G109" s="9">
        <f>IF(E109 &lt; Config!$B$2, Config!$B$2, E109)</f>
        <v>6000</v>
      </c>
      <c r="H109" s="9">
        <f t="shared" si="1"/>
        <v>39045.61991</v>
      </c>
      <c r="I109" s="9">
        <f>H109 * (1 - Config!$B$9)</f>
        <v>33188.77692</v>
      </c>
      <c r="J109" s="9">
        <f>H109 * (1 + Config!$B$10)</f>
        <v>48807.02489</v>
      </c>
      <c r="K109" s="6" t="str">
        <f t="shared" si="2"/>
        <v>3g 31s 89c</v>
      </c>
      <c r="L109" s="8" t="str">
        <f t="shared" si="3"/>
        <v>3g 90s 46c</v>
      </c>
      <c r="M109" s="6" t="str">
        <f t="shared" si="4"/>
        <v>4g 88s 7c</v>
      </c>
      <c r="N109" s="6" t="str">
        <f t="shared" si="5"/>
        <v>Runic Mana Potion</v>
      </c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6">
        <f>IF(C110=0, Config!$B$13*Config!$B$20*Config!$B$30, 
IF(C110=1, Config!$B$13*Config!$B$21*Config!$B$31, 
IF(C110=2, Config!$B$13*Config!$B$22*Config!$B$32, 
IF(C110=3, Config!$B$13*Config!$B$23*Config!$B$33, 
IF(C110=4, Config!$B$13*Config!$B$24*Config!$B$34, 
IF(C110=5, Config!$B$13*Config!$B$25*Config!$B$35, 
IF(C110=6, Config!$B$13*Config!$B$26*Config!$B$36, 
IF(C110=7, Config!$B$13*Config!$B$27*Config!$B$37, ""))))))))</f>
        <v>1</v>
      </c>
      <c r="C110" s="9">
        <v>1.0</v>
      </c>
      <c r="D110" s="6" t="s">
        <v>1308</v>
      </c>
      <c r="E110" s="9">
        <v>2500.0</v>
      </c>
      <c r="F110" s="9">
        <v>80.0</v>
      </c>
      <c r="G110" s="9">
        <f>IF(E110 &lt; Config!$B$2, Config!$B$2, E110)</f>
        <v>2500</v>
      </c>
      <c r="H110" s="9">
        <f t="shared" si="1"/>
        <v>16269.0083</v>
      </c>
      <c r="I110" s="9">
        <f>H110 * (1 - Config!$B$9)</f>
        <v>13828.65705</v>
      </c>
      <c r="J110" s="9">
        <f>H110 * (1 + Config!$B$10)</f>
        <v>20336.26037</v>
      </c>
      <c r="K110" s="6" t="str">
        <f t="shared" si="2"/>
        <v>1g 38s 29c</v>
      </c>
      <c r="L110" s="8" t="str">
        <f t="shared" si="3"/>
        <v>1g 62s 69c</v>
      </c>
      <c r="M110" s="6" t="str">
        <f t="shared" si="4"/>
        <v>2g 3s 36c</v>
      </c>
      <c r="N110" s="6" t="str">
        <f t="shared" si="5"/>
        <v>Crazy Alchemist's Potion</v>
      </c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6">
        <f>IF(C111=0, Config!$B$13*Config!$B$20*Config!$B$30, 
IF(C111=1, Config!$B$13*Config!$B$21*Config!$B$31, 
IF(C111=2, Config!$B$13*Config!$B$22*Config!$B$32, 
IF(C111=3, Config!$B$13*Config!$B$23*Config!$B$33, 
IF(C111=4, Config!$B$13*Config!$B$24*Config!$B$34, 
IF(C111=5, Config!$B$13*Config!$B$25*Config!$B$35, 
IF(C111=6, Config!$B$13*Config!$B$26*Config!$B$36, 
IF(C111=7, Config!$B$13*Config!$B$27*Config!$B$37, ""))))))))</f>
        <v>1</v>
      </c>
      <c r="C111" s="9">
        <v>1.0</v>
      </c>
      <c r="D111" s="6" t="s">
        <v>1309</v>
      </c>
      <c r="E111" s="9">
        <v>5000.0</v>
      </c>
      <c r="F111" s="9">
        <v>80.0</v>
      </c>
      <c r="G111" s="9">
        <f>IF(E111 &lt; Config!$B$2, Config!$B$2, E111)</f>
        <v>5000</v>
      </c>
      <c r="H111" s="9">
        <f t="shared" si="1"/>
        <v>32538.01659</v>
      </c>
      <c r="I111" s="9">
        <f>H111 * (1 - Config!$B$9)</f>
        <v>27657.3141</v>
      </c>
      <c r="J111" s="9">
        <f>H111 * (1 + Config!$B$10)</f>
        <v>40672.52074</v>
      </c>
      <c r="K111" s="6" t="str">
        <f t="shared" si="2"/>
        <v>2g 76s 57c</v>
      </c>
      <c r="L111" s="8" t="str">
        <f t="shared" si="3"/>
        <v>3g 25s 38c</v>
      </c>
      <c r="M111" s="6" t="str">
        <f t="shared" si="4"/>
        <v>4g 6s 73c</v>
      </c>
      <c r="N111" s="6" t="str">
        <f t="shared" si="5"/>
        <v>Potion of Nightmares</v>
      </c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6">
        <f>IF(C112=0, Config!$B$13*Config!$B$20*Config!$B$30, 
IF(C112=1, Config!$B$13*Config!$B$21*Config!$B$31, 
IF(C112=2, Config!$B$13*Config!$B$22*Config!$B$32, 
IF(C112=3, Config!$B$13*Config!$B$23*Config!$B$33, 
IF(C112=4, Config!$B$13*Config!$B$24*Config!$B$34, 
IF(C112=5, Config!$B$13*Config!$B$25*Config!$B$35, 
IF(C112=6, Config!$B$13*Config!$B$26*Config!$B$36, 
IF(C112=7, Config!$B$13*Config!$B$27*Config!$B$37, ""))))))))</f>
        <v>1</v>
      </c>
      <c r="C112" s="9">
        <v>1.0</v>
      </c>
      <c r="D112" s="6" t="s">
        <v>1310</v>
      </c>
      <c r="E112" s="9">
        <v>5000.0</v>
      </c>
      <c r="F112" s="9">
        <v>80.0</v>
      </c>
      <c r="G112" s="9">
        <f>IF(E112 &lt; Config!$B$2, Config!$B$2, E112)</f>
        <v>5000</v>
      </c>
      <c r="H112" s="9">
        <f t="shared" si="1"/>
        <v>32538.01659</v>
      </c>
      <c r="I112" s="9">
        <f>H112 * (1 - Config!$B$9)</f>
        <v>27657.3141</v>
      </c>
      <c r="J112" s="9">
        <f>H112 * (1 + Config!$B$10)</f>
        <v>40672.52074</v>
      </c>
      <c r="K112" s="6" t="str">
        <f t="shared" si="2"/>
        <v>2g 76s 57c</v>
      </c>
      <c r="L112" s="8" t="str">
        <f t="shared" si="3"/>
        <v>3g 25s 38c</v>
      </c>
      <c r="M112" s="6" t="str">
        <f t="shared" si="4"/>
        <v>4g 6s 73c</v>
      </c>
      <c r="N112" s="6" t="str">
        <f t="shared" si="5"/>
        <v>Powerful Rejuvenation Potion</v>
      </c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6">
        <f>IF(C113=0, Config!$B$13*Config!$B$20*Config!$B$30, 
IF(C113=1, Config!$B$13*Config!$B$21*Config!$B$31, 
IF(C113=2, Config!$B$13*Config!$B$22*Config!$B$32, 
IF(C113=3, Config!$B$13*Config!$B$23*Config!$B$33, 
IF(C113=4, Config!$B$13*Config!$B$24*Config!$B$34, 
IF(C113=5, Config!$B$13*Config!$B$25*Config!$B$35, 
IF(C113=6, Config!$B$13*Config!$B$26*Config!$B$36, 
IF(C113=7, Config!$B$13*Config!$B$27*Config!$B$37, ""))))))))</f>
        <v>1</v>
      </c>
      <c r="C113" s="9">
        <v>1.0</v>
      </c>
      <c r="D113" s="6" t="s">
        <v>1311</v>
      </c>
      <c r="E113" s="9">
        <v>5000.0</v>
      </c>
      <c r="F113" s="9">
        <v>80.0</v>
      </c>
      <c r="G113" s="9">
        <f>IF(E113 &lt; Config!$B$2, Config!$B$2, E113)</f>
        <v>5000</v>
      </c>
      <c r="H113" s="9">
        <f t="shared" si="1"/>
        <v>32538.01659</v>
      </c>
      <c r="I113" s="9">
        <f>H113 * (1 - Config!$B$9)</f>
        <v>27657.3141</v>
      </c>
      <c r="J113" s="9">
        <f>H113 * (1 + Config!$B$10)</f>
        <v>40672.52074</v>
      </c>
      <c r="K113" s="6" t="str">
        <f t="shared" si="2"/>
        <v>2g 76s 57c</v>
      </c>
      <c r="L113" s="8" t="str">
        <f t="shared" si="3"/>
        <v>3g 25s 38c</v>
      </c>
      <c r="M113" s="6" t="str">
        <f t="shared" si="4"/>
        <v>4g 6s 73c</v>
      </c>
      <c r="N113" s="6" t="str">
        <f t="shared" si="5"/>
        <v>Indestructible Potion</v>
      </c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6">
        <f>IF(C114=0, Config!$B$13*Config!$B$20*Config!$B$30, 
IF(C114=1, Config!$B$13*Config!$B$21*Config!$B$31, 
IF(C114=2, Config!$B$13*Config!$B$22*Config!$B$32, 
IF(C114=3, Config!$B$13*Config!$B$23*Config!$B$33, 
IF(C114=4, Config!$B$13*Config!$B$24*Config!$B$34, 
IF(C114=5, Config!$B$13*Config!$B$25*Config!$B$35, 
IF(C114=6, Config!$B$13*Config!$B$26*Config!$B$36, 
IF(C114=7, Config!$B$13*Config!$B$27*Config!$B$37, ""))))))))</f>
        <v>1</v>
      </c>
      <c r="C114" s="9">
        <v>1.0</v>
      </c>
      <c r="D114" s="6" t="s">
        <v>1312</v>
      </c>
      <c r="E114" s="9">
        <v>5000.0</v>
      </c>
      <c r="F114" s="9">
        <v>80.0</v>
      </c>
      <c r="G114" s="9">
        <f>IF(E114 &lt; Config!$B$2, Config!$B$2, E114)</f>
        <v>5000</v>
      </c>
      <c r="H114" s="9">
        <f t="shared" si="1"/>
        <v>32538.01659</v>
      </c>
      <c r="I114" s="9">
        <f>H114 * (1 - Config!$B$9)</f>
        <v>27657.3141</v>
      </c>
      <c r="J114" s="9">
        <f>H114 * (1 + Config!$B$10)</f>
        <v>40672.52074</v>
      </c>
      <c r="K114" s="6" t="str">
        <f t="shared" si="2"/>
        <v>2g 76s 57c</v>
      </c>
      <c r="L114" s="8" t="str">
        <f t="shared" si="3"/>
        <v>3g 25s 38c</v>
      </c>
      <c r="M114" s="6" t="str">
        <f t="shared" si="4"/>
        <v>4g 6s 73c</v>
      </c>
      <c r="N114" s="6" t="str">
        <f t="shared" si="5"/>
        <v>Potion of Speed</v>
      </c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6">
        <f>IF(C115=0, Config!$B$13*Config!$B$20*Config!$B$30, 
IF(C115=1, Config!$B$13*Config!$B$21*Config!$B$31, 
IF(C115=2, Config!$B$13*Config!$B$22*Config!$B$32, 
IF(C115=3, Config!$B$13*Config!$B$23*Config!$B$33, 
IF(C115=4, Config!$B$13*Config!$B$24*Config!$B$34, 
IF(C115=5, Config!$B$13*Config!$B$25*Config!$B$35, 
IF(C115=6, Config!$B$13*Config!$B$26*Config!$B$36, 
IF(C115=7, Config!$B$13*Config!$B$27*Config!$B$37, ""))))))))</f>
        <v>1</v>
      </c>
      <c r="C115" s="9">
        <v>1.0</v>
      </c>
      <c r="D115" s="6" t="s">
        <v>1313</v>
      </c>
      <c r="E115" s="9">
        <v>5000.0</v>
      </c>
      <c r="F115" s="9">
        <v>80.0</v>
      </c>
      <c r="G115" s="9">
        <f>IF(E115 &lt; Config!$B$2, Config!$B$2, E115)</f>
        <v>5000</v>
      </c>
      <c r="H115" s="9">
        <f t="shared" si="1"/>
        <v>32538.01659</v>
      </c>
      <c r="I115" s="9">
        <f>H115 * (1 - Config!$B$9)</f>
        <v>27657.3141</v>
      </c>
      <c r="J115" s="9">
        <f>H115 * (1 + Config!$B$10)</f>
        <v>40672.52074</v>
      </c>
      <c r="K115" s="6" t="str">
        <f t="shared" si="2"/>
        <v>2g 76s 57c</v>
      </c>
      <c r="L115" s="8" t="str">
        <f t="shared" si="3"/>
        <v>3g 25s 38c</v>
      </c>
      <c r="M115" s="6" t="str">
        <f t="shared" si="4"/>
        <v>4g 6s 73c</v>
      </c>
      <c r="N115" s="6" t="str">
        <f t="shared" si="5"/>
        <v>Potion of Wild Magic</v>
      </c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6">
        <f>IF(C116=0, Config!$B$13*Config!$B$20*Config!$B$30, 
IF(C116=1, Config!$B$13*Config!$B$21*Config!$B$31, 
IF(C116=2, Config!$B$13*Config!$B$22*Config!$B$32, 
IF(C116=3, Config!$B$13*Config!$B$23*Config!$B$33, 
IF(C116=4, Config!$B$13*Config!$B$24*Config!$B$34, 
IF(C116=5, Config!$B$13*Config!$B$25*Config!$B$35, 
IF(C116=6, Config!$B$13*Config!$B$26*Config!$B$36, 
IF(C116=7, Config!$B$13*Config!$B$27*Config!$B$37, ""))))))))</f>
        <v>1</v>
      </c>
      <c r="C116" s="9">
        <v>1.0</v>
      </c>
      <c r="D116" s="6" t="s">
        <v>1314</v>
      </c>
      <c r="E116" s="9">
        <v>5000.0</v>
      </c>
      <c r="F116" s="9">
        <v>80.0</v>
      </c>
      <c r="G116" s="9">
        <f>IF(E116 &lt; Config!$B$2, Config!$B$2, E116)</f>
        <v>5000</v>
      </c>
      <c r="H116" s="9">
        <f t="shared" si="1"/>
        <v>32538.01659</v>
      </c>
      <c r="I116" s="9">
        <f>H116 * (1 - Config!$B$9)</f>
        <v>27657.3141</v>
      </c>
      <c r="J116" s="9">
        <f>H116 * (1 + Config!$B$10)</f>
        <v>40672.52074</v>
      </c>
      <c r="K116" s="6" t="str">
        <f t="shared" si="2"/>
        <v>2g 76s 57c</v>
      </c>
      <c r="L116" s="8" t="str">
        <f t="shared" si="3"/>
        <v>3g 25s 38c</v>
      </c>
      <c r="M116" s="6" t="str">
        <f t="shared" si="4"/>
        <v>4g 6s 73c</v>
      </c>
      <c r="N116" s="6" t="str">
        <f t="shared" si="5"/>
        <v>Mighty Arcane Protection Potion</v>
      </c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6">
        <f>IF(C117=0, Config!$B$13*Config!$B$20*Config!$B$30, 
IF(C117=1, Config!$B$13*Config!$B$21*Config!$B$31, 
IF(C117=2, Config!$B$13*Config!$B$22*Config!$B$32, 
IF(C117=3, Config!$B$13*Config!$B$23*Config!$B$33, 
IF(C117=4, Config!$B$13*Config!$B$24*Config!$B$34, 
IF(C117=5, Config!$B$13*Config!$B$25*Config!$B$35, 
IF(C117=6, Config!$B$13*Config!$B$26*Config!$B$36, 
IF(C117=7, Config!$B$13*Config!$B$27*Config!$B$37, ""))))))))</f>
        <v>1</v>
      </c>
      <c r="C117" s="9">
        <v>1.0</v>
      </c>
      <c r="D117" s="6" t="s">
        <v>1315</v>
      </c>
      <c r="E117" s="9">
        <v>5000.0</v>
      </c>
      <c r="F117" s="9">
        <v>80.0</v>
      </c>
      <c r="G117" s="9">
        <f>IF(E117 &lt; Config!$B$2, Config!$B$2, E117)</f>
        <v>5000</v>
      </c>
      <c r="H117" s="9">
        <f t="shared" si="1"/>
        <v>32538.01659</v>
      </c>
      <c r="I117" s="9">
        <f>H117 * (1 - Config!$B$9)</f>
        <v>27657.3141</v>
      </c>
      <c r="J117" s="9">
        <f>H117 * (1 + Config!$B$10)</f>
        <v>40672.52074</v>
      </c>
      <c r="K117" s="6" t="str">
        <f t="shared" si="2"/>
        <v>2g 76s 57c</v>
      </c>
      <c r="L117" s="8" t="str">
        <f t="shared" si="3"/>
        <v>3g 25s 38c</v>
      </c>
      <c r="M117" s="6" t="str">
        <f t="shared" si="4"/>
        <v>4g 6s 73c</v>
      </c>
      <c r="N117" s="6" t="str">
        <f t="shared" si="5"/>
        <v>Mighty Fire Protection Potion</v>
      </c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6">
        <f>IF(C118=0, Config!$B$13*Config!$B$20*Config!$B$30, 
IF(C118=1, Config!$B$13*Config!$B$21*Config!$B$31, 
IF(C118=2, Config!$B$13*Config!$B$22*Config!$B$32, 
IF(C118=3, Config!$B$13*Config!$B$23*Config!$B$33, 
IF(C118=4, Config!$B$13*Config!$B$24*Config!$B$34, 
IF(C118=5, Config!$B$13*Config!$B$25*Config!$B$35, 
IF(C118=6, Config!$B$13*Config!$B$26*Config!$B$36, 
IF(C118=7, Config!$B$13*Config!$B$27*Config!$B$37, ""))))))))</f>
        <v>1</v>
      </c>
      <c r="C118" s="9">
        <v>1.0</v>
      </c>
      <c r="D118" s="6" t="s">
        <v>1316</v>
      </c>
      <c r="E118" s="9">
        <v>5000.0</v>
      </c>
      <c r="F118" s="9">
        <v>80.0</v>
      </c>
      <c r="G118" s="9">
        <f>IF(E118 &lt; Config!$B$2, Config!$B$2, E118)</f>
        <v>5000</v>
      </c>
      <c r="H118" s="9">
        <f t="shared" si="1"/>
        <v>32538.01659</v>
      </c>
      <c r="I118" s="9">
        <f>H118 * (1 - Config!$B$9)</f>
        <v>27657.3141</v>
      </c>
      <c r="J118" s="9">
        <f>H118 * (1 + Config!$B$10)</f>
        <v>40672.52074</v>
      </c>
      <c r="K118" s="6" t="str">
        <f t="shared" si="2"/>
        <v>2g 76s 57c</v>
      </c>
      <c r="L118" s="8" t="str">
        <f t="shared" si="3"/>
        <v>3g 25s 38c</v>
      </c>
      <c r="M118" s="6" t="str">
        <f t="shared" si="4"/>
        <v>4g 6s 73c</v>
      </c>
      <c r="N118" s="6" t="str">
        <f t="shared" si="5"/>
        <v>Mighty Frost Protection Potion</v>
      </c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6">
        <f>IF(C119=0, Config!$B$13*Config!$B$20*Config!$B$30, 
IF(C119=1, Config!$B$13*Config!$B$21*Config!$B$31, 
IF(C119=2, Config!$B$13*Config!$B$22*Config!$B$32, 
IF(C119=3, Config!$B$13*Config!$B$23*Config!$B$33, 
IF(C119=4, Config!$B$13*Config!$B$24*Config!$B$34, 
IF(C119=5, Config!$B$13*Config!$B$25*Config!$B$35, 
IF(C119=6, Config!$B$13*Config!$B$26*Config!$B$36, 
IF(C119=7, Config!$B$13*Config!$B$27*Config!$B$37, ""))))))))</f>
        <v>1</v>
      </c>
      <c r="C119" s="9">
        <v>1.0</v>
      </c>
      <c r="D119" s="6" t="s">
        <v>1317</v>
      </c>
      <c r="E119" s="9">
        <v>5000.0</v>
      </c>
      <c r="F119" s="9">
        <v>80.0</v>
      </c>
      <c r="G119" s="9">
        <f>IF(E119 &lt; Config!$B$2, Config!$B$2, E119)</f>
        <v>5000</v>
      </c>
      <c r="H119" s="9">
        <f t="shared" si="1"/>
        <v>32538.01659</v>
      </c>
      <c r="I119" s="9">
        <f>H119 * (1 - Config!$B$9)</f>
        <v>27657.3141</v>
      </c>
      <c r="J119" s="9">
        <f>H119 * (1 + Config!$B$10)</f>
        <v>40672.52074</v>
      </c>
      <c r="K119" s="6" t="str">
        <f t="shared" si="2"/>
        <v>2g 76s 57c</v>
      </c>
      <c r="L119" s="8" t="str">
        <f t="shared" si="3"/>
        <v>3g 25s 38c</v>
      </c>
      <c r="M119" s="6" t="str">
        <f t="shared" si="4"/>
        <v>4g 6s 73c</v>
      </c>
      <c r="N119" s="6" t="str">
        <f t="shared" si="5"/>
        <v>Mighty Nature Protection Potion</v>
      </c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6">
        <f>IF(C120=0, Config!$B$13*Config!$B$20*Config!$B$30, 
IF(C120=1, Config!$B$13*Config!$B$21*Config!$B$31, 
IF(C120=2, Config!$B$13*Config!$B$22*Config!$B$32, 
IF(C120=3, Config!$B$13*Config!$B$23*Config!$B$33, 
IF(C120=4, Config!$B$13*Config!$B$24*Config!$B$34, 
IF(C120=5, Config!$B$13*Config!$B$25*Config!$B$35, 
IF(C120=6, Config!$B$13*Config!$B$26*Config!$B$36, 
IF(C120=7, Config!$B$13*Config!$B$27*Config!$B$37, ""))))))))</f>
        <v>1</v>
      </c>
      <c r="C120" s="9">
        <v>1.0</v>
      </c>
      <c r="D120" s="6" t="s">
        <v>1318</v>
      </c>
      <c r="E120" s="9">
        <v>5000.0</v>
      </c>
      <c r="F120" s="9">
        <v>80.0</v>
      </c>
      <c r="G120" s="9">
        <f>IF(E120 &lt; Config!$B$2, Config!$B$2, E120)</f>
        <v>5000</v>
      </c>
      <c r="H120" s="9">
        <f t="shared" si="1"/>
        <v>32538.01659</v>
      </c>
      <c r="I120" s="9">
        <f>H120 * (1 - Config!$B$9)</f>
        <v>27657.3141</v>
      </c>
      <c r="J120" s="9">
        <f>H120 * (1 + Config!$B$10)</f>
        <v>40672.52074</v>
      </c>
      <c r="K120" s="6" t="str">
        <f t="shared" si="2"/>
        <v>2g 76s 57c</v>
      </c>
      <c r="L120" s="8" t="str">
        <f t="shared" si="3"/>
        <v>3g 25s 38c</v>
      </c>
      <c r="M120" s="6" t="str">
        <f t="shared" si="4"/>
        <v>4g 6s 73c</v>
      </c>
      <c r="N120" s="6" t="str">
        <f t="shared" si="5"/>
        <v>Mighty Shadow Protection Potion</v>
      </c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6">
        <f>IF(C121=0, Config!$B$13*Config!$B$20*Config!$B$30, 
IF(C121=1, Config!$B$13*Config!$B$21*Config!$B$31, 
IF(C121=2, Config!$B$13*Config!$B$22*Config!$B$32, 
IF(C121=3, Config!$B$13*Config!$B$23*Config!$B$33, 
IF(C121=4, Config!$B$13*Config!$B$24*Config!$B$34, 
IF(C121=5, Config!$B$13*Config!$B$25*Config!$B$35, 
IF(C121=6, Config!$B$13*Config!$B$26*Config!$B$36, 
IF(C121=7, Config!$B$13*Config!$B$27*Config!$B$37, ""))))))))</f>
        <v>1</v>
      </c>
      <c r="C121" s="9">
        <v>1.0</v>
      </c>
      <c r="D121" s="6" t="s">
        <v>1319</v>
      </c>
      <c r="E121" s="9">
        <v>3750.0</v>
      </c>
      <c r="F121" s="9">
        <v>80.0</v>
      </c>
      <c r="G121" s="9">
        <f>IF(E121 &lt; Config!$B$2, Config!$B$2, E121)</f>
        <v>3750</v>
      </c>
      <c r="H121" s="9">
        <f t="shared" si="1"/>
        <v>24403.51244</v>
      </c>
      <c r="I121" s="9">
        <f>H121 * (1 - Config!$B$9)</f>
        <v>20742.98558</v>
      </c>
      <c r="J121" s="9">
        <f>H121 * (1 + Config!$B$10)</f>
        <v>30504.39055</v>
      </c>
      <c r="K121" s="6" t="str">
        <f t="shared" si="2"/>
        <v>2g 7s 43c</v>
      </c>
      <c r="L121" s="8" t="str">
        <f t="shared" si="3"/>
        <v>2g 44s 4c</v>
      </c>
      <c r="M121" s="6" t="str">
        <f t="shared" si="4"/>
        <v>3g 5s 4c</v>
      </c>
      <c r="N121" s="6" t="str">
        <f t="shared" si="5"/>
        <v>Runic Healing Injector</v>
      </c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6">
        <f>IF(C122=0, Config!$B$13*Config!$B$20*Config!$B$30, 
IF(C122=1, Config!$B$13*Config!$B$21*Config!$B$31, 
IF(C122=2, Config!$B$13*Config!$B$22*Config!$B$32, 
IF(C122=3, Config!$B$13*Config!$B$23*Config!$B$33, 
IF(C122=4, Config!$B$13*Config!$B$24*Config!$B$34, 
IF(C122=5, Config!$B$13*Config!$B$25*Config!$B$35, 
IF(C122=6, Config!$B$13*Config!$B$26*Config!$B$36, 
IF(C122=7, Config!$B$13*Config!$B$27*Config!$B$37, ""))))))))</f>
        <v>1</v>
      </c>
      <c r="C122" s="9">
        <v>1.0</v>
      </c>
      <c r="D122" s="6" t="s">
        <v>1320</v>
      </c>
      <c r="E122" s="9">
        <v>3750.0</v>
      </c>
      <c r="F122" s="9">
        <v>80.0</v>
      </c>
      <c r="G122" s="9">
        <f>IF(E122 &lt; Config!$B$2, Config!$B$2, E122)</f>
        <v>3750</v>
      </c>
      <c r="H122" s="9">
        <f t="shared" si="1"/>
        <v>24403.51244</v>
      </c>
      <c r="I122" s="9">
        <f>H122 * (1 - Config!$B$9)</f>
        <v>20742.98558</v>
      </c>
      <c r="J122" s="9">
        <f>H122 * (1 + Config!$B$10)</f>
        <v>30504.39055</v>
      </c>
      <c r="K122" s="6" t="str">
        <f t="shared" si="2"/>
        <v>2g 7s 43c</v>
      </c>
      <c r="L122" s="8" t="str">
        <f t="shared" si="3"/>
        <v>2g 44s 4c</v>
      </c>
      <c r="M122" s="6" t="str">
        <f t="shared" si="4"/>
        <v>3g 5s 4c</v>
      </c>
      <c r="N122" s="6" t="str">
        <f t="shared" si="5"/>
        <v>Runic Mana Injector</v>
      </c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6">
        <f>IF(C123=0, Config!$B$13*Config!$B$20*Config!$B$30, 
IF(C123=1, Config!$B$13*Config!$B$21*Config!$B$31, 
IF(C123=2, Config!$B$13*Config!$B$22*Config!$B$32, 
IF(C123=3, Config!$B$13*Config!$B$23*Config!$B$33, 
IF(C123=4, Config!$B$13*Config!$B$24*Config!$B$34, 
IF(C123=5, Config!$B$13*Config!$B$25*Config!$B$35, 
IF(C123=6, Config!$B$13*Config!$B$26*Config!$B$36, 
IF(C123=7, Config!$B$13*Config!$B$27*Config!$B$37, ""))))))))</f>
        <v>1</v>
      </c>
      <c r="C123" s="9">
        <v>1.0</v>
      </c>
      <c r="D123" s="6" t="s">
        <v>1321</v>
      </c>
      <c r="E123" s="9">
        <v>0.0</v>
      </c>
      <c r="F123" s="9">
        <v>80.0</v>
      </c>
      <c r="G123" s="9">
        <f>IF(E123 &lt; Config!$B$2, Config!$B$2, E123)</f>
        <v>1000</v>
      </c>
      <c r="H123" s="9">
        <f t="shared" si="1"/>
        <v>6507.603318</v>
      </c>
      <c r="I123" s="9">
        <f>H123 * (1 - Config!$B$9)</f>
        <v>5531.46282</v>
      </c>
      <c r="J123" s="9">
        <f>H123 * (1 + Config!$B$10)</f>
        <v>8134.504148</v>
      </c>
      <c r="K123" s="6" t="str">
        <f t="shared" si="2"/>
        <v>0g 55s 31c</v>
      </c>
      <c r="L123" s="8" t="str">
        <f t="shared" si="3"/>
        <v>0g 65s 8c</v>
      </c>
      <c r="M123" s="6" t="str">
        <f t="shared" si="4"/>
        <v>0g 81s 35c</v>
      </c>
      <c r="N123" s="6" t="str">
        <f t="shared" si="5"/>
        <v>Endless Healing Potion</v>
      </c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6">
        <f>IF(C124=0, Config!$B$13*Config!$B$20*Config!$B$30, 
IF(C124=1, Config!$B$13*Config!$B$21*Config!$B$31, 
IF(C124=2, Config!$B$13*Config!$B$22*Config!$B$32, 
IF(C124=3, Config!$B$13*Config!$B$23*Config!$B$33, 
IF(C124=4, Config!$B$13*Config!$B$24*Config!$B$34, 
IF(C124=5, Config!$B$13*Config!$B$25*Config!$B$35, 
IF(C124=6, Config!$B$13*Config!$B$26*Config!$B$36, 
IF(C124=7, Config!$B$13*Config!$B$27*Config!$B$37, ""))))))))</f>
        <v>1</v>
      </c>
      <c r="C124" s="9">
        <v>1.0</v>
      </c>
      <c r="D124" s="6" t="s">
        <v>1322</v>
      </c>
      <c r="E124" s="9">
        <v>0.0</v>
      </c>
      <c r="F124" s="9">
        <v>80.0</v>
      </c>
      <c r="G124" s="9">
        <f>IF(E124 &lt; Config!$B$2, Config!$B$2, E124)</f>
        <v>1000</v>
      </c>
      <c r="H124" s="9">
        <f t="shared" si="1"/>
        <v>6507.603318</v>
      </c>
      <c r="I124" s="9">
        <f>H124 * (1 - Config!$B$9)</f>
        <v>5531.46282</v>
      </c>
      <c r="J124" s="9">
        <f>H124 * (1 + Config!$B$10)</f>
        <v>8134.504148</v>
      </c>
      <c r="K124" s="6" t="str">
        <f t="shared" si="2"/>
        <v>0g 55s 31c</v>
      </c>
      <c r="L124" s="8" t="str">
        <f t="shared" si="3"/>
        <v>0g 65s 8c</v>
      </c>
      <c r="M124" s="6" t="str">
        <f t="shared" si="4"/>
        <v>0g 81s 35c</v>
      </c>
      <c r="N124" s="6" t="str">
        <f t="shared" si="5"/>
        <v>Endless Mana Potion</v>
      </c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6">
        <f>IF(C125=0, Config!$B$13*Config!$B$20*Config!$B$30, 
IF(C125=1, Config!$B$13*Config!$B$21*Config!$B$31, 
IF(C125=2, Config!$B$13*Config!$B$22*Config!$B$32, 
IF(C125=3, Config!$B$13*Config!$B$23*Config!$B$33, 
IF(C125=4, Config!$B$13*Config!$B$24*Config!$B$34, 
IF(C125=5, Config!$B$13*Config!$B$25*Config!$B$35, 
IF(C125=6, Config!$B$13*Config!$B$26*Config!$B$36, 
IF(C125=7, Config!$B$13*Config!$B$27*Config!$B$37, ""))))))))</f>
        <v>1</v>
      </c>
      <c r="C125" s="9">
        <v>1.0</v>
      </c>
      <c r="D125" s="6" t="s">
        <v>1323</v>
      </c>
      <c r="E125" s="9">
        <v>0.0</v>
      </c>
      <c r="F125" s="9">
        <v>80.0</v>
      </c>
      <c r="G125" s="9">
        <f>IF(E125 &lt; Config!$B$2, Config!$B$2, E125)</f>
        <v>1000</v>
      </c>
      <c r="H125" s="9">
        <f t="shared" si="1"/>
        <v>6507.603318</v>
      </c>
      <c r="I125" s="9">
        <f>H125 * (1 - Config!$B$9)</f>
        <v>5531.46282</v>
      </c>
      <c r="J125" s="9">
        <f>H125 * (1 + Config!$B$10)</f>
        <v>8134.504148</v>
      </c>
      <c r="K125" s="6" t="str">
        <f t="shared" si="2"/>
        <v>0g 55s 31c</v>
      </c>
      <c r="L125" s="8" t="str">
        <f t="shared" si="3"/>
        <v>0g 65s 8c</v>
      </c>
      <c r="M125" s="6" t="str">
        <f t="shared" si="4"/>
        <v>0g 81s 35c</v>
      </c>
      <c r="N125" s="6" t="str">
        <f t="shared" si="5"/>
        <v>Endless Rejuvenation Potion</v>
      </c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9"/>
      <c r="C126" s="9"/>
      <c r="D126" s="6"/>
      <c r="E126" s="9"/>
      <c r="F126" s="9"/>
      <c r="G126" s="9"/>
      <c r="H126" s="9"/>
      <c r="I126" s="9"/>
      <c r="J126" s="9"/>
      <c r="K126" s="6"/>
      <c r="L126" s="8"/>
      <c r="M126" s="6"/>
      <c r="N126" s="6"/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9"/>
      <c r="C127" s="9"/>
      <c r="D127" s="6"/>
      <c r="E127" s="9"/>
      <c r="F127" s="9"/>
      <c r="G127" s="9"/>
      <c r="H127" s="9"/>
      <c r="I127" s="9"/>
      <c r="J127" s="9"/>
      <c r="K127" s="6"/>
      <c r="L127" s="8"/>
      <c r="M127" s="6"/>
      <c r="N127" s="6"/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9"/>
      <c r="C128" s="9"/>
      <c r="D128" s="6"/>
      <c r="E128" s="9"/>
      <c r="F128" s="9"/>
      <c r="G128" s="9"/>
      <c r="H128" s="9"/>
      <c r="I128" s="9"/>
      <c r="J128" s="9"/>
      <c r="K128" s="6"/>
      <c r="L128" s="8"/>
      <c r="M128" s="6"/>
      <c r="N128" s="6"/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9"/>
      <c r="C129" s="9"/>
      <c r="D129" s="6"/>
      <c r="E129" s="9"/>
      <c r="F129" s="9"/>
      <c r="G129" s="9"/>
      <c r="H129" s="9"/>
      <c r="I129" s="9"/>
      <c r="J129" s="9"/>
      <c r="K129" s="6"/>
      <c r="L129" s="8"/>
      <c r="M129" s="6"/>
      <c r="N129" s="6"/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9"/>
      <c r="C130" s="9"/>
      <c r="D130" s="6"/>
      <c r="E130" s="9"/>
      <c r="F130" s="9"/>
      <c r="G130" s="9"/>
      <c r="H130" s="9"/>
      <c r="I130" s="9"/>
      <c r="J130" s="9"/>
      <c r="K130" s="6"/>
      <c r="L130" s="8"/>
      <c r="M130" s="6"/>
      <c r="N130" s="6"/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9"/>
      <c r="C131" s="9"/>
      <c r="D131" s="6"/>
      <c r="E131" s="9"/>
      <c r="F131" s="9"/>
      <c r="G131" s="9"/>
      <c r="H131" s="9"/>
      <c r="I131" s="9"/>
      <c r="J131" s="9"/>
      <c r="K131" s="6"/>
      <c r="L131" s="8"/>
      <c r="M131" s="6"/>
      <c r="N131" s="6"/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9"/>
      <c r="C132" s="9"/>
      <c r="D132" s="6"/>
      <c r="E132" s="9"/>
      <c r="F132" s="9"/>
      <c r="G132" s="9"/>
      <c r="H132" s="9"/>
      <c r="I132" s="9"/>
      <c r="J132" s="9"/>
      <c r="K132" s="6"/>
      <c r="L132" s="8"/>
      <c r="M132" s="6"/>
      <c r="N132" s="6"/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9"/>
      <c r="C133" s="9"/>
      <c r="D133" s="6"/>
      <c r="E133" s="9"/>
      <c r="F133" s="9"/>
      <c r="G133" s="9"/>
      <c r="H133" s="9"/>
      <c r="I133" s="9"/>
      <c r="J133" s="9"/>
      <c r="K133" s="6"/>
      <c r="L133" s="8"/>
      <c r="M133" s="6"/>
      <c r="N133" s="6"/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9"/>
      <c r="C134" s="9"/>
      <c r="D134" s="6"/>
      <c r="E134" s="9"/>
      <c r="F134" s="9"/>
      <c r="G134" s="9"/>
      <c r="H134" s="9"/>
      <c r="I134" s="9"/>
      <c r="J134" s="9"/>
      <c r="K134" s="6"/>
      <c r="L134" s="8"/>
      <c r="M134" s="6"/>
      <c r="N134" s="6"/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9"/>
      <c r="C135" s="9"/>
      <c r="D135" s="6"/>
      <c r="E135" s="9"/>
      <c r="F135" s="9"/>
      <c r="G135" s="9"/>
      <c r="H135" s="9"/>
      <c r="I135" s="9"/>
      <c r="J135" s="9"/>
      <c r="K135" s="6"/>
      <c r="L135" s="8"/>
      <c r="M135" s="6"/>
      <c r="N135" s="6"/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9"/>
      <c r="C136" s="9"/>
      <c r="D136" s="6"/>
      <c r="E136" s="9"/>
      <c r="F136" s="9"/>
      <c r="G136" s="9"/>
      <c r="H136" s="9"/>
      <c r="I136" s="9"/>
      <c r="J136" s="9"/>
      <c r="K136" s="6"/>
      <c r="L136" s="8"/>
      <c r="M136" s="6"/>
      <c r="N136" s="6"/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9"/>
      <c r="C137" s="9"/>
      <c r="D137" s="6"/>
      <c r="E137" s="9"/>
      <c r="F137" s="9"/>
      <c r="G137" s="9"/>
      <c r="H137" s="9"/>
      <c r="I137" s="9"/>
      <c r="J137" s="9"/>
      <c r="K137" s="6"/>
      <c r="L137" s="8"/>
      <c r="M137" s="6"/>
      <c r="N137" s="6"/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9"/>
      <c r="C138" s="9"/>
      <c r="D138" s="6"/>
      <c r="E138" s="9"/>
      <c r="F138" s="9"/>
      <c r="G138" s="9"/>
      <c r="H138" s="9"/>
      <c r="I138" s="9"/>
      <c r="J138" s="9"/>
      <c r="K138" s="6"/>
      <c r="L138" s="8"/>
      <c r="M138" s="6"/>
      <c r="N138" s="6"/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9"/>
      <c r="C139" s="9"/>
      <c r="D139" s="6"/>
      <c r="E139" s="9"/>
      <c r="F139" s="9"/>
      <c r="G139" s="9"/>
      <c r="H139" s="9"/>
      <c r="I139" s="9"/>
      <c r="J139" s="9"/>
      <c r="K139" s="6"/>
      <c r="L139" s="8"/>
      <c r="M139" s="6"/>
      <c r="N139" s="6"/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9"/>
      <c r="C140" s="9"/>
      <c r="D140" s="6"/>
      <c r="E140" s="9"/>
      <c r="F140" s="9"/>
      <c r="G140" s="9"/>
      <c r="H140" s="9"/>
      <c r="I140" s="9"/>
      <c r="J140" s="9"/>
      <c r="K140" s="6"/>
      <c r="L140" s="8"/>
      <c r="M140" s="6"/>
      <c r="N140" s="6"/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9"/>
      <c r="C141" s="9"/>
      <c r="D141" s="6"/>
      <c r="E141" s="9"/>
      <c r="F141" s="9"/>
      <c r="G141" s="9"/>
      <c r="H141" s="9"/>
      <c r="I141" s="9"/>
      <c r="J141" s="9"/>
      <c r="K141" s="6"/>
      <c r="L141" s="8"/>
      <c r="M141" s="6"/>
      <c r="N141" s="6"/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9"/>
      <c r="C142" s="9"/>
      <c r="D142" s="6"/>
      <c r="E142" s="9"/>
      <c r="F142" s="9"/>
      <c r="G142" s="9"/>
      <c r="H142" s="9"/>
      <c r="I142" s="9"/>
      <c r="J142" s="9"/>
      <c r="K142" s="6"/>
      <c r="L142" s="8"/>
      <c r="M142" s="6"/>
      <c r="N142" s="6"/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9"/>
      <c r="C143" s="9"/>
      <c r="D143" s="6"/>
      <c r="E143" s="9"/>
      <c r="F143" s="9"/>
      <c r="G143" s="9"/>
      <c r="H143" s="9"/>
      <c r="I143" s="9"/>
      <c r="J143" s="9"/>
      <c r="K143" s="6"/>
      <c r="L143" s="8"/>
      <c r="M143" s="6"/>
      <c r="N143" s="6"/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9"/>
      <c r="C144" s="9"/>
      <c r="D144" s="6"/>
      <c r="E144" s="9"/>
      <c r="F144" s="9"/>
      <c r="G144" s="9"/>
      <c r="H144" s="9"/>
      <c r="I144" s="9"/>
      <c r="J144" s="9"/>
      <c r="K144" s="6"/>
      <c r="L144" s="8"/>
      <c r="M144" s="6"/>
      <c r="N144" s="6"/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9"/>
      <c r="C145" s="9"/>
      <c r="D145" s="6"/>
      <c r="E145" s="9"/>
      <c r="F145" s="9"/>
      <c r="G145" s="9"/>
      <c r="H145" s="9"/>
      <c r="I145" s="9"/>
      <c r="J145" s="9"/>
      <c r="K145" s="6"/>
      <c r="L145" s="8"/>
      <c r="M145" s="6"/>
      <c r="N145" s="6"/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9"/>
      <c r="C146" s="9"/>
      <c r="D146" s="6"/>
      <c r="E146" s="9"/>
      <c r="F146" s="9"/>
      <c r="G146" s="9"/>
      <c r="H146" s="9"/>
      <c r="I146" s="9"/>
      <c r="J146" s="9"/>
      <c r="K146" s="6"/>
      <c r="L146" s="8"/>
      <c r="M146" s="6"/>
      <c r="N146" s="6"/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9"/>
      <c r="C147" s="9"/>
      <c r="D147" s="6"/>
      <c r="E147" s="9"/>
      <c r="F147" s="9"/>
      <c r="G147" s="9"/>
      <c r="H147" s="9"/>
      <c r="I147" s="9"/>
      <c r="J147" s="9"/>
      <c r="K147" s="6"/>
      <c r="L147" s="8"/>
      <c r="M147" s="6"/>
      <c r="N147" s="6"/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9"/>
      <c r="C148" s="9"/>
      <c r="D148" s="6"/>
      <c r="E148" s="9"/>
      <c r="F148" s="9"/>
      <c r="G148" s="9"/>
      <c r="H148" s="9"/>
      <c r="I148" s="9"/>
      <c r="J148" s="9"/>
      <c r="K148" s="6"/>
      <c r="L148" s="8"/>
      <c r="M148" s="6"/>
      <c r="N148" s="6"/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9"/>
      <c r="C149" s="9"/>
      <c r="D149" s="6"/>
      <c r="E149" s="9"/>
      <c r="F149" s="9"/>
      <c r="G149" s="9"/>
      <c r="H149" s="9"/>
      <c r="I149" s="9"/>
      <c r="J149" s="9"/>
      <c r="K149" s="6"/>
      <c r="L149" s="8"/>
      <c r="M149" s="6"/>
      <c r="N149" s="6"/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9"/>
      <c r="C150" s="9"/>
      <c r="D150" s="6"/>
      <c r="E150" s="9"/>
      <c r="F150" s="9"/>
      <c r="G150" s="9"/>
      <c r="H150" s="9"/>
      <c r="I150" s="9"/>
      <c r="J150" s="9"/>
      <c r="K150" s="6"/>
      <c r="L150" s="8"/>
      <c r="M150" s="6"/>
      <c r="N150" s="6"/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9"/>
      <c r="C151" s="9"/>
      <c r="D151" s="6"/>
      <c r="E151" s="9"/>
      <c r="F151" s="9"/>
      <c r="G151" s="9"/>
      <c r="H151" s="9"/>
      <c r="I151" s="9"/>
      <c r="J151" s="9"/>
      <c r="K151" s="6"/>
      <c r="L151" s="8"/>
      <c r="M151" s="6"/>
      <c r="N151" s="6"/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9"/>
      <c r="C152" s="9"/>
      <c r="D152" s="6"/>
      <c r="E152" s="9"/>
      <c r="F152" s="9"/>
      <c r="G152" s="9"/>
      <c r="H152" s="9"/>
      <c r="I152" s="9"/>
      <c r="J152" s="9"/>
      <c r="K152" s="6"/>
      <c r="L152" s="8"/>
      <c r="M152" s="6"/>
      <c r="N152" s="6"/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9"/>
      <c r="C153" s="9"/>
      <c r="D153" s="6"/>
      <c r="E153" s="9"/>
      <c r="F153" s="9"/>
      <c r="G153" s="9"/>
      <c r="H153" s="9"/>
      <c r="I153" s="9"/>
      <c r="J153" s="9"/>
      <c r="K153" s="6"/>
      <c r="L153" s="8"/>
      <c r="M153" s="6"/>
      <c r="N153" s="6"/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9"/>
      <c r="C154" s="9"/>
      <c r="D154" s="6"/>
      <c r="E154" s="9"/>
      <c r="F154" s="9"/>
      <c r="G154" s="9"/>
      <c r="H154" s="9"/>
      <c r="I154" s="9"/>
      <c r="J154" s="9"/>
      <c r="K154" s="6"/>
      <c r="L154" s="8"/>
      <c r="M154" s="6"/>
      <c r="N154" s="6"/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9"/>
      <c r="C155" s="9"/>
      <c r="D155" s="6"/>
      <c r="E155" s="9"/>
      <c r="F155" s="9"/>
      <c r="G155" s="9"/>
      <c r="H155" s="9"/>
      <c r="I155" s="9"/>
      <c r="J155" s="9"/>
      <c r="K155" s="6"/>
      <c r="L155" s="8"/>
      <c r="M155" s="6"/>
      <c r="N155" s="6"/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9"/>
      <c r="C156" s="9"/>
      <c r="D156" s="6"/>
      <c r="E156" s="9"/>
      <c r="F156" s="9"/>
      <c r="G156" s="9"/>
      <c r="H156" s="9"/>
      <c r="I156" s="9"/>
      <c r="J156" s="9"/>
      <c r="K156" s="6"/>
      <c r="L156" s="8"/>
      <c r="M156" s="6"/>
      <c r="N156" s="6"/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9"/>
      <c r="C157" s="9"/>
      <c r="D157" s="6"/>
      <c r="E157" s="9"/>
      <c r="F157" s="9"/>
      <c r="G157" s="9"/>
      <c r="H157" s="9"/>
      <c r="I157" s="9"/>
      <c r="J157" s="9"/>
      <c r="K157" s="6"/>
      <c r="L157" s="8"/>
      <c r="M157" s="6"/>
      <c r="N157" s="6"/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9"/>
      <c r="C158" s="9"/>
      <c r="D158" s="6"/>
      <c r="E158" s="9"/>
      <c r="F158" s="9"/>
      <c r="G158" s="9"/>
      <c r="H158" s="9"/>
      <c r="I158" s="9"/>
      <c r="J158" s="9"/>
      <c r="K158" s="6"/>
      <c r="L158" s="8"/>
      <c r="M158" s="6"/>
      <c r="N158" s="6"/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9"/>
      <c r="C159" s="9"/>
      <c r="D159" s="6"/>
      <c r="E159" s="9"/>
      <c r="F159" s="9"/>
      <c r="G159" s="9"/>
      <c r="H159" s="9"/>
      <c r="I159" s="9"/>
      <c r="J159" s="9"/>
      <c r="K159" s="6"/>
      <c r="L159" s="8"/>
      <c r="M159" s="6"/>
      <c r="N159" s="6"/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9"/>
      <c r="C160" s="9"/>
      <c r="D160" s="6"/>
      <c r="E160" s="9"/>
      <c r="F160" s="9"/>
      <c r="G160" s="9"/>
      <c r="H160" s="9"/>
      <c r="I160" s="9"/>
      <c r="J160" s="9"/>
      <c r="K160" s="6"/>
      <c r="L160" s="8"/>
      <c r="M160" s="6"/>
      <c r="N160" s="6"/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9"/>
      <c r="C161" s="9"/>
      <c r="D161" s="6"/>
      <c r="E161" s="9"/>
      <c r="F161" s="9"/>
      <c r="G161" s="9"/>
      <c r="H161" s="9"/>
      <c r="I161" s="9"/>
      <c r="J161" s="9"/>
      <c r="K161" s="6"/>
      <c r="L161" s="8"/>
      <c r="M161" s="6"/>
      <c r="N161" s="6"/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9"/>
      <c r="C162" s="9"/>
      <c r="D162" s="6"/>
      <c r="E162" s="9"/>
      <c r="F162" s="9"/>
      <c r="G162" s="9"/>
      <c r="H162" s="9"/>
      <c r="I162" s="9"/>
      <c r="J162" s="9"/>
      <c r="K162" s="6"/>
      <c r="L162" s="8"/>
      <c r="M162" s="6"/>
      <c r="N162" s="6"/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9"/>
      <c r="C163" s="9"/>
      <c r="D163" s="6"/>
      <c r="E163" s="9"/>
      <c r="F163" s="9"/>
      <c r="G163" s="9"/>
      <c r="H163" s="9"/>
      <c r="I163" s="9"/>
      <c r="J163" s="9"/>
      <c r="K163" s="6"/>
      <c r="L163" s="8"/>
      <c r="M163" s="6"/>
      <c r="N163" s="6"/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9"/>
      <c r="C164" s="9"/>
      <c r="D164" s="6"/>
      <c r="E164" s="9"/>
      <c r="F164" s="9"/>
      <c r="G164" s="9"/>
      <c r="H164" s="9"/>
      <c r="I164" s="9"/>
      <c r="J164" s="9"/>
      <c r="K164" s="6"/>
      <c r="L164" s="8"/>
      <c r="M164" s="6"/>
      <c r="N164" s="6"/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9"/>
      <c r="C165" s="9"/>
      <c r="D165" s="6"/>
      <c r="E165" s="9"/>
      <c r="F165" s="9"/>
      <c r="G165" s="9"/>
      <c r="H165" s="9"/>
      <c r="I165" s="9"/>
      <c r="J165" s="9"/>
      <c r="K165" s="6"/>
      <c r="L165" s="8"/>
      <c r="M165" s="6"/>
      <c r="N165" s="6"/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9"/>
      <c r="C166" s="9"/>
      <c r="D166" s="6"/>
      <c r="E166" s="9"/>
      <c r="F166" s="9"/>
      <c r="G166" s="9"/>
      <c r="H166" s="9"/>
      <c r="I166" s="9"/>
      <c r="J166" s="9"/>
      <c r="K166" s="6"/>
      <c r="L166" s="8"/>
      <c r="M166" s="6"/>
      <c r="N166" s="6"/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9"/>
      <c r="C167" s="9"/>
      <c r="D167" s="6"/>
      <c r="E167" s="9"/>
      <c r="F167" s="9"/>
      <c r="G167" s="9"/>
      <c r="H167" s="9"/>
      <c r="I167" s="9"/>
      <c r="J167" s="9"/>
      <c r="K167" s="6"/>
      <c r="L167" s="8"/>
      <c r="M167" s="6"/>
      <c r="N167" s="6"/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9"/>
      <c r="C168" s="9"/>
      <c r="D168" s="6"/>
      <c r="E168" s="9"/>
      <c r="F168" s="9"/>
      <c r="G168" s="9"/>
      <c r="H168" s="9"/>
      <c r="I168" s="9"/>
      <c r="J168" s="9"/>
      <c r="K168" s="6"/>
      <c r="L168" s="8"/>
      <c r="M168" s="6"/>
      <c r="N168" s="6"/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9"/>
      <c r="C169" s="9"/>
      <c r="D169" s="6"/>
      <c r="E169" s="9"/>
      <c r="F169" s="9"/>
      <c r="G169" s="9"/>
      <c r="H169" s="9"/>
      <c r="I169" s="9"/>
      <c r="J169" s="9"/>
      <c r="K169" s="6"/>
      <c r="L169" s="8"/>
      <c r="M169" s="6"/>
      <c r="N169" s="6"/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9"/>
      <c r="C170" s="9"/>
      <c r="D170" s="6"/>
      <c r="E170" s="9"/>
      <c r="F170" s="9"/>
      <c r="G170" s="9"/>
      <c r="H170" s="9"/>
      <c r="I170" s="9"/>
      <c r="J170" s="9"/>
      <c r="K170" s="6"/>
      <c r="L170" s="8"/>
      <c r="M170" s="6"/>
      <c r="N170" s="6"/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9"/>
      <c r="C171" s="9"/>
      <c r="D171" s="6"/>
      <c r="E171" s="9"/>
      <c r="F171" s="9"/>
      <c r="G171" s="9"/>
      <c r="H171" s="9"/>
      <c r="I171" s="9"/>
      <c r="J171" s="9"/>
      <c r="K171" s="6"/>
      <c r="L171" s="8"/>
      <c r="M171" s="6"/>
      <c r="N171" s="6"/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9"/>
      <c r="C172" s="9"/>
      <c r="D172" s="6"/>
      <c r="E172" s="9"/>
      <c r="F172" s="9"/>
      <c r="G172" s="9"/>
      <c r="H172" s="9"/>
      <c r="I172" s="9"/>
      <c r="J172" s="9"/>
      <c r="K172" s="6"/>
      <c r="L172" s="8"/>
      <c r="M172" s="6"/>
      <c r="N172" s="6"/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9"/>
      <c r="C173" s="9"/>
      <c r="D173" s="6"/>
      <c r="E173" s="9"/>
      <c r="F173" s="9"/>
      <c r="G173" s="9"/>
      <c r="H173" s="9"/>
      <c r="I173" s="9"/>
      <c r="J173" s="9"/>
      <c r="K173" s="6"/>
      <c r="L173" s="8"/>
      <c r="M173" s="6"/>
      <c r="N173" s="6"/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9"/>
      <c r="C174" s="9"/>
      <c r="D174" s="6"/>
      <c r="E174" s="9"/>
      <c r="F174" s="9"/>
      <c r="G174" s="9"/>
      <c r="H174" s="9"/>
      <c r="I174" s="9"/>
      <c r="J174" s="9"/>
      <c r="K174" s="6"/>
      <c r="L174" s="8"/>
      <c r="M174" s="6"/>
      <c r="N174" s="6"/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9"/>
      <c r="C175" s="9"/>
      <c r="D175" s="6"/>
      <c r="E175" s="9"/>
      <c r="F175" s="9"/>
      <c r="G175" s="9"/>
      <c r="H175" s="9"/>
      <c r="I175" s="9"/>
      <c r="J175" s="9"/>
      <c r="K175" s="6"/>
      <c r="L175" s="8"/>
      <c r="M175" s="6"/>
      <c r="N175" s="6"/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9"/>
      <c r="C176" s="9"/>
      <c r="D176" s="6"/>
      <c r="E176" s="9"/>
      <c r="F176" s="9"/>
      <c r="G176" s="9"/>
      <c r="H176" s="9"/>
      <c r="I176" s="9"/>
      <c r="J176" s="9"/>
      <c r="K176" s="6"/>
      <c r="L176" s="8"/>
      <c r="M176" s="6"/>
      <c r="N176" s="6"/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9"/>
      <c r="C177" s="9"/>
      <c r="D177" s="6"/>
      <c r="E177" s="9"/>
      <c r="F177" s="9"/>
      <c r="G177" s="9"/>
      <c r="H177" s="9"/>
      <c r="I177" s="9"/>
      <c r="J177" s="9"/>
      <c r="K177" s="6"/>
      <c r="L177" s="8"/>
      <c r="M177" s="6"/>
      <c r="N177" s="6"/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9"/>
      <c r="C178" s="9"/>
      <c r="D178" s="6"/>
      <c r="E178" s="9"/>
      <c r="F178" s="9"/>
      <c r="G178" s="9"/>
      <c r="H178" s="9"/>
      <c r="I178" s="9"/>
      <c r="J178" s="9"/>
      <c r="K178" s="6"/>
      <c r="L178" s="8"/>
      <c r="M178" s="6"/>
      <c r="N178" s="6"/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9"/>
      <c r="C179" s="9"/>
      <c r="D179" s="6"/>
      <c r="E179" s="9"/>
      <c r="F179" s="9"/>
      <c r="G179" s="9"/>
      <c r="H179" s="9"/>
      <c r="I179" s="9"/>
      <c r="J179" s="9"/>
      <c r="K179" s="6"/>
      <c r="L179" s="8"/>
      <c r="M179" s="6"/>
      <c r="N179" s="6"/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9"/>
      <c r="C180" s="9"/>
      <c r="D180" s="6"/>
      <c r="E180" s="9"/>
      <c r="F180" s="9"/>
      <c r="G180" s="9"/>
      <c r="H180" s="9"/>
      <c r="I180" s="9"/>
      <c r="J180" s="9"/>
      <c r="K180" s="6"/>
      <c r="L180" s="8"/>
      <c r="M180" s="6"/>
      <c r="N180" s="6"/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9"/>
      <c r="C181" s="9"/>
      <c r="D181" s="6"/>
      <c r="E181" s="9"/>
      <c r="F181" s="9"/>
      <c r="G181" s="9"/>
      <c r="H181" s="9"/>
      <c r="I181" s="9"/>
      <c r="J181" s="9"/>
      <c r="K181" s="6"/>
      <c r="L181" s="8"/>
      <c r="M181" s="6"/>
      <c r="N181" s="6"/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9"/>
      <c r="C182" s="9"/>
      <c r="D182" s="6"/>
      <c r="E182" s="9"/>
      <c r="F182" s="9"/>
      <c r="G182" s="9"/>
      <c r="H182" s="9"/>
      <c r="I182" s="9"/>
      <c r="J182" s="9"/>
      <c r="K182" s="6"/>
      <c r="L182" s="8"/>
      <c r="M182" s="6"/>
      <c r="N182" s="6"/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9"/>
      <c r="C183" s="9"/>
      <c r="D183" s="6"/>
      <c r="E183" s="9"/>
      <c r="F183" s="9"/>
      <c r="G183" s="9"/>
      <c r="H183" s="9"/>
      <c r="I183" s="9"/>
      <c r="J183" s="9"/>
      <c r="K183" s="6"/>
      <c r="L183" s="8"/>
      <c r="M183" s="6"/>
      <c r="N183" s="6"/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9"/>
      <c r="C184" s="9"/>
      <c r="D184" s="6"/>
      <c r="E184" s="9"/>
      <c r="F184" s="9"/>
      <c r="G184" s="9"/>
      <c r="H184" s="9"/>
      <c r="I184" s="9"/>
      <c r="J184" s="9"/>
      <c r="K184" s="6"/>
      <c r="L184" s="8"/>
      <c r="M184" s="6"/>
      <c r="N184" s="6"/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9"/>
      <c r="C185" s="9"/>
      <c r="D185" s="6"/>
      <c r="E185" s="9"/>
      <c r="F185" s="9"/>
      <c r="G185" s="9"/>
      <c r="H185" s="9"/>
      <c r="I185" s="9"/>
      <c r="J185" s="9"/>
      <c r="K185" s="6"/>
      <c r="L185" s="8"/>
      <c r="M185" s="6"/>
      <c r="N185" s="6"/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9"/>
      <c r="C186" s="9"/>
      <c r="D186" s="6"/>
      <c r="E186" s="9"/>
      <c r="F186" s="9"/>
      <c r="G186" s="9"/>
      <c r="H186" s="9"/>
      <c r="I186" s="9"/>
      <c r="J186" s="9"/>
      <c r="K186" s="6"/>
      <c r="L186" s="8"/>
      <c r="M186" s="6"/>
      <c r="N186" s="6"/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9"/>
      <c r="C187" s="9"/>
      <c r="D187" s="6"/>
      <c r="E187" s="9"/>
      <c r="F187" s="9"/>
      <c r="G187" s="9"/>
      <c r="H187" s="9"/>
      <c r="I187" s="9"/>
      <c r="J187" s="9"/>
      <c r="K187" s="6"/>
      <c r="L187" s="8"/>
      <c r="M187" s="6"/>
      <c r="N187" s="6"/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9"/>
      <c r="C188" s="9"/>
      <c r="D188" s="6"/>
      <c r="E188" s="9"/>
      <c r="F188" s="9"/>
      <c r="G188" s="9"/>
      <c r="H188" s="9"/>
      <c r="I188" s="9"/>
      <c r="J188" s="9"/>
      <c r="K188" s="6"/>
      <c r="L188" s="8"/>
      <c r="M188" s="6"/>
      <c r="N188" s="6"/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9"/>
      <c r="C189" s="9"/>
      <c r="D189" s="6"/>
      <c r="E189" s="9"/>
      <c r="F189" s="9"/>
      <c r="G189" s="9"/>
      <c r="H189" s="9"/>
      <c r="I189" s="9"/>
      <c r="J189" s="9"/>
      <c r="K189" s="6"/>
      <c r="L189" s="8"/>
      <c r="M189" s="6"/>
      <c r="N189" s="6"/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9"/>
      <c r="C190" s="9"/>
      <c r="D190" s="6"/>
      <c r="E190" s="9"/>
      <c r="F190" s="9"/>
      <c r="G190" s="9"/>
      <c r="H190" s="9"/>
      <c r="I190" s="9"/>
      <c r="J190" s="9"/>
      <c r="K190" s="6"/>
      <c r="L190" s="8"/>
      <c r="M190" s="6"/>
      <c r="N190" s="6"/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9"/>
      <c r="C191" s="9"/>
      <c r="D191" s="6"/>
      <c r="E191" s="9"/>
      <c r="F191" s="9"/>
      <c r="G191" s="9"/>
      <c r="H191" s="9"/>
      <c r="I191" s="9"/>
      <c r="J191" s="9"/>
      <c r="K191" s="6"/>
      <c r="L191" s="8"/>
      <c r="M191" s="6"/>
      <c r="N191" s="6"/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9"/>
      <c r="C192" s="9"/>
      <c r="D192" s="6"/>
      <c r="E192" s="9"/>
      <c r="F192" s="9"/>
      <c r="G192" s="9"/>
      <c r="H192" s="9"/>
      <c r="I192" s="9"/>
      <c r="J192" s="9"/>
      <c r="K192" s="6"/>
      <c r="L192" s="8"/>
      <c r="M192" s="6"/>
      <c r="N192" s="6"/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9"/>
      <c r="C193" s="9"/>
      <c r="D193" s="6"/>
      <c r="E193" s="9"/>
      <c r="F193" s="9"/>
      <c r="G193" s="9"/>
      <c r="H193" s="9"/>
      <c r="I193" s="9"/>
      <c r="J193" s="9"/>
      <c r="K193" s="6"/>
      <c r="L193" s="8"/>
      <c r="M193" s="6"/>
      <c r="N193" s="6"/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9"/>
      <c r="C194" s="9"/>
      <c r="D194" s="6"/>
      <c r="E194" s="9"/>
      <c r="F194" s="9"/>
      <c r="G194" s="9"/>
      <c r="H194" s="9"/>
      <c r="I194" s="9"/>
      <c r="J194" s="9"/>
      <c r="K194" s="6"/>
      <c r="L194" s="8"/>
      <c r="M194" s="6"/>
      <c r="N194" s="6"/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9"/>
      <c r="C195" s="9"/>
      <c r="D195" s="6"/>
      <c r="E195" s="9"/>
      <c r="F195" s="9"/>
      <c r="G195" s="9"/>
      <c r="H195" s="9"/>
      <c r="I195" s="9"/>
      <c r="J195" s="9"/>
      <c r="K195" s="6"/>
      <c r="L195" s="8"/>
      <c r="M195" s="6"/>
      <c r="N195" s="6"/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9"/>
      <c r="C196" s="9"/>
      <c r="D196" s="6"/>
      <c r="E196" s="9"/>
      <c r="F196" s="9"/>
      <c r="G196" s="9"/>
      <c r="H196" s="9"/>
      <c r="I196" s="9"/>
      <c r="J196" s="9"/>
      <c r="K196" s="6"/>
      <c r="L196" s="8"/>
      <c r="M196" s="6"/>
      <c r="N196" s="6"/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9"/>
      <c r="C197" s="9"/>
      <c r="D197" s="6"/>
      <c r="E197" s="9"/>
      <c r="F197" s="9"/>
      <c r="G197" s="9"/>
      <c r="H197" s="9"/>
      <c r="I197" s="9"/>
      <c r="J197" s="9"/>
      <c r="K197" s="6"/>
      <c r="L197" s="8"/>
      <c r="M197" s="6"/>
      <c r="N197" s="6"/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9"/>
      <c r="C198" s="9"/>
      <c r="D198" s="6"/>
      <c r="E198" s="9"/>
      <c r="F198" s="9"/>
      <c r="G198" s="9"/>
      <c r="H198" s="9"/>
      <c r="I198" s="9"/>
      <c r="J198" s="9"/>
      <c r="K198" s="6"/>
      <c r="L198" s="8"/>
      <c r="M198" s="6"/>
      <c r="N198" s="6"/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9"/>
      <c r="C199" s="9"/>
      <c r="D199" s="6"/>
      <c r="E199" s="9"/>
      <c r="F199" s="9"/>
      <c r="G199" s="9"/>
      <c r="H199" s="9"/>
      <c r="I199" s="9"/>
      <c r="J199" s="9"/>
      <c r="K199" s="6"/>
      <c r="L199" s="8"/>
      <c r="M199" s="6"/>
      <c r="N199" s="6"/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9"/>
      <c r="C200" s="9"/>
      <c r="D200" s="6"/>
      <c r="E200" s="9"/>
      <c r="F200" s="9"/>
      <c r="G200" s="9"/>
      <c r="H200" s="9"/>
      <c r="I200" s="9"/>
      <c r="J200" s="9"/>
      <c r="K200" s="6"/>
      <c r="L200" s="8"/>
      <c r="M200" s="6"/>
      <c r="N200" s="6"/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9"/>
      <c r="C201" s="9"/>
      <c r="D201" s="6"/>
      <c r="E201" s="9"/>
      <c r="F201" s="9"/>
      <c r="G201" s="9"/>
      <c r="H201" s="9"/>
      <c r="I201" s="9"/>
      <c r="J201" s="9"/>
      <c r="K201" s="6"/>
      <c r="L201" s="8"/>
      <c r="M201" s="6"/>
      <c r="N201" s="6"/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9"/>
      <c r="C202" s="9"/>
      <c r="D202" s="6"/>
      <c r="E202" s="9"/>
      <c r="F202" s="9"/>
      <c r="G202" s="9"/>
      <c r="H202" s="9"/>
      <c r="I202" s="9"/>
      <c r="J202" s="9"/>
      <c r="K202" s="6"/>
      <c r="L202" s="8"/>
      <c r="M202" s="6"/>
      <c r="N202" s="6"/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9"/>
      <c r="C203" s="9"/>
      <c r="D203" s="6"/>
      <c r="E203" s="9"/>
      <c r="F203" s="9"/>
      <c r="G203" s="9"/>
      <c r="H203" s="9"/>
      <c r="I203" s="9"/>
      <c r="J203" s="9"/>
      <c r="K203" s="6"/>
      <c r="L203" s="8"/>
      <c r="M203" s="6"/>
      <c r="N203" s="6"/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9"/>
      <c r="C204" s="9"/>
      <c r="D204" s="6"/>
      <c r="E204" s="9"/>
      <c r="F204" s="9"/>
      <c r="G204" s="9"/>
      <c r="H204" s="9"/>
      <c r="I204" s="9"/>
      <c r="J204" s="9"/>
      <c r="K204" s="6"/>
      <c r="L204" s="8"/>
      <c r="M204" s="6"/>
      <c r="N204" s="6"/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9"/>
      <c r="C205" s="9"/>
      <c r="D205" s="6"/>
      <c r="E205" s="9"/>
      <c r="F205" s="9"/>
      <c r="G205" s="9"/>
      <c r="H205" s="9"/>
      <c r="I205" s="9"/>
      <c r="J205" s="9"/>
      <c r="K205" s="6"/>
      <c r="L205" s="8"/>
      <c r="M205" s="6"/>
      <c r="N205" s="6"/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9"/>
      <c r="C206" s="9"/>
      <c r="D206" s="6"/>
      <c r="E206" s="9"/>
      <c r="F206" s="9"/>
      <c r="G206" s="9"/>
      <c r="H206" s="9"/>
      <c r="I206" s="9"/>
      <c r="J206" s="9"/>
      <c r="K206" s="6"/>
      <c r="L206" s="8"/>
      <c r="M206" s="6"/>
      <c r="N206" s="6"/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9"/>
      <c r="C207" s="9"/>
      <c r="D207" s="6"/>
      <c r="E207" s="9"/>
      <c r="F207" s="9"/>
      <c r="G207" s="9"/>
      <c r="H207" s="9"/>
      <c r="I207" s="9"/>
      <c r="J207" s="9"/>
      <c r="K207" s="6"/>
      <c r="L207" s="8"/>
      <c r="M207" s="6"/>
      <c r="N207" s="6"/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9"/>
      <c r="C208" s="9"/>
      <c r="D208" s="6"/>
      <c r="E208" s="9"/>
      <c r="F208" s="9"/>
      <c r="G208" s="9"/>
      <c r="H208" s="9"/>
      <c r="I208" s="9"/>
      <c r="J208" s="9"/>
      <c r="K208" s="6"/>
      <c r="L208" s="8"/>
      <c r="M208" s="6"/>
      <c r="N208" s="6"/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9"/>
      <c r="C209" s="9"/>
      <c r="D209" s="6"/>
      <c r="E209" s="9"/>
      <c r="F209" s="9"/>
      <c r="G209" s="9"/>
      <c r="H209" s="9"/>
      <c r="I209" s="9"/>
      <c r="J209" s="9"/>
      <c r="K209" s="6"/>
      <c r="L209" s="8"/>
      <c r="M209" s="6"/>
      <c r="N209" s="6"/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9"/>
      <c r="C210" s="9"/>
      <c r="D210" s="6"/>
      <c r="E210" s="9"/>
      <c r="F210" s="9"/>
      <c r="G210" s="9"/>
      <c r="H210" s="9"/>
      <c r="I210" s="9"/>
      <c r="J210" s="9"/>
      <c r="K210" s="6"/>
      <c r="L210" s="8"/>
      <c r="M210" s="6"/>
      <c r="N210" s="6"/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9"/>
      <c r="C211" s="9"/>
      <c r="D211" s="6"/>
      <c r="E211" s="9"/>
      <c r="F211" s="9"/>
      <c r="G211" s="9"/>
      <c r="H211" s="9"/>
      <c r="I211" s="9"/>
      <c r="J211" s="9"/>
      <c r="K211" s="6"/>
      <c r="L211" s="8"/>
      <c r="M211" s="6"/>
      <c r="N211" s="6"/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9"/>
      <c r="C212" s="9"/>
      <c r="D212" s="6"/>
      <c r="E212" s="9"/>
      <c r="F212" s="9"/>
      <c r="G212" s="9"/>
      <c r="H212" s="9"/>
      <c r="I212" s="9"/>
      <c r="J212" s="9"/>
      <c r="K212" s="6"/>
      <c r="L212" s="8"/>
      <c r="M212" s="6"/>
      <c r="N212" s="6"/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9"/>
      <c r="C213" s="9"/>
      <c r="D213" s="6"/>
      <c r="E213" s="9"/>
      <c r="F213" s="9"/>
      <c r="G213" s="9"/>
      <c r="H213" s="9"/>
      <c r="I213" s="9"/>
      <c r="J213" s="9"/>
      <c r="K213" s="6"/>
      <c r="L213" s="8"/>
      <c r="M213" s="6"/>
      <c r="N213" s="6"/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9"/>
      <c r="C214" s="9"/>
      <c r="D214" s="6"/>
      <c r="E214" s="9"/>
      <c r="F214" s="9"/>
      <c r="G214" s="9"/>
      <c r="H214" s="9"/>
      <c r="I214" s="9"/>
      <c r="J214" s="9"/>
      <c r="K214" s="6"/>
      <c r="L214" s="8"/>
      <c r="M214" s="6"/>
      <c r="N214" s="6"/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9"/>
      <c r="C215" s="9"/>
      <c r="D215" s="6"/>
      <c r="E215" s="9"/>
      <c r="F215" s="9"/>
      <c r="G215" s="9"/>
      <c r="H215" s="9"/>
      <c r="I215" s="9"/>
      <c r="J215" s="9"/>
      <c r="K215" s="6"/>
      <c r="L215" s="8"/>
      <c r="M215" s="6"/>
      <c r="N215" s="6"/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9"/>
      <c r="C216" s="9"/>
      <c r="D216" s="6"/>
      <c r="E216" s="9"/>
      <c r="F216" s="9"/>
      <c r="G216" s="9"/>
      <c r="H216" s="9"/>
      <c r="I216" s="9"/>
      <c r="J216" s="9"/>
      <c r="K216" s="6"/>
      <c r="L216" s="8"/>
      <c r="M216" s="6"/>
      <c r="N216" s="6"/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9"/>
      <c r="C217" s="9"/>
      <c r="D217" s="6"/>
      <c r="E217" s="9"/>
      <c r="F217" s="9"/>
      <c r="G217" s="9"/>
      <c r="H217" s="9"/>
      <c r="I217" s="9"/>
      <c r="J217" s="9"/>
      <c r="K217" s="6"/>
      <c r="L217" s="8"/>
      <c r="M217" s="6"/>
      <c r="N217" s="6"/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9"/>
      <c r="C218" s="9"/>
      <c r="D218" s="6"/>
      <c r="E218" s="9"/>
      <c r="F218" s="9"/>
      <c r="G218" s="9"/>
      <c r="H218" s="9"/>
      <c r="I218" s="9"/>
      <c r="J218" s="9"/>
      <c r="K218" s="6"/>
      <c r="L218" s="8"/>
      <c r="M218" s="6"/>
      <c r="N218" s="6"/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9"/>
      <c r="C219" s="9"/>
      <c r="D219" s="6"/>
      <c r="E219" s="9"/>
      <c r="F219" s="9"/>
      <c r="G219" s="9"/>
      <c r="H219" s="9"/>
      <c r="I219" s="9"/>
      <c r="J219" s="9"/>
      <c r="K219" s="6"/>
      <c r="L219" s="8"/>
      <c r="M219" s="6"/>
      <c r="N219" s="6"/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9"/>
      <c r="C220" s="9"/>
      <c r="D220" s="6"/>
      <c r="E220" s="9"/>
      <c r="F220" s="9"/>
      <c r="G220" s="9"/>
      <c r="H220" s="9"/>
      <c r="I220" s="9"/>
      <c r="J220" s="9"/>
      <c r="K220" s="6"/>
      <c r="L220" s="8"/>
      <c r="M220" s="6"/>
      <c r="N220" s="6"/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9"/>
      <c r="C221" s="9"/>
      <c r="D221" s="6"/>
      <c r="E221" s="9"/>
      <c r="F221" s="9"/>
      <c r="G221" s="9"/>
      <c r="H221" s="9"/>
      <c r="I221" s="9"/>
      <c r="J221" s="9"/>
      <c r="K221" s="6"/>
      <c r="L221" s="8"/>
      <c r="M221" s="6"/>
      <c r="N221" s="6"/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9"/>
      <c r="C222" s="9"/>
      <c r="D222" s="6"/>
      <c r="E222" s="9"/>
      <c r="F222" s="9"/>
      <c r="G222" s="9"/>
      <c r="H222" s="9"/>
      <c r="I222" s="9"/>
      <c r="J222" s="9"/>
      <c r="K222" s="6"/>
      <c r="L222" s="8"/>
      <c r="M222" s="6"/>
      <c r="N222" s="6"/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9"/>
      <c r="C223" s="9"/>
      <c r="D223" s="6"/>
      <c r="E223" s="9"/>
      <c r="F223" s="9"/>
      <c r="G223" s="9"/>
      <c r="H223" s="9"/>
      <c r="I223" s="9"/>
      <c r="J223" s="9"/>
      <c r="K223" s="6"/>
      <c r="L223" s="8"/>
      <c r="M223" s="6"/>
      <c r="N223" s="6"/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9"/>
      <c r="C224" s="9"/>
      <c r="D224" s="6"/>
      <c r="E224" s="9"/>
      <c r="F224" s="9"/>
      <c r="G224" s="9"/>
      <c r="H224" s="9"/>
      <c r="I224" s="9"/>
      <c r="J224" s="9"/>
      <c r="K224" s="6"/>
      <c r="L224" s="8"/>
      <c r="M224" s="6"/>
      <c r="N224" s="6"/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9"/>
      <c r="C225" s="9"/>
      <c r="D225" s="6"/>
      <c r="E225" s="9"/>
      <c r="F225" s="9"/>
      <c r="G225" s="9"/>
      <c r="H225" s="9"/>
      <c r="I225" s="9"/>
      <c r="J225" s="9"/>
      <c r="K225" s="6"/>
      <c r="L225" s="8"/>
      <c r="M225" s="6"/>
      <c r="N225" s="6"/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9"/>
      <c r="C226" s="9"/>
      <c r="D226" s="6"/>
      <c r="E226" s="9"/>
      <c r="F226" s="9"/>
      <c r="G226" s="9"/>
      <c r="H226" s="9"/>
      <c r="I226" s="9"/>
      <c r="J226" s="9"/>
      <c r="K226" s="6"/>
      <c r="L226" s="8"/>
      <c r="M226" s="6"/>
      <c r="N226" s="6"/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9"/>
      <c r="C227" s="9"/>
      <c r="D227" s="6"/>
      <c r="E227" s="9"/>
      <c r="F227" s="9"/>
      <c r="G227" s="9"/>
      <c r="H227" s="9"/>
      <c r="I227" s="9"/>
      <c r="J227" s="9"/>
      <c r="K227" s="6"/>
      <c r="L227" s="8"/>
      <c r="M227" s="6"/>
      <c r="N227" s="6"/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9"/>
      <c r="C228" s="9"/>
      <c r="D228" s="6"/>
      <c r="E228" s="9"/>
      <c r="F228" s="9"/>
      <c r="G228" s="9"/>
      <c r="H228" s="9"/>
      <c r="I228" s="9"/>
      <c r="J228" s="9"/>
      <c r="K228" s="6"/>
      <c r="L228" s="8"/>
      <c r="M228" s="6"/>
      <c r="N228" s="6"/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9"/>
      <c r="C229" s="9"/>
      <c r="D229" s="6"/>
      <c r="E229" s="9"/>
      <c r="F229" s="9"/>
      <c r="G229" s="9"/>
      <c r="H229" s="9"/>
      <c r="I229" s="9"/>
      <c r="J229" s="9"/>
      <c r="K229" s="6"/>
      <c r="L229" s="8"/>
      <c r="M229" s="6"/>
      <c r="N229" s="6"/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9"/>
      <c r="C230" s="9"/>
      <c r="D230" s="6"/>
      <c r="E230" s="9"/>
      <c r="F230" s="9"/>
      <c r="G230" s="9"/>
      <c r="H230" s="9"/>
      <c r="I230" s="9"/>
      <c r="J230" s="9"/>
      <c r="K230" s="6"/>
      <c r="L230" s="8"/>
      <c r="M230" s="6"/>
      <c r="N230" s="6"/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9"/>
      <c r="C231" s="9"/>
      <c r="D231" s="6"/>
      <c r="E231" s="9"/>
      <c r="F231" s="9"/>
      <c r="G231" s="9"/>
      <c r="H231" s="9"/>
      <c r="I231" s="9"/>
      <c r="J231" s="9"/>
      <c r="K231" s="6"/>
      <c r="L231" s="8"/>
      <c r="M231" s="6"/>
      <c r="N231" s="6"/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9"/>
      <c r="C232" s="9"/>
      <c r="D232" s="6"/>
      <c r="E232" s="9"/>
      <c r="F232" s="9"/>
      <c r="G232" s="9"/>
      <c r="H232" s="9"/>
      <c r="I232" s="9"/>
      <c r="J232" s="9"/>
      <c r="K232" s="6"/>
      <c r="L232" s="8"/>
      <c r="M232" s="6"/>
      <c r="N232" s="6"/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9"/>
      <c r="C233" s="9"/>
      <c r="D233" s="6"/>
      <c r="E233" s="9"/>
      <c r="F233" s="9"/>
      <c r="G233" s="9"/>
      <c r="H233" s="9"/>
      <c r="I233" s="9"/>
      <c r="J233" s="9"/>
      <c r="K233" s="6"/>
      <c r="L233" s="8"/>
      <c r="M233" s="6"/>
      <c r="N233" s="6"/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9"/>
      <c r="C234" s="9"/>
      <c r="D234" s="6"/>
      <c r="E234" s="9"/>
      <c r="F234" s="9"/>
      <c r="G234" s="9"/>
      <c r="H234" s="9"/>
      <c r="I234" s="9"/>
      <c r="J234" s="9"/>
      <c r="K234" s="6"/>
      <c r="L234" s="8"/>
      <c r="M234" s="6"/>
      <c r="N234" s="6"/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9"/>
      <c r="C235" s="9"/>
      <c r="D235" s="6"/>
      <c r="E235" s="9"/>
      <c r="F235" s="9"/>
      <c r="G235" s="9"/>
      <c r="H235" s="9"/>
      <c r="I235" s="9"/>
      <c r="J235" s="9"/>
      <c r="K235" s="6"/>
      <c r="L235" s="8"/>
      <c r="M235" s="6"/>
      <c r="N235" s="6"/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9"/>
      <c r="C236" s="9"/>
      <c r="D236" s="6"/>
      <c r="E236" s="9"/>
      <c r="F236" s="9"/>
      <c r="G236" s="9"/>
      <c r="H236" s="9"/>
      <c r="I236" s="9"/>
      <c r="J236" s="9"/>
      <c r="K236" s="6"/>
      <c r="L236" s="8"/>
      <c r="M236" s="6"/>
      <c r="N236" s="6"/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9"/>
      <c r="C237" s="9"/>
      <c r="D237" s="6"/>
      <c r="E237" s="9"/>
      <c r="F237" s="9"/>
      <c r="G237" s="9"/>
      <c r="H237" s="9"/>
      <c r="I237" s="9"/>
      <c r="J237" s="9"/>
      <c r="K237" s="6"/>
      <c r="L237" s="8"/>
      <c r="M237" s="6"/>
      <c r="N237" s="6"/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9"/>
      <c r="C238" s="9"/>
      <c r="D238" s="6"/>
      <c r="E238" s="9"/>
      <c r="F238" s="9"/>
      <c r="G238" s="9"/>
      <c r="H238" s="9"/>
      <c r="I238" s="9"/>
      <c r="J238" s="9"/>
      <c r="K238" s="6"/>
      <c r="L238" s="8"/>
      <c r="M238" s="6"/>
      <c r="N238" s="6"/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9"/>
      <c r="C239" s="9"/>
      <c r="D239" s="6"/>
      <c r="E239" s="9"/>
      <c r="F239" s="9"/>
      <c r="G239" s="9"/>
      <c r="H239" s="9"/>
      <c r="I239" s="9"/>
      <c r="J239" s="9"/>
      <c r="K239" s="6"/>
      <c r="L239" s="8"/>
      <c r="M239" s="6"/>
      <c r="N239" s="6"/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9"/>
      <c r="C240" s="9"/>
      <c r="D240" s="6"/>
      <c r="E240" s="9"/>
      <c r="F240" s="9"/>
      <c r="G240" s="9"/>
      <c r="H240" s="9"/>
      <c r="I240" s="9"/>
      <c r="J240" s="9"/>
      <c r="K240" s="6"/>
      <c r="L240" s="8"/>
      <c r="M240" s="6"/>
      <c r="N240" s="6"/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9"/>
      <c r="C241" s="9"/>
      <c r="D241" s="6"/>
      <c r="E241" s="9"/>
      <c r="F241" s="9"/>
      <c r="G241" s="9"/>
      <c r="H241" s="9"/>
      <c r="I241" s="9"/>
      <c r="J241" s="9"/>
      <c r="K241" s="6"/>
      <c r="L241" s="8"/>
      <c r="M241" s="6"/>
      <c r="N241" s="6"/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9"/>
      <c r="C242" s="9"/>
      <c r="D242" s="6"/>
      <c r="E242" s="9"/>
      <c r="F242" s="9"/>
      <c r="G242" s="9"/>
      <c r="H242" s="9"/>
      <c r="I242" s="9"/>
      <c r="J242" s="9"/>
      <c r="K242" s="6"/>
      <c r="L242" s="8"/>
      <c r="M242" s="6"/>
      <c r="N242" s="6"/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9"/>
      <c r="C243" s="9"/>
      <c r="D243" s="6"/>
      <c r="E243" s="9"/>
      <c r="F243" s="9"/>
      <c r="G243" s="9"/>
      <c r="H243" s="9"/>
      <c r="I243" s="9"/>
      <c r="J243" s="9"/>
      <c r="K243" s="6"/>
      <c r="L243" s="8"/>
      <c r="M243" s="6"/>
      <c r="N243" s="6"/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9"/>
      <c r="C244" s="9"/>
      <c r="D244" s="6"/>
      <c r="E244" s="9"/>
      <c r="F244" s="9"/>
      <c r="G244" s="9"/>
      <c r="H244" s="9"/>
      <c r="I244" s="9"/>
      <c r="J244" s="9"/>
      <c r="K244" s="6"/>
      <c r="L244" s="8"/>
      <c r="M244" s="6"/>
      <c r="N244" s="6"/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9"/>
      <c r="C245" s="9"/>
      <c r="D245" s="6"/>
      <c r="E245" s="9"/>
      <c r="F245" s="9"/>
      <c r="G245" s="9"/>
      <c r="H245" s="9"/>
      <c r="I245" s="9"/>
      <c r="J245" s="9"/>
      <c r="K245" s="6"/>
      <c r="L245" s="8"/>
      <c r="M245" s="6"/>
      <c r="N245" s="6"/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9"/>
      <c r="C246" s="9"/>
      <c r="D246" s="6"/>
      <c r="E246" s="9"/>
      <c r="F246" s="9"/>
      <c r="G246" s="9"/>
      <c r="H246" s="9"/>
      <c r="I246" s="9"/>
      <c r="J246" s="9"/>
      <c r="K246" s="6"/>
      <c r="L246" s="8"/>
      <c r="M246" s="6"/>
      <c r="N246" s="6"/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9"/>
      <c r="C247" s="9"/>
      <c r="D247" s="6"/>
      <c r="E247" s="9"/>
      <c r="F247" s="9"/>
      <c r="G247" s="9"/>
      <c r="H247" s="9"/>
      <c r="I247" s="9"/>
      <c r="J247" s="9"/>
      <c r="K247" s="6"/>
      <c r="L247" s="8"/>
      <c r="M247" s="6"/>
      <c r="N247" s="6"/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9"/>
      <c r="C248" s="9"/>
      <c r="D248" s="6"/>
      <c r="E248" s="9"/>
      <c r="F248" s="9"/>
      <c r="G248" s="9"/>
      <c r="H248" s="9"/>
      <c r="I248" s="9"/>
      <c r="J248" s="9"/>
      <c r="K248" s="6"/>
      <c r="L248" s="8"/>
      <c r="M248" s="6"/>
      <c r="N248" s="6"/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9"/>
      <c r="C249" s="9"/>
      <c r="D249" s="6"/>
      <c r="E249" s="9"/>
      <c r="F249" s="9"/>
      <c r="G249" s="9"/>
      <c r="H249" s="9"/>
      <c r="I249" s="9"/>
      <c r="J249" s="9"/>
      <c r="K249" s="6"/>
      <c r="L249" s="8"/>
      <c r="M249" s="6"/>
      <c r="N249" s="6"/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9"/>
      <c r="C250" s="9"/>
      <c r="D250" s="6"/>
      <c r="E250" s="9"/>
      <c r="F250" s="9"/>
      <c r="G250" s="9"/>
      <c r="H250" s="9"/>
      <c r="I250" s="9"/>
      <c r="J250" s="9"/>
      <c r="K250" s="6"/>
      <c r="L250" s="8"/>
      <c r="M250" s="6"/>
      <c r="N250" s="6"/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9"/>
      <c r="C251" s="9"/>
      <c r="D251" s="6"/>
      <c r="E251" s="9"/>
      <c r="F251" s="9"/>
      <c r="G251" s="9"/>
      <c r="H251" s="9"/>
      <c r="I251" s="9"/>
      <c r="J251" s="9"/>
      <c r="K251" s="6"/>
      <c r="L251" s="8"/>
      <c r="M251" s="6"/>
      <c r="N251" s="6"/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9"/>
      <c r="C252" s="9"/>
      <c r="D252" s="6"/>
      <c r="E252" s="9"/>
      <c r="F252" s="9"/>
      <c r="G252" s="9"/>
      <c r="H252" s="9"/>
      <c r="I252" s="9"/>
      <c r="J252" s="9"/>
      <c r="K252" s="6"/>
      <c r="L252" s="8"/>
      <c r="M252" s="6"/>
      <c r="N252" s="6"/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9"/>
      <c r="C253" s="9"/>
      <c r="D253" s="6"/>
      <c r="E253" s="9"/>
      <c r="F253" s="9"/>
      <c r="G253" s="9"/>
      <c r="H253" s="9"/>
      <c r="I253" s="9"/>
      <c r="J253" s="9"/>
      <c r="K253" s="6"/>
      <c r="L253" s="8"/>
      <c r="M253" s="6"/>
      <c r="N253" s="6"/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9"/>
      <c r="C254" s="9"/>
      <c r="D254" s="6"/>
      <c r="E254" s="9"/>
      <c r="F254" s="9"/>
      <c r="G254" s="9"/>
      <c r="H254" s="9"/>
      <c r="I254" s="9"/>
      <c r="J254" s="9"/>
      <c r="K254" s="6"/>
      <c r="L254" s="8"/>
      <c r="M254" s="6"/>
      <c r="N254" s="6"/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9"/>
      <c r="C255" s="9"/>
      <c r="D255" s="6"/>
      <c r="E255" s="9"/>
      <c r="F255" s="9"/>
      <c r="G255" s="9"/>
      <c r="H255" s="9"/>
      <c r="I255" s="9"/>
      <c r="J255" s="9"/>
      <c r="K255" s="6"/>
      <c r="L255" s="8"/>
      <c r="M255" s="6"/>
      <c r="N255" s="6"/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9"/>
      <c r="C256" s="9"/>
      <c r="D256" s="6"/>
      <c r="E256" s="9"/>
      <c r="F256" s="9"/>
      <c r="G256" s="9"/>
      <c r="H256" s="9"/>
      <c r="I256" s="9"/>
      <c r="J256" s="9"/>
      <c r="K256" s="6"/>
      <c r="L256" s="8"/>
      <c r="M256" s="6"/>
      <c r="N256" s="6"/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9"/>
      <c r="C257" s="9"/>
      <c r="D257" s="6"/>
      <c r="E257" s="9"/>
      <c r="F257" s="9"/>
      <c r="G257" s="9"/>
      <c r="H257" s="9"/>
      <c r="I257" s="9"/>
      <c r="J257" s="9"/>
      <c r="K257" s="6"/>
      <c r="L257" s="8"/>
      <c r="M257" s="6"/>
      <c r="N257" s="6"/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9"/>
      <c r="C258" s="9"/>
      <c r="D258" s="6"/>
      <c r="E258" s="9"/>
      <c r="F258" s="9"/>
      <c r="G258" s="9"/>
      <c r="H258" s="9"/>
      <c r="I258" s="9"/>
      <c r="J258" s="9"/>
      <c r="K258" s="6"/>
      <c r="L258" s="8"/>
      <c r="M258" s="6"/>
      <c r="N258" s="6"/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9"/>
      <c r="C259" s="9"/>
      <c r="D259" s="6"/>
      <c r="E259" s="9"/>
      <c r="F259" s="9"/>
      <c r="G259" s="9"/>
      <c r="H259" s="9"/>
      <c r="I259" s="9"/>
      <c r="J259" s="9"/>
      <c r="K259" s="6"/>
      <c r="L259" s="8"/>
      <c r="M259" s="6"/>
      <c r="N259" s="6"/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9"/>
      <c r="C260" s="9"/>
      <c r="D260" s="6"/>
      <c r="E260" s="9"/>
      <c r="F260" s="9"/>
      <c r="G260" s="9"/>
      <c r="H260" s="9"/>
      <c r="I260" s="9"/>
      <c r="J260" s="9"/>
      <c r="K260" s="6"/>
      <c r="L260" s="8"/>
      <c r="M260" s="6"/>
      <c r="N260" s="6"/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9"/>
      <c r="C261" s="9"/>
      <c r="D261" s="6"/>
      <c r="E261" s="9"/>
      <c r="F261" s="9"/>
      <c r="G261" s="9"/>
      <c r="H261" s="9"/>
      <c r="I261" s="9"/>
      <c r="J261" s="9"/>
      <c r="K261" s="6"/>
      <c r="L261" s="8"/>
      <c r="M261" s="6"/>
      <c r="N261" s="6"/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9"/>
      <c r="C262" s="9"/>
      <c r="D262" s="6"/>
      <c r="E262" s="9"/>
      <c r="F262" s="9"/>
      <c r="G262" s="9"/>
      <c r="H262" s="9"/>
      <c r="I262" s="9"/>
      <c r="J262" s="9"/>
      <c r="K262" s="6"/>
      <c r="L262" s="8"/>
      <c r="M262" s="6"/>
      <c r="N262" s="6"/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9"/>
      <c r="C263" s="9"/>
      <c r="D263" s="6"/>
      <c r="E263" s="9"/>
      <c r="F263" s="9"/>
      <c r="G263" s="9"/>
      <c r="H263" s="9"/>
      <c r="I263" s="9"/>
      <c r="J263" s="9"/>
      <c r="K263" s="6"/>
      <c r="L263" s="8"/>
      <c r="M263" s="6"/>
      <c r="N263" s="6"/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9"/>
      <c r="C264" s="9"/>
      <c r="D264" s="6"/>
      <c r="E264" s="9"/>
      <c r="F264" s="9"/>
      <c r="G264" s="9"/>
      <c r="H264" s="9"/>
      <c r="I264" s="9"/>
      <c r="J264" s="9"/>
      <c r="K264" s="6"/>
      <c r="L264" s="8"/>
      <c r="M264" s="6"/>
      <c r="N264" s="6"/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9"/>
      <c r="C265" s="9"/>
      <c r="D265" s="6"/>
      <c r="E265" s="9"/>
      <c r="F265" s="9"/>
      <c r="G265" s="9"/>
      <c r="H265" s="9"/>
      <c r="I265" s="9"/>
      <c r="J265" s="9"/>
      <c r="K265" s="6"/>
      <c r="L265" s="8"/>
      <c r="M265" s="6"/>
      <c r="N265" s="6"/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9"/>
      <c r="C266" s="9"/>
      <c r="D266" s="6"/>
      <c r="E266" s="9"/>
      <c r="F266" s="9"/>
      <c r="G266" s="9"/>
      <c r="H266" s="9"/>
      <c r="I266" s="9"/>
      <c r="J266" s="9"/>
      <c r="K266" s="6"/>
      <c r="L266" s="8"/>
      <c r="M266" s="6"/>
      <c r="N266" s="6"/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9"/>
      <c r="C267" s="9"/>
      <c r="D267" s="6"/>
      <c r="E267" s="9"/>
      <c r="F267" s="9"/>
      <c r="G267" s="9"/>
      <c r="H267" s="9"/>
      <c r="I267" s="9"/>
      <c r="J267" s="9"/>
      <c r="K267" s="6"/>
      <c r="L267" s="8"/>
      <c r="M267" s="6"/>
      <c r="N267" s="6"/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9"/>
      <c r="C268" s="9"/>
      <c r="D268" s="6"/>
      <c r="E268" s="9"/>
      <c r="F268" s="9"/>
      <c r="G268" s="9"/>
      <c r="H268" s="9"/>
      <c r="I268" s="9"/>
      <c r="J268" s="9"/>
      <c r="K268" s="6"/>
      <c r="L268" s="8"/>
      <c r="M268" s="6"/>
      <c r="N268" s="6"/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9"/>
      <c r="C269" s="9"/>
      <c r="D269" s="6"/>
      <c r="E269" s="9"/>
      <c r="F269" s="9"/>
      <c r="G269" s="9"/>
      <c r="H269" s="9"/>
      <c r="I269" s="9"/>
      <c r="J269" s="9"/>
      <c r="K269" s="6"/>
      <c r="L269" s="8"/>
      <c r="M269" s="6"/>
      <c r="N269" s="6"/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9"/>
      <c r="C270" s="9"/>
      <c r="D270" s="6"/>
      <c r="E270" s="9"/>
      <c r="F270" s="9"/>
      <c r="G270" s="9"/>
      <c r="H270" s="9"/>
      <c r="I270" s="9"/>
      <c r="J270" s="9"/>
      <c r="K270" s="6"/>
      <c r="L270" s="8"/>
      <c r="M270" s="6"/>
      <c r="N270" s="6"/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9"/>
      <c r="C271" s="9"/>
      <c r="D271" s="6"/>
      <c r="E271" s="9"/>
      <c r="F271" s="9"/>
      <c r="G271" s="9"/>
      <c r="H271" s="9"/>
      <c r="I271" s="9"/>
      <c r="J271" s="9"/>
      <c r="K271" s="6"/>
      <c r="L271" s="8"/>
      <c r="M271" s="6"/>
      <c r="N271" s="6"/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9"/>
      <c r="C272" s="9"/>
      <c r="D272" s="6"/>
      <c r="E272" s="9"/>
      <c r="F272" s="9"/>
      <c r="G272" s="9"/>
      <c r="H272" s="9"/>
      <c r="I272" s="9"/>
      <c r="J272" s="9"/>
      <c r="K272" s="6"/>
      <c r="L272" s="8"/>
      <c r="M272" s="6"/>
      <c r="N272" s="6"/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9"/>
      <c r="C273" s="9"/>
      <c r="D273" s="6"/>
      <c r="E273" s="9"/>
      <c r="F273" s="9"/>
      <c r="G273" s="9"/>
      <c r="H273" s="9"/>
      <c r="I273" s="9"/>
      <c r="J273" s="9"/>
      <c r="K273" s="6"/>
      <c r="L273" s="8"/>
      <c r="M273" s="6"/>
      <c r="N273" s="6"/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9"/>
      <c r="C274" s="9"/>
      <c r="D274" s="6"/>
      <c r="E274" s="9"/>
      <c r="F274" s="9"/>
      <c r="G274" s="9"/>
      <c r="H274" s="9"/>
      <c r="I274" s="9"/>
      <c r="J274" s="9"/>
      <c r="K274" s="6"/>
      <c r="L274" s="8"/>
      <c r="M274" s="6"/>
      <c r="N274" s="6"/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9"/>
      <c r="C275" s="9"/>
      <c r="D275" s="6"/>
      <c r="E275" s="9"/>
      <c r="F275" s="9"/>
      <c r="G275" s="9"/>
      <c r="H275" s="9"/>
      <c r="I275" s="9"/>
      <c r="J275" s="9"/>
      <c r="K275" s="6"/>
      <c r="L275" s="8"/>
      <c r="M275" s="6"/>
      <c r="N275" s="6"/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9"/>
      <c r="C276" s="9"/>
      <c r="D276" s="6"/>
      <c r="E276" s="9"/>
      <c r="F276" s="9"/>
      <c r="G276" s="9"/>
      <c r="H276" s="9"/>
      <c r="I276" s="9"/>
      <c r="J276" s="9"/>
      <c r="K276" s="6"/>
      <c r="L276" s="8"/>
      <c r="M276" s="6"/>
      <c r="N276" s="6"/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9"/>
      <c r="C277" s="9"/>
      <c r="D277" s="6"/>
      <c r="E277" s="9"/>
      <c r="F277" s="9"/>
      <c r="G277" s="9"/>
      <c r="H277" s="9"/>
      <c r="I277" s="9"/>
      <c r="J277" s="9"/>
      <c r="K277" s="6"/>
      <c r="L277" s="8"/>
      <c r="M277" s="6"/>
      <c r="N277" s="6"/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9"/>
      <c r="C278" s="9"/>
      <c r="D278" s="6"/>
      <c r="E278" s="9"/>
      <c r="F278" s="9"/>
      <c r="G278" s="9"/>
      <c r="H278" s="9"/>
      <c r="I278" s="9"/>
      <c r="J278" s="9"/>
      <c r="K278" s="6"/>
      <c r="L278" s="8"/>
      <c r="M278" s="6"/>
      <c r="N278" s="6"/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9"/>
      <c r="C279" s="9"/>
      <c r="D279" s="6"/>
      <c r="E279" s="9"/>
      <c r="F279" s="9"/>
      <c r="G279" s="9"/>
      <c r="H279" s="9"/>
      <c r="I279" s="9"/>
      <c r="J279" s="9"/>
      <c r="K279" s="6"/>
      <c r="L279" s="8"/>
      <c r="M279" s="6"/>
      <c r="N279" s="6"/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9"/>
      <c r="C280" s="9"/>
      <c r="D280" s="6"/>
      <c r="E280" s="9"/>
      <c r="F280" s="9"/>
      <c r="G280" s="9"/>
      <c r="H280" s="9"/>
      <c r="I280" s="9"/>
      <c r="J280" s="9"/>
      <c r="K280" s="6"/>
      <c r="L280" s="8"/>
      <c r="M280" s="6"/>
      <c r="N280" s="6"/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9"/>
      <c r="C281" s="9"/>
      <c r="D281" s="6"/>
      <c r="E281" s="9"/>
      <c r="F281" s="9"/>
      <c r="G281" s="9"/>
      <c r="H281" s="9"/>
      <c r="I281" s="9"/>
      <c r="J281" s="9"/>
      <c r="K281" s="6"/>
      <c r="L281" s="8"/>
      <c r="M281" s="6"/>
      <c r="N281" s="6"/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9"/>
      <c r="C282" s="9"/>
      <c r="D282" s="6"/>
      <c r="E282" s="9"/>
      <c r="F282" s="9"/>
      <c r="G282" s="9"/>
      <c r="H282" s="9"/>
      <c r="I282" s="9"/>
      <c r="J282" s="9"/>
      <c r="K282" s="6"/>
      <c r="L282" s="8"/>
      <c r="M282" s="6"/>
      <c r="N282" s="6"/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9"/>
      <c r="C283" s="9"/>
      <c r="D283" s="6"/>
      <c r="E283" s="9"/>
      <c r="F283" s="9"/>
      <c r="G283" s="9"/>
      <c r="H283" s="9"/>
      <c r="I283" s="9"/>
      <c r="J283" s="9"/>
      <c r="K283" s="6"/>
      <c r="L283" s="8"/>
      <c r="M283" s="6"/>
      <c r="N283" s="6"/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9"/>
      <c r="C284" s="9"/>
      <c r="D284" s="6"/>
      <c r="E284" s="9"/>
      <c r="F284" s="9"/>
      <c r="G284" s="9"/>
      <c r="H284" s="9"/>
      <c r="I284" s="9"/>
      <c r="J284" s="9"/>
      <c r="K284" s="6"/>
      <c r="L284" s="8"/>
      <c r="M284" s="6"/>
      <c r="N284" s="6"/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9"/>
      <c r="C285" s="9"/>
      <c r="D285" s="6"/>
      <c r="E285" s="9"/>
      <c r="F285" s="9"/>
      <c r="G285" s="9"/>
      <c r="H285" s="9"/>
      <c r="I285" s="9"/>
      <c r="J285" s="9"/>
      <c r="K285" s="6"/>
      <c r="L285" s="8"/>
      <c r="M285" s="6"/>
      <c r="N285" s="6"/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9"/>
      <c r="C286" s="9"/>
      <c r="D286" s="6"/>
      <c r="E286" s="9"/>
      <c r="F286" s="9"/>
      <c r="G286" s="9"/>
      <c r="H286" s="9"/>
      <c r="I286" s="9"/>
      <c r="J286" s="9"/>
      <c r="K286" s="6"/>
      <c r="L286" s="8"/>
      <c r="M286" s="6"/>
      <c r="N286" s="6"/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9"/>
      <c r="C287" s="9"/>
      <c r="D287" s="6"/>
      <c r="E287" s="9"/>
      <c r="F287" s="9"/>
      <c r="G287" s="9"/>
      <c r="H287" s="9"/>
      <c r="I287" s="9"/>
      <c r="J287" s="9"/>
      <c r="K287" s="6"/>
      <c r="L287" s="8"/>
      <c r="M287" s="6"/>
      <c r="N287" s="6"/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9"/>
      <c r="C288" s="9"/>
      <c r="D288" s="6"/>
      <c r="E288" s="9"/>
      <c r="F288" s="9"/>
      <c r="G288" s="9"/>
      <c r="H288" s="9"/>
      <c r="I288" s="9"/>
      <c r="J288" s="9"/>
      <c r="K288" s="6"/>
      <c r="L288" s="8"/>
      <c r="M288" s="6"/>
      <c r="N288" s="6"/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9"/>
      <c r="C289" s="9"/>
      <c r="D289" s="6"/>
      <c r="E289" s="9"/>
      <c r="F289" s="9"/>
      <c r="G289" s="9"/>
      <c r="H289" s="9"/>
      <c r="I289" s="9"/>
      <c r="J289" s="9"/>
      <c r="K289" s="6"/>
      <c r="L289" s="8"/>
      <c r="M289" s="6"/>
      <c r="N289" s="6"/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9"/>
      <c r="C290" s="9"/>
      <c r="D290" s="6"/>
      <c r="E290" s="9"/>
      <c r="F290" s="9"/>
      <c r="G290" s="9"/>
      <c r="H290" s="9"/>
      <c r="I290" s="9"/>
      <c r="J290" s="9"/>
      <c r="K290" s="6"/>
      <c r="L290" s="8"/>
      <c r="M290" s="6"/>
      <c r="N290" s="6"/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9"/>
      <c r="C291" s="9"/>
      <c r="D291" s="6"/>
      <c r="E291" s="9"/>
      <c r="F291" s="9"/>
      <c r="G291" s="9"/>
      <c r="H291" s="9"/>
      <c r="I291" s="9"/>
      <c r="J291" s="9"/>
      <c r="K291" s="6"/>
      <c r="L291" s="8"/>
      <c r="M291" s="6"/>
      <c r="N291" s="6"/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9"/>
      <c r="C292" s="9"/>
      <c r="D292" s="6"/>
      <c r="E292" s="9"/>
      <c r="F292" s="9"/>
      <c r="G292" s="9"/>
      <c r="H292" s="9"/>
      <c r="I292" s="9"/>
      <c r="J292" s="9"/>
      <c r="K292" s="6"/>
      <c r="L292" s="8"/>
      <c r="M292" s="6"/>
      <c r="N292" s="6"/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9"/>
      <c r="C293" s="9"/>
      <c r="D293" s="6"/>
      <c r="E293" s="9"/>
      <c r="F293" s="9"/>
      <c r="G293" s="9"/>
      <c r="H293" s="9"/>
      <c r="I293" s="9"/>
      <c r="J293" s="9"/>
      <c r="K293" s="6"/>
      <c r="L293" s="8"/>
      <c r="M293" s="6"/>
      <c r="N293" s="6"/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9"/>
      <c r="C294" s="9"/>
      <c r="D294" s="6"/>
      <c r="E294" s="9"/>
      <c r="F294" s="9"/>
      <c r="G294" s="9"/>
      <c r="H294" s="9"/>
      <c r="I294" s="9"/>
      <c r="J294" s="9"/>
      <c r="K294" s="6"/>
      <c r="L294" s="8"/>
      <c r="M294" s="6"/>
      <c r="N294" s="6"/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9"/>
      <c r="C295" s="9"/>
      <c r="D295" s="6"/>
      <c r="E295" s="9"/>
      <c r="F295" s="9"/>
      <c r="G295" s="9"/>
      <c r="H295" s="9"/>
      <c r="I295" s="9"/>
      <c r="J295" s="9"/>
      <c r="K295" s="6"/>
      <c r="L295" s="8"/>
      <c r="M295" s="6"/>
      <c r="N295" s="6"/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9"/>
      <c r="C296" s="9"/>
      <c r="D296" s="6"/>
      <c r="E296" s="9"/>
      <c r="F296" s="9"/>
      <c r="G296" s="9"/>
      <c r="H296" s="9"/>
      <c r="I296" s="9"/>
      <c r="J296" s="9"/>
      <c r="K296" s="6"/>
      <c r="L296" s="8"/>
      <c r="M296" s="6"/>
      <c r="N296" s="6"/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9"/>
      <c r="C297" s="9"/>
      <c r="D297" s="6"/>
      <c r="E297" s="9"/>
      <c r="F297" s="9"/>
      <c r="G297" s="9"/>
      <c r="H297" s="9"/>
      <c r="I297" s="9"/>
      <c r="J297" s="9"/>
      <c r="K297" s="6"/>
      <c r="L297" s="8"/>
      <c r="M297" s="6"/>
      <c r="N297" s="6"/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9"/>
      <c r="C298" s="9"/>
      <c r="D298" s="6"/>
      <c r="E298" s="9"/>
      <c r="F298" s="9"/>
      <c r="G298" s="9"/>
      <c r="H298" s="9"/>
      <c r="I298" s="9"/>
      <c r="J298" s="9"/>
      <c r="K298" s="6"/>
      <c r="L298" s="8"/>
      <c r="M298" s="6"/>
      <c r="N298" s="6"/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9"/>
      <c r="C299" s="9"/>
      <c r="D299" s="6"/>
      <c r="E299" s="9"/>
      <c r="F299" s="9"/>
      <c r="G299" s="9"/>
      <c r="H299" s="9"/>
      <c r="I299" s="9"/>
      <c r="J299" s="9"/>
      <c r="K299" s="6"/>
      <c r="L299" s="8"/>
      <c r="M299" s="6"/>
      <c r="N299" s="6"/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9"/>
      <c r="C300" s="9"/>
      <c r="D300" s="6"/>
      <c r="E300" s="9"/>
      <c r="F300" s="9"/>
      <c r="G300" s="9"/>
      <c r="H300" s="9"/>
      <c r="I300" s="9"/>
      <c r="J300" s="9"/>
      <c r="K300" s="6"/>
      <c r="L300" s="8"/>
      <c r="M300" s="6"/>
      <c r="N300" s="6"/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9"/>
      <c r="C301" s="9"/>
      <c r="D301" s="6"/>
      <c r="E301" s="9"/>
      <c r="F301" s="9"/>
      <c r="G301" s="9"/>
      <c r="H301" s="9"/>
      <c r="I301" s="9"/>
      <c r="J301" s="9"/>
      <c r="K301" s="6"/>
      <c r="L301" s="8"/>
      <c r="M301" s="6"/>
      <c r="N301" s="6"/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9"/>
      <c r="C302" s="9"/>
      <c r="D302" s="6"/>
      <c r="E302" s="9"/>
      <c r="F302" s="9"/>
      <c r="G302" s="9"/>
      <c r="H302" s="9"/>
      <c r="I302" s="9"/>
      <c r="J302" s="9"/>
      <c r="K302" s="6"/>
      <c r="L302" s="8"/>
      <c r="M302" s="6"/>
      <c r="N302" s="6"/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9"/>
      <c r="C303" s="9"/>
      <c r="D303" s="6"/>
      <c r="E303" s="9"/>
      <c r="F303" s="9"/>
      <c r="G303" s="9"/>
      <c r="H303" s="9"/>
      <c r="I303" s="9"/>
      <c r="J303" s="9"/>
      <c r="K303" s="6"/>
      <c r="L303" s="8"/>
      <c r="M303" s="6"/>
      <c r="N303" s="6"/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9"/>
      <c r="C304" s="9"/>
      <c r="D304" s="6"/>
      <c r="E304" s="9"/>
      <c r="F304" s="9"/>
      <c r="G304" s="9"/>
      <c r="H304" s="9"/>
      <c r="I304" s="9"/>
      <c r="J304" s="9"/>
      <c r="K304" s="6"/>
      <c r="L304" s="8"/>
      <c r="M304" s="6"/>
      <c r="N304" s="6"/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9"/>
      <c r="C305" s="9"/>
      <c r="D305" s="6"/>
      <c r="E305" s="9"/>
      <c r="F305" s="9"/>
      <c r="G305" s="9"/>
      <c r="H305" s="9"/>
      <c r="I305" s="9"/>
      <c r="J305" s="9"/>
      <c r="K305" s="6"/>
      <c r="L305" s="8"/>
      <c r="M305" s="6"/>
      <c r="N305" s="6"/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9"/>
      <c r="C306" s="9"/>
      <c r="D306" s="6"/>
      <c r="E306" s="9"/>
      <c r="F306" s="9"/>
      <c r="G306" s="9"/>
      <c r="H306" s="9"/>
      <c r="I306" s="9"/>
      <c r="J306" s="9"/>
      <c r="K306" s="6"/>
      <c r="L306" s="8"/>
      <c r="M306" s="6"/>
      <c r="N306" s="6"/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9"/>
      <c r="C307" s="9"/>
      <c r="D307" s="6"/>
      <c r="E307" s="9"/>
      <c r="F307" s="9"/>
      <c r="G307" s="9"/>
      <c r="H307" s="9"/>
      <c r="I307" s="9"/>
      <c r="J307" s="9"/>
      <c r="K307" s="6"/>
      <c r="L307" s="8"/>
      <c r="M307" s="6"/>
      <c r="N307" s="6"/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9"/>
      <c r="C308" s="9"/>
      <c r="D308" s="6"/>
      <c r="E308" s="9"/>
      <c r="F308" s="9"/>
      <c r="G308" s="9"/>
      <c r="H308" s="9"/>
      <c r="I308" s="9"/>
      <c r="J308" s="9"/>
      <c r="K308" s="6"/>
      <c r="L308" s="8"/>
      <c r="M308" s="6"/>
      <c r="N308" s="6"/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9"/>
      <c r="C309" s="9"/>
      <c r="D309" s="6"/>
      <c r="E309" s="9"/>
      <c r="F309" s="9"/>
      <c r="G309" s="9"/>
      <c r="H309" s="9"/>
      <c r="I309" s="9"/>
      <c r="J309" s="9"/>
      <c r="K309" s="6"/>
      <c r="L309" s="8"/>
      <c r="M309" s="6"/>
      <c r="N309" s="6"/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9"/>
      <c r="C310" s="9"/>
      <c r="D310" s="6"/>
      <c r="E310" s="9"/>
      <c r="F310" s="9"/>
      <c r="G310" s="9"/>
      <c r="H310" s="9"/>
      <c r="I310" s="9"/>
      <c r="J310" s="9"/>
      <c r="K310" s="6"/>
      <c r="L310" s="8"/>
      <c r="M310" s="6"/>
      <c r="N310" s="6"/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9"/>
      <c r="C311" s="9"/>
      <c r="D311" s="6"/>
      <c r="E311" s="9"/>
      <c r="F311" s="9"/>
      <c r="G311" s="9"/>
      <c r="H311" s="9"/>
      <c r="I311" s="9"/>
      <c r="J311" s="9"/>
      <c r="K311" s="6"/>
      <c r="L311" s="8"/>
      <c r="M311" s="6"/>
      <c r="N311" s="6"/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9"/>
      <c r="C312" s="9"/>
      <c r="D312" s="6"/>
      <c r="E312" s="9"/>
      <c r="F312" s="9"/>
      <c r="G312" s="9"/>
      <c r="H312" s="9"/>
      <c r="I312" s="9"/>
      <c r="J312" s="9"/>
      <c r="K312" s="6"/>
      <c r="L312" s="8"/>
      <c r="M312" s="6"/>
      <c r="N312" s="6"/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9"/>
      <c r="C313" s="9"/>
      <c r="D313" s="6"/>
      <c r="E313" s="9"/>
      <c r="F313" s="9"/>
      <c r="G313" s="9"/>
      <c r="H313" s="9"/>
      <c r="I313" s="9"/>
      <c r="J313" s="9"/>
      <c r="K313" s="6"/>
      <c r="L313" s="8"/>
      <c r="M313" s="6"/>
      <c r="N313" s="6"/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9"/>
      <c r="C314" s="9"/>
      <c r="D314" s="6"/>
      <c r="E314" s="9"/>
      <c r="F314" s="9"/>
      <c r="G314" s="9"/>
      <c r="H314" s="9"/>
      <c r="I314" s="9"/>
      <c r="J314" s="9"/>
      <c r="K314" s="6"/>
      <c r="L314" s="8"/>
      <c r="M314" s="6"/>
      <c r="N314" s="6"/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9"/>
      <c r="C315" s="9"/>
      <c r="D315" s="6"/>
      <c r="E315" s="9"/>
      <c r="F315" s="9"/>
      <c r="G315" s="9"/>
      <c r="H315" s="9"/>
      <c r="I315" s="9"/>
      <c r="J315" s="9"/>
      <c r="K315" s="6"/>
      <c r="L315" s="8"/>
      <c r="M315" s="6"/>
      <c r="N315" s="6"/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9"/>
      <c r="C316" s="9"/>
      <c r="D316" s="6"/>
      <c r="E316" s="9"/>
      <c r="F316" s="9"/>
      <c r="G316" s="9"/>
      <c r="H316" s="9"/>
      <c r="I316" s="9"/>
      <c r="J316" s="9"/>
      <c r="K316" s="6"/>
      <c r="L316" s="8"/>
      <c r="M316" s="6"/>
      <c r="N316" s="6"/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9"/>
      <c r="C317" s="9"/>
      <c r="D317" s="6"/>
      <c r="E317" s="9"/>
      <c r="F317" s="9"/>
      <c r="G317" s="9"/>
      <c r="H317" s="9"/>
      <c r="I317" s="9"/>
      <c r="J317" s="9"/>
      <c r="K317" s="6"/>
      <c r="L317" s="8"/>
      <c r="M317" s="6"/>
      <c r="N317" s="6"/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9"/>
      <c r="C318" s="9"/>
      <c r="D318" s="6"/>
      <c r="E318" s="9"/>
      <c r="F318" s="9"/>
      <c r="G318" s="9"/>
      <c r="H318" s="9"/>
      <c r="I318" s="9"/>
      <c r="J318" s="9"/>
      <c r="K318" s="6"/>
      <c r="L318" s="8"/>
      <c r="M318" s="6"/>
      <c r="N318" s="6"/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9"/>
      <c r="C319" s="9"/>
      <c r="D319" s="6"/>
      <c r="E319" s="9"/>
      <c r="F319" s="9"/>
      <c r="G319" s="9"/>
      <c r="H319" s="9"/>
      <c r="I319" s="9"/>
      <c r="J319" s="9"/>
      <c r="K319" s="6"/>
      <c r="L319" s="8"/>
      <c r="M319" s="6"/>
      <c r="N319" s="6"/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9"/>
      <c r="C320" s="9"/>
      <c r="D320" s="6"/>
      <c r="E320" s="9"/>
      <c r="F320" s="9"/>
      <c r="G320" s="9"/>
      <c r="H320" s="9"/>
      <c r="I320" s="9"/>
      <c r="J320" s="9"/>
      <c r="K320" s="6"/>
      <c r="L320" s="8"/>
      <c r="M320" s="6"/>
      <c r="N320" s="6"/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9"/>
      <c r="C321" s="9"/>
      <c r="D321" s="6"/>
      <c r="E321" s="9"/>
      <c r="F321" s="9"/>
      <c r="G321" s="9"/>
      <c r="H321" s="9"/>
      <c r="I321" s="9"/>
      <c r="J321" s="9"/>
      <c r="K321" s="6"/>
      <c r="L321" s="8"/>
      <c r="M321" s="6"/>
      <c r="N321" s="6"/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9"/>
      <c r="C322" s="9"/>
      <c r="D322" s="6"/>
      <c r="E322" s="9"/>
      <c r="F322" s="9"/>
      <c r="G322" s="9"/>
      <c r="H322" s="9"/>
      <c r="I322" s="9"/>
      <c r="J322" s="9"/>
      <c r="K322" s="6"/>
      <c r="L322" s="8"/>
      <c r="M322" s="6"/>
      <c r="N322" s="6"/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9"/>
      <c r="C323" s="9"/>
      <c r="D323" s="6"/>
      <c r="E323" s="9"/>
      <c r="F323" s="9"/>
      <c r="G323" s="9"/>
      <c r="H323" s="9"/>
      <c r="I323" s="9"/>
      <c r="J323" s="9"/>
      <c r="K323" s="6"/>
      <c r="L323" s="8"/>
      <c r="M323" s="6"/>
      <c r="N323" s="6"/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9"/>
      <c r="C324" s="9"/>
      <c r="D324" s="6"/>
      <c r="E324" s="9"/>
      <c r="F324" s="9"/>
      <c r="G324" s="9"/>
      <c r="H324" s="9"/>
      <c r="I324" s="9"/>
      <c r="J324" s="9"/>
      <c r="K324" s="6"/>
      <c r="L324" s="8"/>
      <c r="M324" s="6"/>
      <c r="N324" s="6"/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9"/>
      <c r="C325" s="9"/>
      <c r="D325" s="6"/>
      <c r="E325" s="9"/>
      <c r="F325" s="9"/>
      <c r="G325" s="9"/>
      <c r="H325" s="9"/>
      <c r="I325" s="9"/>
      <c r="J325" s="9"/>
      <c r="K325" s="6"/>
      <c r="L325" s="8"/>
      <c r="M325" s="6"/>
      <c r="N325" s="6"/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9"/>
      <c r="C326" s="9"/>
      <c r="D326" s="6"/>
      <c r="E326" s="9"/>
      <c r="F326" s="9"/>
      <c r="G326" s="9"/>
      <c r="H326" s="9"/>
      <c r="I326" s="9"/>
      <c r="J326" s="9"/>
      <c r="K326" s="6"/>
      <c r="L326" s="8"/>
      <c r="M326" s="6"/>
      <c r="N326" s="6"/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9"/>
      <c r="C327" s="9"/>
      <c r="D327" s="6"/>
      <c r="E327" s="9"/>
      <c r="F327" s="9"/>
      <c r="G327" s="9"/>
      <c r="H327" s="9"/>
      <c r="I327" s="9"/>
      <c r="J327" s="9"/>
      <c r="K327" s="6"/>
      <c r="L327" s="8"/>
      <c r="M327" s="6"/>
      <c r="N327" s="6"/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9"/>
      <c r="C328" s="9"/>
      <c r="D328" s="6"/>
      <c r="E328" s="9"/>
      <c r="F328" s="9"/>
      <c r="G328" s="9"/>
      <c r="H328" s="9"/>
      <c r="I328" s="9"/>
      <c r="J328" s="9"/>
      <c r="K328" s="6"/>
      <c r="L328" s="8"/>
      <c r="M328" s="6"/>
      <c r="N328" s="6"/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9"/>
      <c r="C329" s="9"/>
      <c r="D329" s="6"/>
      <c r="E329" s="9"/>
      <c r="F329" s="9"/>
      <c r="G329" s="9"/>
      <c r="H329" s="9"/>
      <c r="I329" s="9"/>
      <c r="J329" s="9"/>
      <c r="K329" s="6"/>
      <c r="L329" s="8"/>
      <c r="M329" s="6"/>
      <c r="N329" s="6"/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9"/>
      <c r="C330" s="9"/>
      <c r="D330" s="6"/>
      <c r="E330" s="9"/>
      <c r="F330" s="9"/>
      <c r="G330" s="9"/>
      <c r="H330" s="9"/>
      <c r="I330" s="9"/>
      <c r="J330" s="9"/>
      <c r="K330" s="6"/>
      <c r="L330" s="8"/>
      <c r="M330" s="6"/>
      <c r="N330" s="6"/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9"/>
      <c r="C331" s="9"/>
      <c r="D331" s="6"/>
      <c r="E331" s="9"/>
      <c r="F331" s="9"/>
      <c r="G331" s="9"/>
      <c r="H331" s="9"/>
      <c r="I331" s="9"/>
      <c r="J331" s="9"/>
      <c r="K331" s="6"/>
      <c r="L331" s="8"/>
      <c r="M331" s="6"/>
      <c r="N331" s="6"/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9"/>
      <c r="C332" s="9"/>
      <c r="D332" s="6"/>
      <c r="E332" s="9"/>
      <c r="F332" s="9"/>
      <c r="G332" s="9"/>
      <c r="H332" s="9"/>
      <c r="I332" s="9"/>
      <c r="J332" s="9"/>
      <c r="K332" s="6"/>
      <c r="L332" s="8"/>
      <c r="M332" s="6"/>
      <c r="N332" s="6"/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9"/>
      <c r="C333" s="9"/>
      <c r="D333" s="6"/>
      <c r="E333" s="9"/>
      <c r="F333" s="9"/>
      <c r="G333" s="9"/>
      <c r="H333" s="9"/>
      <c r="I333" s="9"/>
      <c r="J333" s="9"/>
      <c r="K333" s="6"/>
      <c r="L333" s="8"/>
      <c r="M333" s="6"/>
      <c r="N333" s="6"/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9"/>
      <c r="C334" s="9"/>
      <c r="D334" s="6"/>
      <c r="E334" s="9"/>
      <c r="F334" s="9"/>
      <c r="G334" s="9"/>
      <c r="H334" s="9"/>
      <c r="I334" s="9"/>
      <c r="J334" s="9"/>
      <c r="K334" s="6"/>
      <c r="L334" s="8"/>
      <c r="M334" s="6"/>
      <c r="N334" s="6"/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9"/>
      <c r="C335" s="9"/>
      <c r="D335" s="6"/>
      <c r="E335" s="9"/>
      <c r="F335" s="9"/>
      <c r="G335" s="9"/>
      <c r="H335" s="9"/>
      <c r="I335" s="9"/>
      <c r="J335" s="9"/>
      <c r="K335" s="6"/>
      <c r="L335" s="8"/>
      <c r="M335" s="6"/>
      <c r="N335" s="6"/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9"/>
      <c r="C336" s="9"/>
      <c r="D336" s="6"/>
      <c r="E336" s="9"/>
      <c r="F336" s="9"/>
      <c r="G336" s="9"/>
      <c r="H336" s="9"/>
      <c r="I336" s="9"/>
      <c r="J336" s="9"/>
      <c r="K336" s="6"/>
      <c r="L336" s="8"/>
      <c r="M336" s="6"/>
      <c r="N336" s="6"/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9"/>
      <c r="C337" s="9"/>
      <c r="D337" s="6"/>
      <c r="E337" s="9"/>
      <c r="F337" s="9"/>
      <c r="G337" s="9"/>
      <c r="H337" s="9"/>
      <c r="I337" s="9"/>
      <c r="J337" s="9"/>
      <c r="K337" s="6"/>
      <c r="L337" s="8"/>
      <c r="M337" s="6"/>
      <c r="N337" s="6"/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9"/>
      <c r="C338" s="9"/>
      <c r="D338" s="6"/>
      <c r="E338" s="9"/>
      <c r="F338" s="9"/>
      <c r="G338" s="9"/>
      <c r="H338" s="9"/>
      <c r="I338" s="9"/>
      <c r="J338" s="9"/>
      <c r="K338" s="6"/>
      <c r="L338" s="8"/>
      <c r="M338" s="6"/>
      <c r="N338" s="6"/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9"/>
      <c r="C339" s="9"/>
      <c r="D339" s="6"/>
      <c r="E339" s="9"/>
      <c r="F339" s="9"/>
      <c r="G339" s="9"/>
      <c r="H339" s="9"/>
      <c r="I339" s="9"/>
      <c r="J339" s="9"/>
      <c r="K339" s="6"/>
      <c r="L339" s="8"/>
      <c r="M339" s="6"/>
      <c r="N339" s="6"/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9"/>
      <c r="C340" s="9"/>
      <c r="D340" s="6"/>
      <c r="E340" s="9"/>
      <c r="F340" s="9"/>
      <c r="G340" s="9"/>
      <c r="H340" s="9"/>
      <c r="I340" s="9"/>
      <c r="J340" s="9"/>
      <c r="K340" s="6"/>
      <c r="L340" s="8"/>
      <c r="M340" s="6"/>
      <c r="N340" s="6"/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9"/>
      <c r="C341" s="9"/>
      <c r="D341" s="6"/>
      <c r="E341" s="9"/>
      <c r="F341" s="9"/>
      <c r="G341" s="9"/>
      <c r="H341" s="9"/>
      <c r="I341" s="9"/>
      <c r="J341" s="9"/>
      <c r="K341" s="6"/>
      <c r="L341" s="8"/>
      <c r="M341" s="6"/>
      <c r="N341" s="6"/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9"/>
      <c r="C342" s="9"/>
      <c r="D342" s="6"/>
      <c r="E342" s="9"/>
      <c r="F342" s="9"/>
      <c r="G342" s="9"/>
      <c r="H342" s="9"/>
      <c r="I342" s="9"/>
      <c r="J342" s="9"/>
      <c r="K342" s="6"/>
      <c r="L342" s="8"/>
      <c r="M342" s="6"/>
      <c r="N342" s="6"/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9"/>
      <c r="C343" s="9"/>
      <c r="D343" s="6"/>
      <c r="E343" s="9"/>
      <c r="F343" s="9"/>
      <c r="G343" s="9"/>
      <c r="H343" s="9"/>
      <c r="I343" s="9"/>
      <c r="J343" s="9"/>
      <c r="K343" s="6"/>
      <c r="L343" s="8"/>
      <c r="M343" s="6"/>
      <c r="N343" s="6"/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9"/>
      <c r="C344" s="9"/>
      <c r="D344" s="6"/>
      <c r="E344" s="9"/>
      <c r="F344" s="9"/>
      <c r="G344" s="9"/>
      <c r="H344" s="9"/>
      <c r="I344" s="9"/>
      <c r="J344" s="9"/>
      <c r="K344" s="6"/>
      <c r="L344" s="8"/>
      <c r="M344" s="6"/>
      <c r="N344" s="6"/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9"/>
      <c r="C345" s="9"/>
      <c r="D345" s="6"/>
      <c r="E345" s="9"/>
      <c r="F345" s="9"/>
      <c r="G345" s="9"/>
      <c r="H345" s="9"/>
      <c r="I345" s="9"/>
      <c r="J345" s="9"/>
      <c r="K345" s="6"/>
      <c r="L345" s="8"/>
      <c r="M345" s="6"/>
      <c r="N345" s="6"/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9"/>
      <c r="C346" s="9"/>
      <c r="D346" s="6"/>
      <c r="E346" s="9"/>
      <c r="F346" s="9"/>
      <c r="G346" s="9"/>
      <c r="H346" s="9"/>
      <c r="I346" s="9"/>
      <c r="J346" s="9"/>
      <c r="K346" s="6"/>
      <c r="L346" s="8"/>
      <c r="M346" s="6"/>
      <c r="N346" s="6"/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9"/>
      <c r="C347" s="9"/>
      <c r="D347" s="6"/>
      <c r="E347" s="9"/>
      <c r="F347" s="9"/>
      <c r="G347" s="9"/>
      <c r="H347" s="9"/>
      <c r="I347" s="9"/>
      <c r="J347" s="9"/>
      <c r="K347" s="6"/>
      <c r="L347" s="8"/>
      <c r="M347" s="6"/>
      <c r="N347" s="6"/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9"/>
      <c r="C348" s="9"/>
      <c r="D348" s="6"/>
      <c r="E348" s="9"/>
      <c r="F348" s="9"/>
      <c r="G348" s="9"/>
      <c r="H348" s="9"/>
      <c r="I348" s="9"/>
      <c r="J348" s="9"/>
      <c r="K348" s="6"/>
      <c r="L348" s="8"/>
      <c r="M348" s="6"/>
      <c r="N348" s="6"/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9"/>
      <c r="C349" s="9"/>
      <c r="D349" s="6"/>
      <c r="E349" s="9"/>
      <c r="F349" s="9"/>
      <c r="G349" s="9"/>
      <c r="H349" s="9"/>
      <c r="I349" s="9"/>
      <c r="J349" s="9"/>
      <c r="K349" s="6"/>
      <c r="L349" s="8"/>
      <c r="M349" s="6"/>
      <c r="N349" s="6"/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38.71"/>
    <col customWidth="1" hidden="1" min="5" max="5" width="9.0"/>
    <col customWidth="1" hidden="1" min="6" max="6" width="8.14"/>
    <col customWidth="1" hidden="1" min="7" max="7" width="8.57"/>
    <col customWidth="1" hidden="1" min="8" max="8" width="7.57"/>
    <col customWidth="1" hidden="1" min="9" max="9" width="8.0"/>
    <col customWidth="1" hidden="1" min="10" max="10" width="5.43"/>
    <col customWidth="1" min="11" max="11" width="14.0"/>
    <col customWidth="1" min="12" max="12" width="16.57"/>
    <col customWidth="1" min="13" max="13" width="15.14"/>
    <col customWidth="1" min="14" max="14" width="40.29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>
        <v>1.0</v>
      </c>
      <c r="B2" s="6">
        <f>IF(C2=0, Config!$B$13*Config!$B$20*Config!$B$30, 
IF(C2=1, Config!$B$13*Config!$B$21*Config!$B$31, 
IF(C2=2, Config!$B$13*Config!$B$22*Config!$B$32, 
IF(C2=3, Config!$B$13*Config!$B$23*Config!$B$33, 
IF(C2=4, Config!$B$13*Config!$B$24*Config!$B$34, 
IF(C2=5, Config!$B$13*Config!$B$25*Config!$B$35, 
IF(C2=6, Config!$B$13*Config!$B$26*Config!$B$36, 
IF(C2=7, Config!$B$13*Config!$B$27*Config!$B$37, ""))))))))</f>
        <v>1</v>
      </c>
      <c r="C2" s="9">
        <v>1.0</v>
      </c>
      <c r="D2" s="6" t="s">
        <v>1324</v>
      </c>
      <c r="E2" s="9">
        <v>1250.0</v>
      </c>
      <c r="F2" s="9">
        <v>60.0</v>
      </c>
      <c r="G2" s="9">
        <f>IF(E2 &lt; Config!$B$2, Config!$B$2, E2)</f>
        <v>1250</v>
      </c>
      <c r="H2" s="9">
        <f t="shared" ref="H2:H31" si="1"> G2 * B2 * (220000 + (250000-220000) * (LN(G2) - LN(1250)) / (LN(10000) - LN(1250))) / G2</f>
        <v>220000</v>
      </c>
      <c r="I2" s="9">
        <f>H2 * (1 - Config!$B$9)</f>
        <v>187000</v>
      </c>
      <c r="J2" s="9">
        <f>H2 * (1 + Config!$B$10)</f>
        <v>275000</v>
      </c>
      <c r="K2" s="6" t="str">
        <f t="shared" ref="K2:K31" si="2">IF(I2&lt;0,"-","") &amp;
INT(ABS(I2)/10000) &amp; "g " &amp;
INT(MOD(ABS(I2),10000)/100) &amp; "s " &amp;
ROUND(MOD(ABS(I2),100),0) &amp; "c"
</f>
        <v>18g 70s 0c</v>
      </c>
      <c r="L2" s="8" t="str">
        <f t="shared" ref="L2:L31" si="3">IF(H2&lt;0,"-","") &amp;
INT(ABS(H2)/10000) &amp; "g " &amp;
INT(MOD(ABS(H2),10000)/100) &amp; "s " &amp;
ROUND(MOD(ABS(H2),100),0) &amp; "c"
</f>
        <v>22g 0s 0c</v>
      </c>
      <c r="M2" s="6" t="str">
        <f t="shared" ref="M2:M31" si="4">IF(J2&lt;0,"-","") &amp;
INT(ABS(J2)/10000) &amp; "g " &amp;
INT(MOD(ABS(J2),10000)/100) &amp; "s " &amp;
ROUND(MOD(ABS(J2),100),0) &amp; "c"
</f>
        <v>27g 50s 0c</v>
      </c>
      <c r="N2" s="6" t="str">
        <f t="shared" ref="N2:N31" si="5">D2</f>
        <v>Flask of Distilled Wisdom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Config!$B$13*Config!$B$20*Config!$B$30, 
IF(C3=1, Config!$B$13*Config!$B$21*Config!$B$31, 
IF(C3=2, Config!$B$13*Config!$B$22*Config!$B$32, 
IF(C3=3, Config!$B$13*Config!$B$23*Config!$B$33, 
IF(C3=4, Config!$B$13*Config!$B$24*Config!$B$34, 
IF(C3=5, Config!$B$13*Config!$B$25*Config!$B$35, 
IF(C3=6, Config!$B$13*Config!$B$26*Config!$B$36, 
IF(C3=7, Config!$B$13*Config!$B$27*Config!$B$37, ""))))))))</f>
        <v>1</v>
      </c>
      <c r="C3" s="9">
        <v>1.0</v>
      </c>
      <c r="D3" s="6" t="s">
        <v>1325</v>
      </c>
      <c r="E3" s="9">
        <v>1250.0</v>
      </c>
      <c r="F3" s="9">
        <v>60.0</v>
      </c>
      <c r="G3" s="9">
        <f>IF(E3 &lt; Config!$B$2, Config!$B$2, E3)</f>
        <v>1250</v>
      </c>
      <c r="H3" s="9">
        <f t="shared" si="1"/>
        <v>220000</v>
      </c>
      <c r="I3" s="9">
        <f>H3 * (1 - Config!$B$9)</f>
        <v>187000</v>
      </c>
      <c r="J3" s="9">
        <f>H3 * (1 + Config!$B$10)</f>
        <v>275000</v>
      </c>
      <c r="K3" s="6" t="str">
        <f t="shared" si="2"/>
        <v>18g 70s 0c</v>
      </c>
      <c r="L3" s="8" t="str">
        <f t="shared" si="3"/>
        <v>22g 0s 0c</v>
      </c>
      <c r="M3" s="6" t="str">
        <f t="shared" si="4"/>
        <v>27g 50s 0c</v>
      </c>
      <c r="N3" s="6" t="str">
        <f t="shared" si="5"/>
        <v>Flask of Supreme Power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Config!$B$13*Config!$B$20*Config!$B$30, 
IF(C4=1, Config!$B$13*Config!$B$21*Config!$B$31, 
IF(C4=2, Config!$B$13*Config!$B$22*Config!$B$32, 
IF(C4=3, Config!$B$13*Config!$B$23*Config!$B$33, 
IF(C4=4, Config!$B$13*Config!$B$24*Config!$B$34, 
IF(C4=5, Config!$B$13*Config!$B$25*Config!$B$35, 
IF(C4=6, Config!$B$13*Config!$B$26*Config!$B$36, 
IF(C4=7, Config!$B$13*Config!$B$27*Config!$B$37, ""))))))))</f>
        <v>1</v>
      </c>
      <c r="C4" s="9">
        <v>1.0</v>
      </c>
      <c r="D4" s="6" t="s">
        <v>1326</v>
      </c>
      <c r="E4" s="9">
        <v>1250.0</v>
      </c>
      <c r="F4" s="9">
        <v>60.0</v>
      </c>
      <c r="G4" s="9">
        <f>IF(E4 &lt; Config!$B$2, Config!$B$2, E4)</f>
        <v>1250</v>
      </c>
      <c r="H4" s="9">
        <f t="shared" si="1"/>
        <v>220000</v>
      </c>
      <c r="I4" s="9">
        <f>H4 * (1 - Config!$B$9)</f>
        <v>187000</v>
      </c>
      <c r="J4" s="9">
        <f>H4 * (1 + Config!$B$10)</f>
        <v>275000</v>
      </c>
      <c r="K4" s="6" t="str">
        <f t="shared" si="2"/>
        <v>18g 70s 0c</v>
      </c>
      <c r="L4" s="8" t="str">
        <f t="shared" si="3"/>
        <v>22g 0s 0c</v>
      </c>
      <c r="M4" s="6" t="str">
        <f t="shared" si="4"/>
        <v>27g 50s 0c</v>
      </c>
      <c r="N4" s="6" t="str">
        <f t="shared" si="5"/>
        <v>Flask of Chromatic Resistance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6">
        <v>100.0</v>
      </c>
      <c r="B5" s="6">
        <f>IF(C5=0, Config!$B$13*Config!$B$20*Config!$B$30, 
IF(C5=1, Config!$B$13*Config!$B$21*Config!$B$31, 
IF(C5=2, Config!$B$13*Config!$B$22*Config!$B$32, 
IF(C5=3, Config!$B$13*Config!$B$23*Config!$B$33, 
IF(C5=4, Config!$B$13*Config!$B$24*Config!$B$34, 
IF(C5=5, Config!$B$13*Config!$B$25*Config!$B$35, 
IF(C5=6, Config!$B$13*Config!$B$26*Config!$B$36, 
IF(C5=7, Config!$B$13*Config!$B$27*Config!$B$37, ""))))))))</f>
        <v>1</v>
      </c>
      <c r="C5" s="9">
        <v>1.0</v>
      </c>
      <c r="D5" s="6" t="s">
        <v>1327</v>
      </c>
      <c r="E5" s="9">
        <v>1250.0</v>
      </c>
      <c r="F5" s="9">
        <v>60.0</v>
      </c>
      <c r="G5" s="9">
        <f>IF(E5 &lt; Config!$B$2, Config!$B$2, E5)</f>
        <v>1250</v>
      </c>
      <c r="H5" s="9">
        <f t="shared" si="1"/>
        <v>220000</v>
      </c>
      <c r="I5" s="9">
        <f>H5 * (1 - Config!$B$9)</f>
        <v>187000</v>
      </c>
      <c r="J5" s="9">
        <f>H5 * (1 + Config!$B$10)</f>
        <v>275000</v>
      </c>
      <c r="K5" s="6" t="str">
        <f t="shared" si="2"/>
        <v>18g 70s 0c</v>
      </c>
      <c r="L5" s="8" t="str">
        <f t="shared" si="3"/>
        <v>22g 0s 0c</v>
      </c>
      <c r="M5" s="6" t="str">
        <f t="shared" si="4"/>
        <v>27g 50s 0c</v>
      </c>
      <c r="N5" s="6" t="str">
        <f t="shared" si="5"/>
        <v>Flask of the Titans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Config!$B$13*Config!$B$20*Config!$B$30, 
IF(C6=1, Config!$B$13*Config!$B$21*Config!$B$31, 
IF(C6=2, Config!$B$13*Config!$B$22*Config!$B$32, 
IF(C6=3, Config!$B$13*Config!$B$23*Config!$B$33, 
IF(C6=4, Config!$B$13*Config!$B$24*Config!$B$34, 
IF(C6=5, Config!$B$13*Config!$B$25*Config!$B$35, 
IF(C6=6, Config!$B$13*Config!$B$26*Config!$B$36, 
IF(C6=7, Config!$B$13*Config!$B$27*Config!$B$37, ""))))))))</f>
        <v>1</v>
      </c>
      <c r="C6" s="9">
        <v>1.0</v>
      </c>
      <c r="D6" s="6" t="s">
        <v>1328</v>
      </c>
      <c r="E6" s="9">
        <v>5000.0</v>
      </c>
      <c r="F6" s="9">
        <v>60.0</v>
      </c>
      <c r="G6" s="9">
        <f>IF(E6 &lt; Config!$B$2, Config!$B$2, E6)</f>
        <v>5000</v>
      </c>
      <c r="H6" s="9">
        <f t="shared" si="1"/>
        <v>240000</v>
      </c>
      <c r="I6" s="9">
        <f>H6 * (1 - Config!$B$9)</f>
        <v>204000</v>
      </c>
      <c r="J6" s="9">
        <f>H6 * (1 + Config!$B$10)</f>
        <v>300000</v>
      </c>
      <c r="K6" s="6" t="str">
        <f t="shared" si="2"/>
        <v>20g 40s 0c</v>
      </c>
      <c r="L6" s="8" t="str">
        <f t="shared" si="3"/>
        <v>24g 0s 0c</v>
      </c>
      <c r="M6" s="6" t="str">
        <f t="shared" si="4"/>
        <v>30g 0s 0c</v>
      </c>
      <c r="N6" s="6" t="str">
        <f t="shared" si="5"/>
        <v>Flaskataur's Flask of Pretty Good Power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Config!$B$13*Config!$B$20*Config!$B$30, 
IF(C7=1, Config!$B$13*Config!$B$21*Config!$B$31, 
IF(C7=2, Config!$B$13*Config!$B$22*Config!$B$32, 
IF(C7=3, Config!$B$13*Config!$B$23*Config!$B$33, 
IF(C7=4, Config!$B$13*Config!$B$24*Config!$B$34, 
IF(C7=5, Config!$B$13*Config!$B$25*Config!$B$35, 
IF(C7=6, Config!$B$13*Config!$B$26*Config!$B$36, 
IF(C7=7, Config!$B$13*Config!$B$27*Config!$B$37, ""))))))))</f>
        <v>1</v>
      </c>
      <c r="C7" s="9">
        <v>1.0</v>
      </c>
      <c r="D7" s="6" t="s">
        <v>1329</v>
      </c>
      <c r="E7" s="9">
        <v>1250.0</v>
      </c>
      <c r="F7" s="9">
        <v>70.0</v>
      </c>
      <c r="G7" s="9">
        <f>IF(E7 &lt; Config!$B$2, Config!$B$2, E7)</f>
        <v>1250</v>
      </c>
      <c r="H7" s="9">
        <f t="shared" si="1"/>
        <v>220000</v>
      </c>
      <c r="I7" s="9">
        <f>H7 * (1 - Config!$B$9)</f>
        <v>187000</v>
      </c>
      <c r="J7" s="9">
        <f>H7 * (1 + Config!$B$10)</f>
        <v>275000</v>
      </c>
      <c r="K7" s="6" t="str">
        <f t="shared" si="2"/>
        <v>18g 70s 0c</v>
      </c>
      <c r="L7" s="8" t="str">
        <f t="shared" si="3"/>
        <v>22g 0s 0c</v>
      </c>
      <c r="M7" s="6" t="str">
        <f t="shared" si="4"/>
        <v>27g 50s 0c</v>
      </c>
      <c r="N7" s="6" t="str">
        <f t="shared" si="5"/>
        <v>Flask of Chromatic Wonder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>
        <v>4.0</v>
      </c>
      <c r="B8" s="6">
        <f>IF(C8=0, Config!$B$13*Config!$B$20*Config!$B$30, 
IF(C8=1, Config!$B$13*Config!$B$21*Config!$B$31, 
IF(C8=2, Config!$B$13*Config!$B$22*Config!$B$32, 
IF(C8=3, Config!$B$13*Config!$B$23*Config!$B$33, 
IF(C8=4, Config!$B$13*Config!$B$24*Config!$B$34, 
IF(C8=5, Config!$B$13*Config!$B$25*Config!$B$35, 
IF(C8=6, Config!$B$13*Config!$B$26*Config!$B$36, 
IF(C8=7, Config!$B$13*Config!$B$27*Config!$B$37, ""))))))))</f>
        <v>1</v>
      </c>
      <c r="C8" s="9">
        <v>1.0</v>
      </c>
      <c r="D8" s="6" t="s">
        <v>1330</v>
      </c>
      <c r="E8" s="9">
        <v>2300.0</v>
      </c>
      <c r="F8" s="9">
        <v>70.0</v>
      </c>
      <c r="G8" s="9">
        <f>IF(E8 &lt; Config!$B$2, Config!$B$2, E8)</f>
        <v>2300</v>
      </c>
      <c r="H8" s="9">
        <f t="shared" si="1"/>
        <v>228797.0577</v>
      </c>
      <c r="I8" s="9">
        <f>H8 * (1 - Config!$B$9)</f>
        <v>194477.499</v>
      </c>
      <c r="J8" s="9">
        <f>H8 * (1 + Config!$B$10)</f>
        <v>285996.3221</v>
      </c>
      <c r="K8" s="6" t="str">
        <f t="shared" si="2"/>
        <v>19g 44s 77c</v>
      </c>
      <c r="L8" s="8" t="str">
        <f t="shared" si="3"/>
        <v>22g 87s 97c</v>
      </c>
      <c r="M8" s="6" t="str">
        <f t="shared" si="4"/>
        <v>28g 59s 96c</v>
      </c>
      <c r="N8" s="6" t="str">
        <f t="shared" si="5"/>
        <v>Unstable Flask of the Physician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Config!$B$13*Config!$B$20*Config!$B$30, 
IF(C9=1, Config!$B$13*Config!$B$21*Config!$B$31, 
IF(C9=2, Config!$B$13*Config!$B$22*Config!$B$32, 
IF(C9=3, Config!$B$13*Config!$B$23*Config!$B$33, 
IF(C9=4, Config!$B$13*Config!$B$24*Config!$B$34, 
IF(C9=5, Config!$B$13*Config!$B$25*Config!$B$35, 
IF(C9=6, Config!$B$13*Config!$B$26*Config!$B$36, 
IF(C9=7, Config!$B$13*Config!$B$27*Config!$B$37, ""))))))))</f>
        <v>1</v>
      </c>
      <c r="C9" s="9">
        <v>1.0</v>
      </c>
      <c r="D9" s="6" t="s">
        <v>1331</v>
      </c>
      <c r="E9" s="9">
        <v>2300.0</v>
      </c>
      <c r="F9" s="9">
        <v>70.0</v>
      </c>
      <c r="G9" s="9">
        <f>IF(E9 &lt; Config!$B$2, Config!$B$2, E9)</f>
        <v>2300</v>
      </c>
      <c r="H9" s="9">
        <f t="shared" si="1"/>
        <v>228797.0577</v>
      </c>
      <c r="I9" s="9">
        <f>H9 * (1 - Config!$B$9)</f>
        <v>194477.499</v>
      </c>
      <c r="J9" s="9">
        <f>H9 * (1 + Config!$B$10)</f>
        <v>285996.3221</v>
      </c>
      <c r="K9" s="6" t="str">
        <f t="shared" si="2"/>
        <v>19g 44s 77c</v>
      </c>
      <c r="L9" s="8" t="str">
        <f t="shared" si="3"/>
        <v>22g 87s 97c</v>
      </c>
      <c r="M9" s="6" t="str">
        <f t="shared" si="4"/>
        <v>28g 59s 96c</v>
      </c>
      <c r="N9" s="6" t="str">
        <f t="shared" si="5"/>
        <v>Unstable Flask of the Bandit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 t="s">
        <v>101</v>
      </c>
      <c r="B10" s="6">
        <f>IF(C10=0, Config!$B$13*Config!$B$20*Config!$B$30, 
IF(C10=1, Config!$B$13*Config!$B$21*Config!$B$31, 
IF(C10=2, Config!$B$13*Config!$B$22*Config!$B$32, 
IF(C10=3, Config!$B$13*Config!$B$23*Config!$B$33, 
IF(C10=4, Config!$B$13*Config!$B$24*Config!$B$34, 
IF(C10=5, Config!$B$13*Config!$B$25*Config!$B$35, 
IF(C10=6, Config!$B$13*Config!$B$26*Config!$B$36, 
IF(C10=7, Config!$B$13*Config!$B$27*Config!$B$37, ""))))))))</f>
        <v>1</v>
      </c>
      <c r="C10" s="9">
        <v>1.0</v>
      </c>
      <c r="D10" s="6" t="s">
        <v>1332</v>
      </c>
      <c r="E10" s="9">
        <v>2300.0</v>
      </c>
      <c r="F10" s="9">
        <v>70.0</v>
      </c>
      <c r="G10" s="9">
        <f>IF(E10 &lt; Config!$B$2, Config!$B$2, E10)</f>
        <v>2300</v>
      </c>
      <c r="H10" s="9">
        <f t="shared" si="1"/>
        <v>228797.0577</v>
      </c>
      <c r="I10" s="9">
        <f>H10 * (1 - Config!$B$9)</f>
        <v>194477.499</v>
      </c>
      <c r="J10" s="9">
        <f>H10 * (1 + Config!$B$10)</f>
        <v>285996.3221</v>
      </c>
      <c r="K10" s="6" t="str">
        <f t="shared" si="2"/>
        <v>19g 44s 77c</v>
      </c>
      <c r="L10" s="8" t="str">
        <f t="shared" si="3"/>
        <v>22g 87s 97c</v>
      </c>
      <c r="M10" s="6" t="str">
        <f t="shared" si="4"/>
        <v>28g 59s 96c</v>
      </c>
      <c r="N10" s="6" t="str">
        <f t="shared" si="5"/>
        <v>Unstable Flask of the Beast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>
        <v>0.0</v>
      </c>
      <c r="B11" s="6">
        <f>IF(C11=0, Config!$B$13*Config!$B$20*Config!$B$30, 
IF(C11=1, Config!$B$13*Config!$B$21*Config!$B$31, 
IF(C11=2, Config!$B$13*Config!$B$22*Config!$B$32, 
IF(C11=3, Config!$B$13*Config!$B$23*Config!$B$33, 
IF(C11=4, Config!$B$13*Config!$B$24*Config!$B$34, 
IF(C11=5, Config!$B$13*Config!$B$25*Config!$B$35, 
IF(C11=6, Config!$B$13*Config!$B$26*Config!$B$36, 
IF(C11=7, Config!$B$13*Config!$B$27*Config!$B$37, ""))))))))</f>
        <v>1</v>
      </c>
      <c r="C11" s="9">
        <v>1.0</v>
      </c>
      <c r="D11" s="6" t="s">
        <v>1333</v>
      </c>
      <c r="E11" s="9">
        <v>2300.0</v>
      </c>
      <c r="F11" s="9">
        <v>70.0</v>
      </c>
      <c r="G11" s="9">
        <f>IF(E11 &lt; Config!$B$2, Config!$B$2, E11)</f>
        <v>2300</v>
      </c>
      <c r="H11" s="9">
        <f t="shared" si="1"/>
        <v>228797.0577</v>
      </c>
      <c r="I11" s="9">
        <f>H11 * (1 - Config!$B$9)</f>
        <v>194477.499</v>
      </c>
      <c r="J11" s="9">
        <f>H11 * (1 + Config!$B$10)</f>
        <v>285996.3221</v>
      </c>
      <c r="K11" s="6" t="str">
        <f t="shared" si="2"/>
        <v>19g 44s 77c</v>
      </c>
      <c r="L11" s="8" t="str">
        <f t="shared" si="3"/>
        <v>22g 87s 97c</v>
      </c>
      <c r="M11" s="6" t="str">
        <f t="shared" si="4"/>
        <v>28g 59s 96c</v>
      </c>
      <c r="N11" s="6" t="str">
        <f t="shared" si="5"/>
        <v>Unstable Flask of the Soldier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Config!$B$13*Config!$B$20*Config!$B$30, 
IF(C12=1, Config!$B$13*Config!$B$21*Config!$B$31, 
IF(C12=2, Config!$B$13*Config!$B$22*Config!$B$32, 
IF(C12=3, Config!$B$13*Config!$B$23*Config!$B$33, 
IF(C12=4, Config!$B$13*Config!$B$24*Config!$B$34, 
IF(C12=5, Config!$B$13*Config!$B$25*Config!$B$35, 
IF(C12=6, Config!$B$13*Config!$B$26*Config!$B$36, 
IF(C12=7, Config!$B$13*Config!$B$27*Config!$B$37, ""))))))))</f>
        <v>1</v>
      </c>
      <c r="C12" s="9">
        <v>1.0</v>
      </c>
      <c r="D12" s="6" t="s">
        <v>1334</v>
      </c>
      <c r="E12" s="9">
        <v>2300.0</v>
      </c>
      <c r="F12" s="9">
        <v>70.0</v>
      </c>
      <c r="G12" s="9">
        <f>IF(E12 &lt; Config!$B$2, Config!$B$2, E12)</f>
        <v>2300</v>
      </c>
      <c r="H12" s="9">
        <f t="shared" si="1"/>
        <v>228797.0577</v>
      </c>
      <c r="I12" s="9">
        <f>H12 * (1 - Config!$B$9)</f>
        <v>194477.499</v>
      </c>
      <c r="J12" s="9">
        <f>H12 * (1 + Config!$B$10)</f>
        <v>285996.3221</v>
      </c>
      <c r="K12" s="6" t="str">
        <f t="shared" si="2"/>
        <v>19g 44s 77c</v>
      </c>
      <c r="L12" s="8" t="str">
        <f t="shared" si="3"/>
        <v>22g 87s 97c</v>
      </c>
      <c r="M12" s="6" t="str">
        <f t="shared" si="4"/>
        <v>28g 59s 96c</v>
      </c>
      <c r="N12" s="6" t="str">
        <f t="shared" si="5"/>
        <v>Unstable Flask of the Elder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 t="s">
        <v>105</v>
      </c>
      <c r="B13" s="6">
        <f>IF(C13=0, Config!$B$13*Config!$B$20*Config!$B$30, 
IF(C13=1, Config!$B$13*Config!$B$21*Config!$B$31, 
IF(C13=2, Config!$B$13*Config!$B$22*Config!$B$32, 
IF(C13=3, Config!$B$13*Config!$B$23*Config!$B$33, 
IF(C13=4, Config!$B$13*Config!$B$24*Config!$B$34, 
IF(C13=5, Config!$B$13*Config!$B$25*Config!$B$35, 
IF(C13=6, Config!$B$13*Config!$B$26*Config!$B$36, 
IF(C13=7, Config!$B$13*Config!$B$27*Config!$B$37, ""))))))))</f>
        <v>1</v>
      </c>
      <c r="C13" s="9">
        <v>1.0</v>
      </c>
      <c r="D13" s="6" t="s">
        <v>1335</v>
      </c>
      <c r="E13" s="9">
        <v>5000.0</v>
      </c>
      <c r="F13" s="9">
        <v>70.0</v>
      </c>
      <c r="G13" s="9">
        <f>IF(E13 &lt; Config!$B$2, Config!$B$2, E13)</f>
        <v>5000</v>
      </c>
      <c r="H13" s="9">
        <f t="shared" si="1"/>
        <v>240000</v>
      </c>
      <c r="I13" s="9">
        <f>H13 * (1 - Config!$B$9)</f>
        <v>204000</v>
      </c>
      <c r="J13" s="9">
        <f>H13 * (1 + Config!$B$10)</f>
        <v>300000</v>
      </c>
      <c r="K13" s="6" t="str">
        <f t="shared" si="2"/>
        <v>20g 40s 0c</v>
      </c>
      <c r="L13" s="8" t="str">
        <f t="shared" si="3"/>
        <v>24g 0s 0c</v>
      </c>
      <c r="M13" s="6" t="str">
        <f t="shared" si="4"/>
        <v>30g 0s 0c</v>
      </c>
      <c r="N13" s="6" t="str">
        <f t="shared" si="5"/>
        <v>Flask of Pure Death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>
        <v>3.2</v>
      </c>
      <c r="B14" s="6">
        <f>IF(C14=0, Config!$B$13*Config!$B$20*Config!$B$30, 
IF(C14=1, Config!$B$13*Config!$B$21*Config!$B$31, 
IF(C14=2, Config!$B$13*Config!$B$22*Config!$B$32, 
IF(C14=3, Config!$B$13*Config!$B$23*Config!$B$33, 
IF(C14=4, Config!$B$13*Config!$B$24*Config!$B$34, 
IF(C14=5, Config!$B$13*Config!$B$25*Config!$B$35, 
IF(C14=6, Config!$B$13*Config!$B$26*Config!$B$36, 
IF(C14=7, Config!$B$13*Config!$B$27*Config!$B$37, ""))))))))</f>
        <v>1</v>
      </c>
      <c r="C14" s="9">
        <v>1.0</v>
      </c>
      <c r="D14" s="6" t="s">
        <v>1336</v>
      </c>
      <c r="E14" s="9">
        <v>5000.0</v>
      </c>
      <c r="F14" s="9">
        <v>70.0</v>
      </c>
      <c r="G14" s="9">
        <f>IF(E14 &lt; Config!$B$2, Config!$B$2, E14)</f>
        <v>5000</v>
      </c>
      <c r="H14" s="9">
        <f t="shared" si="1"/>
        <v>240000</v>
      </c>
      <c r="I14" s="9">
        <f>H14 * (1 - Config!$B$9)</f>
        <v>204000</v>
      </c>
      <c r="J14" s="9">
        <f>H14 * (1 + Config!$B$10)</f>
        <v>300000</v>
      </c>
      <c r="K14" s="6" t="str">
        <f t="shared" si="2"/>
        <v>20g 40s 0c</v>
      </c>
      <c r="L14" s="8" t="str">
        <f t="shared" si="3"/>
        <v>24g 0s 0c</v>
      </c>
      <c r="M14" s="6" t="str">
        <f t="shared" si="4"/>
        <v>30g 0s 0c</v>
      </c>
      <c r="N14" s="6" t="str">
        <f t="shared" si="5"/>
        <v>Flask of Blinding Light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Config!$B$13*Config!$B$20*Config!$B$30, 
IF(C15=1, Config!$B$13*Config!$B$21*Config!$B$31, 
IF(C15=2, Config!$B$13*Config!$B$22*Config!$B$32, 
IF(C15=3, Config!$B$13*Config!$B$23*Config!$B$33, 
IF(C15=4, Config!$B$13*Config!$B$24*Config!$B$34, 
IF(C15=5, Config!$B$13*Config!$B$25*Config!$B$35, 
IF(C15=6, Config!$B$13*Config!$B$26*Config!$B$36, 
IF(C15=7, Config!$B$13*Config!$B$27*Config!$B$37, ""))))))))</f>
        <v>1</v>
      </c>
      <c r="C15" s="9">
        <v>1.0</v>
      </c>
      <c r="D15" s="6" t="s">
        <v>1337</v>
      </c>
      <c r="E15" s="9">
        <v>5000.0</v>
      </c>
      <c r="F15" s="9">
        <v>70.0</v>
      </c>
      <c r="G15" s="9">
        <f>IF(E15 &lt; Config!$B$2, Config!$B$2, E15)</f>
        <v>5000</v>
      </c>
      <c r="H15" s="9">
        <f t="shared" si="1"/>
        <v>240000</v>
      </c>
      <c r="I15" s="9">
        <f>H15 * (1 - Config!$B$9)</f>
        <v>204000</v>
      </c>
      <c r="J15" s="9">
        <f>H15 * (1 + Config!$B$10)</f>
        <v>300000</v>
      </c>
      <c r="K15" s="6" t="str">
        <f t="shared" si="2"/>
        <v>20g 40s 0c</v>
      </c>
      <c r="L15" s="8" t="str">
        <f t="shared" si="3"/>
        <v>24g 0s 0c</v>
      </c>
      <c r="M15" s="6" t="str">
        <f t="shared" si="4"/>
        <v>30g 0s 0c</v>
      </c>
      <c r="N15" s="6" t="str">
        <f t="shared" si="5"/>
        <v>Flask of Relentless Assault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Config!$B$13*Config!$B$20*Config!$B$30, 
IF(C16=1, Config!$B$13*Config!$B$21*Config!$B$31, 
IF(C16=2, Config!$B$13*Config!$B$22*Config!$B$32, 
IF(C16=3, Config!$B$13*Config!$B$23*Config!$B$33, 
IF(C16=4, Config!$B$13*Config!$B$24*Config!$B$34, 
IF(C16=5, Config!$B$13*Config!$B$25*Config!$B$35, 
IF(C16=6, Config!$B$13*Config!$B$26*Config!$B$36, 
IF(C16=7, Config!$B$13*Config!$B$27*Config!$B$37, ""))))))))</f>
        <v>1</v>
      </c>
      <c r="C16" s="9">
        <v>1.0</v>
      </c>
      <c r="D16" s="6" t="s">
        <v>1338</v>
      </c>
      <c r="E16" s="9">
        <v>5000.0</v>
      </c>
      <c r="F16" s="9">
        <v>70.0</v>
      </c>
      <c r="G16" s="9">
        <f>IF(E16 &lt; Config!$B$2, Config!$B$2, E16)</f>
        <v>5000</v>
      </c>
      <c r="H16" s="9">
        <f t="shared" si="1"/>
        <v>240000</v>
      </c>
      <c r="I16" s="9">
        <f>H16 * (1 - Config!$B$9)</f>
        <v>204000</v>
      </c>
      <c r="J16" s="9">
        <f>H16 * (1 + Config!$B$10)</f>
        <v>300000</v>
      </c>
      <c r="K16" s="6" t="str">
        <f t="shared" si="2"/>
        <v>20g 40s 0c</v>
      </c>
      <c r="L16" s="8" t="str">
        <f t="shared" si="3"/>
        <v>24g 0s 0c</v>
      </c>
      <c r="M16" s="6" t="str">
        <f t="shared" si="4"/>
        <v>30g 0s 0c</v>
      </c>
      <c r="N16" s="6" t="str">
        <f t="shared" si="5"/>
        <v>Flask of Mighty Restoration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6">
        <v>0.0</v>
      </c>
      <c r="B17" s="6">
        <f>IF(C17=0, Config!$B$13*Config!$B$20*Config!$B$30, 
IF(C17=1, Config!$B$13*Config!$B$21*Config!$B$31, 
IF(C17=2, Config!$B$13*Config!$B$22*Config!$B$32, 
IF(C17=3, Config!$B$13*Config!$B$23*Config!$B$33, 
IF(C17=4, Config!$B$13*Config!$B$24*Config!$B$34, 
IF(C17=5, Config!$B$13*Config!$B$25*Config!$B$35, 
IF(C17=6, Config!$B$13*Config!$B$26*Config!$B$36, 
IF(C17=7, Config!$B$13*Config!$B$27*Config!$B$37, ""))))))))</f>
        <v>1</v>
      </c>
      <c r="C17" s="9">
        <v>1.0</v>
      </c>
      <c r="D17" s="6" t="s">
        <v>1339</v>
      </c>
      <c r="E17" s="9">
        <v>2300.0</v>
      </c>
      <c r="F17" s="9">
        <v>70.0</v>
      </c>
      <c r="G17" s="9">
        <f>IF(E17 &lt; Config!$B$2, Config!$B$2, E17)</f>
        <v>2300</v>
      </c>
      <c r="H17" s="9">
        <f t="shared" si="1"/>
        <v>228797.0577</v>
      </c>
      <c r="I17" s="9">
        <f>H17 * (1 - Config!$B$9)</f>
        <v>194477.499</v>
      </c>
      <c r="J17" s="9">
        <f>H17 * (1 + Config!$B$10)</f>
        <v>285996.3221</v>
      </c>
      <c r="K17" s="6" t="str">
        <f t="shared" si="2"/>
        <v>19g 44s 77c</v>
      </c>
      <c r="L17" s="8" t="str">
        <f t="shared" si="3"/>
        <v>22g 87s 97c</v>
      </c>
      <c r="M17" s="6" t="str">
        <f t="shared" si="4"/>
        <v>28g 59s 96c</v>
      </c>
      <c r="N17" s="6" t="str">
        <f t="shared" si="5"/>
        <v>Unstable Flask of the Sorcerer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Config!$B$13*Config!$B$20*Config!$B$30, 
IF(C18=1, Config!$B$13*Config!$B$21*Config!$B$31, 
IF(C18=2, Config!$B$13*Config!$B$22*Config!$B$32, 
IF(C18=3, Config!$B$13*Config!$B$23*Config!$B$33, 
IF(C18=4, Config!$B$13*Config!$B$24*Config!$B$34, 
IF(C18=5, Config!$B$13*Config!$B$25*Config!$B$35, 
IF(C18=6, Config!$B$13*Config!$B$26*Config!$B$36, 
IF(C18=7, Config!$B$13*Config!$B$27*Config!$B$37, ""))))))))</f>
        <v>1</v>
      </c>
      <c r="C18" s="9">
        <v>1.0</v>
      </c>
      <c r="D18" s="6" t="s">
        <v>1340</v>
      </c>
      <c r="E18" s="9">
        <v>5000.0</v>
      </c>
      <c r="F18" s="9">
        <v>70.0</v>
      </c>
      <c r="G18" s="9">
        <f>IF(E18 &lt; Config!$B$2, Config!$B$2, E18)</f>
        <v>5000</v>
      </c>
      <c r="H18" s="9">
        <f t="shared" si="1"/>
        <v>240000</v>
      </c>
      <c r="I18" s="9">
        <f>H18 * (1 - Config!$B$9)</f>
        <v>204000</v>
      </c>
      <c r="J18" s="9">
        <f>H18 * (1 + Config!$B$10)</f>
        <v>300000</v>
      </c>
      <c r="K18" s="6" t="str">
        <f t="shared" si="2"/>
        <v>20g 40s 0c</v>
      </c>
      <c r="L18" s="8" t="str">
        <f t="shared" si="3"/>
        <v>24g 0s 0c</v>
      </c>
      <c r="M18" s="6" t="str">
        <f t="shared" si="4"/>
        <v>30g 0s 0c</v>
      </c>
      <c r="N18" s="6" t="str">
        <f t="shared" si="5"/>
        <v>Flask of Fortification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Config!$B$13*Config!$B$20*Config!$B$30, 
IF(C19=1, Config!$B$13*Config!$B$21*Config!$B$31, 
IF(C19=2, Config!$B$13*Config!$B$22*Config!$B$32, 
IF(C19=3, Config!$B$13*Config!$B$23*Config!$B$33, 
IF(C19=4, Config!$B$13*Config!$B$24*Config!$B$34, 
IF(C19=5, Config!$B$13*Config!$B$25*Config!$B$35, 
IF(C19=6, Config!$B$13*Config!$B$26*Config!$B$36, 
IF(C19=7, Config!$B$13*Config!$B$27*Config!$B$37, ""))))))))</f>
        <v>1</v>
      </c>
      <c r="C19" s="9">
        <v>1.0</v>
      </c>
      <c r="D19" s="6" t="s">
        <v>1341</v>
      </c>
      <c r="E19" s="9">
        <v>20000.0</v>
      </c>
      <c r="F19" s="9">
        <v>75.0</v>
      </c>
      <c r="G19" s="9">
        <f>IF(E19 &lt; Config!$B$2, Config!$B$2, E19)</f>
        <v>20000</v>
      </c>
      <c r="H19" s="9">
        <f t="shared" si="1"/>
        <v>260000</v>
      </c>
      <c r="I19" s="9">
        <f>H19 * (1 - Config!$B$9)</f>
        <v>221000</v>
      </c>
      <c r="J19" s="9">
        <f>H19 * (1 + Config!$B$10)</f>
        <v>325000</v>
      </c>
      <c r="K19" s="6" t="str">
        <f t="shared" si="2"/>
        <v>22g 9s 0c</v>
      </c>
      <c r="L19" s="8" t="str">
        <f t="shared" si="3"/>
        <v>26g -1s 0c</v>
      </c>
      <c r="M19" s="6" t="str">
        <f t="shared" si="4"/>
        <v>32g 49s 0c</v>
      </c>
      <c r="N19" s="6" t="str">
        <f t="shared" si="5"/>
        <v>Flaskataur's Celestial Brew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Config!$B$13*Config!$B$20*Config!$B$30, 
IF(C20=1, Config!$B$13*Config!$B$21*Config!$B$31, 
IF(C20=2, Config!$B$13*Config!$B$22*Config!$B$32, 
IF(C20=3, Config!$B$13*Config!$B$23*Config!$B$33, 
IF(C20=4, Config!$B$13*Config!$B$24*Config!$B$34, 
IF(C20=5, Config!$B$13*Config!$B$25*Config!$B$35, 
IF(C20=6, Config!$B$13*Config!$B$26*Config!$B$36, 
IF(C20=7, Config!$B$13*Config!$B$27*Config!$B$37, ""))))))))</f>
        <v>1</v>
      </c>
      <c r="C20" s="9">
        <v>1.0</v>
      </c>
      <c r="D20" s="6" t="s">
        <v>1342</v>
      </c>
      <c r="E20" s="9">
        <v>20000.0</v>
      </c>
      <c r="F20" s="9">
        <v>75.0</v>
      </c>
      <c r="G20" s="9">
        <f>IF(E20 &lt; Config!$B$2, Config!$B$2, E20)</f>
        <v>20000</v>
      </c>
      <c r="H20" s="9">
        <f t="shared" si="1"/>
        <v>260000</v>
      </c>
      <c r="I20" s="9">
        <f>H20 * (1 - Config!$B$9)</f>
        <v>221000</v>
      </c>
      <c r="J20" s="9">
        <f>H20 * (1 + Config!$B$10)</f>
        <v>325000</v>
      </c>
      <c r="K20" s="6" t="str">
        <f t="shared" si="2"/>
        <v>22g 9s 0c</v>
      </c>
      <c r="L20" s="8" t="str">
        <f t="shared" si="3"/>
        <v>26g -1s 0c</v>
      </c>
      <c r="M20" s="6" t="str">
        <f t="shared" si="4"/>
        <v>32g 49s 0c</v>
      </c>
      <c r="N20" s="6" t="str">
        <f t="shared" si="5"/>
        <v>Flaskataur's Tears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Config!$B$13*Config!$B$20*Config!$B$30, 
IF(C21=1, Config!$B$13*Config!$B$21*Config!$B$31, 
IF(C21=2, Config!$B$13*Config!$B$22*Config!$B$32, 
IF(C21=3, Config!$B$13*Config!$B$23*Config!$B$33, 
IF(C21=4, Config!$B$13*Config!$B$24*Config!$B$34, 
IF(C21=5, Config!$B$13*Config!$B$25*Config!$B$35, 
IF(C21=6, Config!$B$13*Config!$B$26*Config!$B$36, 
IF(C21=7, Config!$B$13*Config!$B$27*Config!$B$37, ""))))))))</f>
        <v>1</v>
      </c>
      <c r="C21" s="9">
        <v>1.0</v>
      </c>
      <c r="D21" s="6" t="s">
        <v>1343</v>
      </c>
      <c r="E21" s="9">
        <v>20000.0</v>
      </c>
      <c r="F21" s="9">
        <v>75.0</v>
      </c>
      <c r="G21" s="9">
        <f>IF(E21 &lt; Config!$B$2, Config!$B$2, E21)</f>
        <v>20000</v>
      </c>
      <c r="H21" s="9">
        <f t="shared" si="1"/>
        <v>260000</v>
      </c>
      <c r="I21" s="9">
        <f>H21 * (1 - Config!$B$9)</f>
        <v>221000</v>
      </c>
      <c r="J21" s="9">
        <f>H21 * (1 + Config!$B$10)</f>
        <v>325000</v>
      </c>
      <c r="K21" s="6" t="str">
        <f t="shared" si="2"/>
        <v>22g 9s 0c</v>
      </c>
      <c r="L21" s="8" t="str">
        <f t="shared" si="3"/>
        <v>26g -1s 0c</v>
      </c>
      <c r="M21" s="6" t="str">
        <f t="shared" si="4"/>
        <v>32g 49s 0c</v>
      </c>
      <c r="N21" s="6" t="str">
        <f t="shared" si="5"/>
        <v>Flaskataur's Flask of Flaskocity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Config!$B$13*Config!$B$20*Config!$B$30, 
IF(C22=1, Config!$B$13*Config!$B$21*Config!$B$31, 
IF(C22=2, Config!$B$13*Config!$B$22*Config!$B$32, 
IF(C22=3, Config!$B$13*Config!$B$23*Config!$B$33, 
IF(C22=4, Config!$B$13*Config!$B$24*Config!$B$34, 
IF(C22=5, Config!$B$13*Config!$B$25*Config!$B$35, 
IF(C22=6, Config!$B$13*Config!$B$26*Config!$B$36, 
IF(C22=7, Config!$B$13*Config!$B$27*Config!$B$37, ""))))))))</f>
        <v>1</v>
      </c>
      <c r="C22" s="9">
        <v>1.0</v>
      </c>
      <c r="D22" s="6" t="s">
        <v>1344</v>
      </c>
      <c r="E22" s="9">
        <v>875.0</v>
      </c>
      <c r="F22" s="9">
        <v>80.0</v>
      </c>
      <c r="G22" s="9">
        <f>IF(E22 &lt; Config!$B$2, Config!$B$2, E22)</f>
        <v>1000</v>
      </c>
      <c r="H22" s="9">
        <f t="shared" si="1"/>
        <v>216780.7191</v>
      </c>
      <c r="I22" s="9">
        <f>H22 * (1 - Config!$B$9)</f>
        <v>184263.6112</v>
      </c>
      <c r="J22" s="9">
        <f>H22 * (1 + Config!$B$10)</f>
        <v>270975.8988</v>
      </c>
      <c r="K22" s="6" t="str">
        <f t="shared" si="2"/>
        <v>18g 42s 64c</v>
      </c>
      <c r="L22" s="8" t="str">
        <f t="shared" si="3"/>
        <v>21g 67s 81c</v>
      </c>
      <c r="M22" s="6" t="str">
        <f t="shared" si="4"/>
        <v>27g 9s 76c</v>
      </c>
      <c r="N22" s="6" t="str">
        <f t="shared" si="5"/>
        <v>Lesser Flask of Resistance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Config!$B$13*Config!$B$20*Config!$B$30, 
IF(C23=1, Config!$B$13*Config!$B$21*Config!$B$31, 
IF(C23=2, Config!$B$13*Config!$B$22*Config!$B$32, 
IF(C23=3, Config!$B$13*Config!$B$23*Config!$B$33, 
IF(C23=4, Config!$B$13*Config!$B$24*Config!$B$34, 
IF(C23=5, Config!$B$13*Config!$B$25*Config!$B$35, 
IF(C23=6, Config!$B$13*Config!$B$26*Config!$B$36, 
IF(C23=7, Config!$B$13*Config!$B$27*Config!$B$37, ""))))))))</f>
        <v>1</v>
      </c>
      <c r="C23" s="9">
        <v>1.0</v>
      </c>
      <c r="D23" s="6" t="s">
        <v>1345</v>
      </c>
      <c r="E23" s="9">
        <v>875.0</v>
      </c>
      <c r="F23" s="9">
        <v>80.0</v>
      </c>
      <c r="G23" s="9">
        <f>IF(E23 &lt; Config!$B$2, Config!$B$2, E23)</f>
        <v>1000</v>
      </c>
      <c r="H23" s="9">
        <f t="shared" si="1"/>
        <v>216780.7191</v>
      </c>
      <c r="I23" s="9">
        <f>H23 * (1 - Config!$B$9)</f>
        <v>184263.6112</v>
      </c>
      <c r="J23" s="9">
        <f>H23 * (1 + Config!$B$10)</f>
        <v>270975.8988</v>
      </c>
      <c r="K23" s="6" t="str">
        <f t="shared" si="2"/>
        <v>18g 42s 64c</v>
      </c>
      <c r="L23" s="8" t="str">
        <f t="shared" si="3"/>
        <v>21g 67s 81c</v>
      </c>
      <c r="M23" s="6" t="str">
        <f t="shared" si="4"/>
        <v>27g 9s 76c</v>
      </c>
      <c r="N23" s="6" t="str">
        <f t="shared" si="5"/>
        <v>Lesser Flask of Toughness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Config!$B$13*Config!$B$20*Config!$B$30, 
IF(C24=1, Config!$B$13*Config!$B$21*Config!$B$31, 
IF(C24=2, Config!$B$13*Config!$B$22*Config!$B$32, 
IF(C24=3, Config!$B$13*Config!$B$23*Config!$B$33, 
IF(C24=4, Config!$B$13*Config!$B$24*Config!$B$34, 
IF(C24=5, Config!$B$13*Config!$B$25*Config!$B$35, 
IF(C24=6, Config!$B$13*Config!$B$26*Config!$B$36, 
IF(C24=7, Config!$B$13*Config!$B$27*Config!$B$37, ""))))))))</f>
        <v>1</v>
      </c>
      <c r="C24" s="9">
        <v>1.0</v>
      </c>
      <c r="D24" s="6" t="s">
        <v>1346</v>
      </c>
      <c r="E24" s="9">
        <v>10000.0</v>
      </c>
      <c r="F24" s="9">
        <v>85.0</v>
      </c>
      <c r="G24" s="9">
        <f>IF(E24 &lt; Config!$B$2, Config!$B$2, E24)</f>
        <v>10000</v>
      </c>
      <c r="H24" s="9">
        <f t="shared" si="1"/>
        <v>250000</v>
      </c>
      <c r="I24" s="9">
        <f>H24 * (1 - Config!$B$9)</f>
        <v>212500</v>
      </c>
      <c r="J24" s="9">
        <f>H24 * (1 + Config!$B$10)</f>
        <v>312500</v>
      </c>
      <c r="K24" s="6" t="str">
        <f t="shared" si="2"/>
        <v>21g 25s 0c</v>
      </c>
      <c r="L24" s="8" t="str">
        <f t="shared" si="3"/>
        <v>25g 0s 0c</v>
      </c>
      <c r="M24" s="6" t="str">
        <f t="shared" si="4"/>
        <v>31g 25s 0c</v>
      </c>
      <c r="N24" s="6" t="str">
        <f t="shared" si="5"/>
        <v>Jillian's Tonic of Endless Rage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Config!$B$13*Config!$B$20*Config!$B$30, 
IF(C25=1, Config!$B$13*Config!$B$21*Config!$B$31, 
IF(C25=2, Config!$B$13*Config!$B$22*Config!$B$32, 
IF(C25=3, Config!$B$13*Config!$B$23*Config!$B$33, 
IF(C25=4, Config!$B$13*Config!$B$24*Config!$B$34, 
IF(C25=5, Config!$B$13*Config!$B$25*Config!$B$35, 
IF(C25=6, Config!$B$13*Config!$B$26*Config!$B$36, 
IF(C25=7, Config!$B$13*Config!$B$27*Config!$B$37, ""))))))))</f>
        <v>1</v>
      </c>
      <c r="C25" s="9">
        <v>1.0</v>
      </c>
      <c r="D25" s="6" t="s">
        <v>1347</v>
      </c>
      <c r="E25" s="9">
        <v>10000.0</v>
      </c>
      <c r="F25" s="9">
        <v>85.0</v>
      </c>
      <c r="G25" s="9">
        <f>IF(E25 &lt; Config!$B$2, Config!$B$2, E25)</f>
        <v>10000</v>
      </c>
      <c r="H25" s="9">
        <f t="shared" si="1"/>
        <v>250000</v>
      </c>
      <c r="I25" s="9">
        <f>H25 * (1 - Config!$B$9)</f>
        <v>212500</v>
      </c>
      <c r="J25" s="9">
        <f>H25 * (1 + Config!$B$10)</f>
        <v>312500</v>
      </c>
      <c r="K25" s="6" t="str">
        <f t="shared" si="2"/>
        <v>21g 25s 0c</v>
      </c>
      <c r="L25" s="8" t="str">
        <f t="shared" si="3"/>
        <v>25g 0s 0c</v>
      </c>
      <c r="M25" s="6" t="str">
        <f t="shared" si="4"/>
        <v>31g 25s 0c</v>
      </c>
      <c r="N25" s="6" t="str">
        <f t="shared" si="5"/>
        <v>Jillian's Tonic of Pure Mojo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Config!$B$13*Config!$B$20*Config!$B$30, 
IF(C26=1, Config!$B$13*Config!$B$21*Config!$B$31, 
IF(C26=2, Config!$B$13*Config!$B$22*Config!$B$32, 
IF(C26=3, Config!$B$13*Config!$B$23*Config!$B$33, 
IF(C26=4, Config!$B$13*Config!$B$24*Config!$B$34, 
IF(C26=5, Config!$B$13*Config!$B$25*Config!$B$35, 
IF(C26=6, Config!$B$13*Config!$B$26*Config!$B$36, 
IF(C26=7, Config!$B$13*Config!$B$27*Config!$B$37, ""))))))))</f>
        <v>1</v>
      </c>
      <c r="C26" s="9">
        <v>1.0</v>
      </c>
      <c r="D26" s="6" t="s">
        <v>1348</v>
      </c>
      <c r="E26" s="9">
        <v>10000.0</v>
      </c>
      <c r="F26" s="9">
        <v>85.0</v>
      </c>
      <c r="G26" s="9">
        <f>IF(E26 &lt; Config!$B$2, Config!$B$2, E26)</f>
        <v>10000</v>
      </c>
      <c r="H26" s="9">
        <f t="shared" si="1"/>
        <v>250000</v>
      </c>
      <c r="I26" s="9">
        <f>H26 * (1 - Config!$B$9)</f>
        <v>212500</v>
      </c>
      <c r="J26" s="9">
        <f>H26 * (1 + Config!$B$10)</f>
        <v>312500</v>
      </c>
      <c r="K26" s="6" t="str">
        <f t="shared" si="2"/>
        <v>21g 25s 0c</v>
      </c>
      <c r="L26" s="8" t="str">
        <f t="shared" si="3"/>
        <v>25g 0s 0c</v>
      </c>
      <c r="M26" s="6" t="str">
        <f t="shared" si="4"/>
        <v>31g 25s 0c</v>
      </c>
      <c r="N26" s="6" t="str">
        <f t="shared" si="5"/>
        <v>Jillian's Tonic of Stoneblood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Config!$B$13*Config!$B$20*Config!$B$30, 
IF(C27=1, Config!$B$13*Config!$B$21*Config!$B$31, 
IF(C27=2, Config!$B$13*Config!$B$22*Config!$B$32, 
IF(C27=3, Config!$B$13*Config!$B$23*Config!$B$33, 
IF(C27=4, Config!$B$13*Config!$B$24*Config!$B$34, 
IF(C27=5, Config!$B$13*Config!$B$25*Config!$B$35, 
IF(C27=6, Config!$B$13*Config!$B$26*Config!$B$36, 
IF(C27=7, Config!$B$13*Config!$B$27*Config!$B$37, ""))))))))</f>
        <v>1</v>
      </c>
      <c r="C27" s="9">
        <v>1.0</v>
      </c>
      <c r="D27" s="6" t="s">
        <v>1349</v>
      </c>
      <c r="E27" s="9">
        <v>10000.0</v>
      </c>
      <c r="F27" s="9">
        <v>85.0</v>
      </c>
      <c r="G27" s="9">
        <f>IF(E27 &lt; Config!$B$2, Config!$B$2, E27)</f>
        <v>10000</v>
      </c>
      <c r="H27" s="9">
        <f t="shared" si="1"/>
        <v>250000</v>
      </c>
      <c r="I27" s="9">
        <f>H27 * (1 - Config!$B$9)</f>
        <v>212500</v>
      </c>
      <c r="J27" s="9">
        <f>H27 * (1 + Config!$B$10)</f>
        <v>312500</v>
      </c>
      <c r="K27" s="6" t="str">
        <f t="shared" si="2"/>
        <v>21g 25s 0c</v>
      </c>
      <c r="L27" s="8" t="str">
        <f t="shared" si="3"/>
        <v>25g 0s 0c</v>
      </c>
      <c r="M27" s="6" t="str">
        <f t="shared" si="4"/>
        <v>31g 25s 0c</v>
      </c>
      <c r="N27" s="6" t="str">
        <f t="shared" si="5"/>
        <v>Jillian's Tonic of the Frost Wyrm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Config!$B$13*Config!$B$20*Config!$B$30, 
IF(C28=1, Config!$B$13*Config!$B$21*Config!$B$31, 
IF(C28=2, Config!$B$13*Config!$B$22*Config!$B$32, 
IF(C28=3, Config!$B$13*Config!$B$23*Config!$B$33, 
IF(C28=4, Config!$B$13*Config!$B$24*Config!$B$34, 
IF(C28=5, Config!$B$13*Config!$B$25*Config!$B$35, 
IF(C28=6, Config!$B$13*Config!$B$26*Config!$B$36, 
IF(C28=7, Config!$B$13*Config!$B$27*Config!$B$37, ""))))))))</f>
        <v>1</v>
      </c>
      <c r="C28" s="9">
        <v>1.0</v>
      </c>
      <c r="D28" s="6" t="s">
        <v>1350</v>
      </c>
      <c r="E28" s="9">
        <v>2500.0</v>
      </c>
      <c r="F28" s="9">
        <v>85.0</v>
      </c>
      <c r="G28" s="9">
        <f>IF(E28 &lt; Config!$B$2, Config!$B$2, E28)</f>
        <v>2500</v>
      </c>
      <c r="H28" s="9">
        <f t="shared" si="1"/>
        <v>230000</v>
      </c>
      <c r="I28" s="9">
        <f>H28 * (1 - Config!$B$9)</f>
        <v>195500</v>
      </c>
      <c r="J28" s="9">
        <f>H28 * (1 + Config!$B$10)</f>
        <v>287500</v>
      </c>
      <c r="K28" s="6" t="str">
        <f t="shared" si="2"/>
        <v>19g 55s 0c</v>
      </c>
      <c r="L28" s="8" t="str">
        <f t="shared" si="3"/>
        <v>23g 0s 0c</v>
      </c>
      <c r="M28" s="6" t="str">
        <f t="shared" si="4"/>
        <v>28g 75s 0c</v>
      </c>
      <c r="N28" s="6" t="str">
        <f t="shared" si="5"/>
        <v>Flask of the Frost Wyrm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Config!$B$13*Config!$B$20*Config!$B$30, 
IF(C29=1, Config!$B$13*Config!$B$21*Config!$B$31, 
IF(C29=2, Config!$B$13*Config!$B$22*Config!$B$32, 
IF(C29=3, Config!$B$13*Config!$B$23*Config!$B$33, 
IF(C29=4, Config!$B$13*Config!$B$24*Config!$B$34, 
IF(C29=5, Config!$B$13*Config!$B$25*Config!$B$35, 
IF(C29=6, Config!$B$13*Config!$B$26*Config!$B$36, 
IF(C29=7, Config!$B$13*Config!$B$27*Config!$B$37, ""))))))))</f>
        <v>1</v>
      </c>
      <c r="C29" s="9">
        <v>1.0</v>
      </c>
      <c r="D29" s="6" t="s">
        <v>1351</v>
      </c>
      <c r="E29" s="9">
        <v>2500.0</v>
      </c>
      <c r="F29" s="9">
        <v>85.0</v>
      </c>
      <c r="G29" s="9">
        <f>IF(E29 &lt; Config!$B$2, Config!$B$2, E29)</f>
        <v>2500</v>
      </c>
      <c r="H29" s="9">
        <f t="shared" si="1"/>
        <v>230000</v>
      </c>
      <c r="I29" s="9">
        <f>H29 * (1 - Config!$B$9)</f>
        <v>195500</v>
      </c>
      <c r="J29" s="9">
        <f>H29 * (1 + Config!$B$10)</f>
        <v>287500</v>
      </c>
      <c r="K29" s="6" t="str">
        <f t="shared" si="2"/>
        <v>19g 55s 0c</v>
      </c>
      <c r="L29" s="8" t="str">
        <f t="shared" si="3"/>
        <v>23g 0s 0c</v>
      </c>
      <c r="M29" s="6" t="str">
        <f t="shared" si="4"/>
        <v>28g 75s 0c</v>
      </c>
      <c r="N29" s="6" t="str">
        <f t="shared" si="5"/>
        <v>Flask of Endless Rage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Config!$B$13*Config!$B$20*Config!$B$30, 
IF(C30=1, Config!$B$13*Config!$B$21*Config!$B$31, 
IF(C30=2, Config!$B$13*Config!$B$22*Config!$B$32, 
IF(C30=3, Config!$B$13*Config!$B$23*Config!$B$33, 
IF(C30=4, Config!$B$13*Config!$B$24*Config!$B$34, 
IF(C30=5, Config!$B$13*Config!$B$25*Config!$B$35, 
IF(C30=6, Config!$B$13*Config!$B$26*Config!$B$36, 
IF(C30=7, Config!$B$13*Config!$B$27*Config!$B$37, ""))))))))</f>
        <v>1</v>
      </c>
      <c r="C30" s="9">
        <v>1.0</v>
      </c>
      <c r="D30" s="6" t="s">
        <v>1352</v>
      </c>
      <c r="E30" s="9">
        <v>2500.0</v>
      </c>
      <c r="F30" s="9">
        <v>85.0</v>
      </c>
      <c r="G30" s="9">
        <f>IF(E30 &lt; Config!$B$2, Config!$B$2, E30)</f>
        <v>2500</v>
      </c>
      <c r="H30" s="9">
        <f t="shared" si="1"/>
        <v>230000</v>
      </c>
      <c r="I30" s="9">
        <f>H30 * (1 - Config!$B$9)</f>
        <v>195500</v>
      </c>
      <c r="J30" s="9">
        <f>H30 * (1 + Config!$B$10)</f>
        <v>287500</v>
      </c>
      <c r="K30" s="6" t="str">
        <f t="shared" si="2"/>
        <v>19g 55s 0c</v>
      </c>
      <c r="L30" s="8" t="str">
        <f t="shared" si="3"/>
        <v>23g 0s 0c</v>
      </c>
      <c r="M30" s="6" t="str">
        <f t="shared" si="4"/>
        <v>28g 75s 0c</v>
      </c>
      <c r="N30" s="6" t="str">
        <f t="shared" si="5"/>
        <v>Flask of Pure Mojo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Config!$B$13*Config!$B$20*Config!$B$30, 
IF(C31=1, Config!$B$13*Config!$B$21*Config!$B$31, 
IF(C31=2, Config!$B$13*Config!$B$22*Config!$B$32, 
IF(C31=3, Config!$B$13*Config!$B$23*Config!$B$33, 
IF(C31=4, Config!$B$13*Config!$B$24*Config!$B$34, 
IF(C31=5, Config!$B$13*Config!$B$25*Config!$B$35, 
IF(C31=6, Config!$B$13*Config!$B$26*Config!$B$36, 
IF(C31=7, Config!$B$13*Config!$B$27*Config!$B$37, ""))))))))</f>
        <v>1</v>
      </c>
      <c r="C31" s="9">
        <v>1.0</v>
      </c>
      <c r="D31" s="6" t="s">
        <v>1353</v>
      </c>
      <c r="E31" s="9">
        <v>2500.0</v>
      </c>
      <c r="F31" s="9">
        <v>85.0</v>
      </c>
      <c r="G31" s="9">
        <f>IF(E31 &lt; Config!$B$2, Config!$B$2, E31)</f>
        <v>2500</v>
      </c>
      <c r="H31" s="9">
        <f t="shared" si="1"/>
        <v>230000</v>
      </c>
      <c r="I31" s="9">
        <f>H31 * (1 - Config!$B$9)</f>
        <v>195500</v>
      </c>
      <c r="J31" s="9">
        <f>H31 * (1 + Config!$B$10)</f>
        <v>287500</v>
      </c>
      <c r="K31" s="6" t="str">
        <f t="shared" si="2"/>
        <v>19g 55s 0c</v>
      </c>
      <c r="L31" s="8" t="str">
        <f t="shared" si="3"/>
        <v>23g 0s 0c</v>
      </c>
      <c r="M31" s="6" t="str">
        <f t="shared" si="4"/>
        <v>28g 75s 0c</v>
      </c>
      <c r="N31" s="6" t="str">
        <f t="shared" si="5"/>
        <v>Flask of Stoneblood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/>
      <c r="C32" s="9"/>
      <c r="D32" s="6"/>
      <c r="E32" s="9"/>
      <c r="F32" s="9"/>
      <c r="G32" s="9"/>
      <c r="H32" s="9"/>
      <c r="I32" s="9"/>
      <c r="J32" s="9"/>
      <c r="K32" s="6"/>
      <c r="L32" s="8"/>
      <c r="M32" s="6"/>
      <c r="N32" s="6"/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/>
      <c r="C33" s="9"/>
      <c r="D33" s="6"/>
      <c r="E33" s="9"/>
      <c r="F33" s="9"/>
      <c r="G33" s="9"/>
      <c r="H33" s="9"/>
      <c r="I33" s="9"/>
      <c r="J33" s="9"/>
      <c r="K33" s="6"/>
      <c r="L33" s="8"/>
      <c r="M33" s="6"/>
      <c r="N33" s="6"/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/>
      <c r="C34" s="9"/>
      <c r="D34" s="6"/>
      <c r="E34" s="9"/>
      <c r="F34" s="9"/>
      <c r="G34" s="9"/>
      <c r="H34" s="9"/>
      <c r="I34" s="9"/>
      <c r="J34" s="9"/>
      <c r="K34" s="6"/>
      <c r="L34" s="8"/>
      <c r="M34" s="6"/>
      <c r="N34" s="6"/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/>
      <c r="C35" s="9"/>
      <c r="D35" s="6"/>
      <c r="E35" s="9"/>
      <c r="F35" s="9"/>
      <c r="G35" s="9"/>
      <c r="H35" s="9"/>
      <c r="I35" s="9"/>
      <c r="J35" s="9"/>
      <c r="K35" s="6"/>
      <c r="L35" s="8"/>
      <c r="M35" s="6"/>
      <c r="N35" s="6"/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/>
      <c r="C36" s="9"/>
      <c r="D36" s="6"/>
      <c r="E36" s="9"/>
      <c r="F36" s="9"/>
      <c r="G36" s="9"/>
      <c r="H36" s="9"/>
      <c r="I36" s="9"/>
      <c r="J36" s="9"/>
      <c r="K36" s="6"/>
      <c r="L36" s="8"/>
      <c r="M36" s="6"/>
      <c r="N36" s="6"/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/>
      <c r="C37" s="9"/>
      <c r="D37" s="6"/>
      <c r="E37" s="9"/>
      <c r="F37" s="9"/>
      <c r="G37" s="9"/>
      <c r="H37" s="9"/>
      <c r="I37" s="9"/>
      <c r="J37" s="9"/>
      <c r="K37" s="6"/>
      <c r="L37" s="8"/>
      <c r="M37" s="6"/>
      <c r="N37" s="6"/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/>
      <c r="C38" s="9"/>
      <c r="D38" s="6"/>
      <c r="E38" s="9"/>
      <c r="F38" s="9"/>
      <c r="G38" s="9"/>
      <c r="H38" s="9"/>
      <c r="I38" s="9"/>
      <c r="J38" s="9"/>
      <c r="K38" s="6"/>
      <c r="L38" s="8"/>
      <c r="M38" s="6"/>
      <c r="N38" s="6"/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/>
      <c r="C39" s="9"/>
      <c r="D39" s="6"/>
      <c r="E39" s="9"/>
      <c r="F39" s="9"/>
      <c r="G39" s="9"/>
      <c r="H39" s="9"/>
      <c r="I39" s="9"/>
      <c r="J39" s="9"/>
      <c r="K39" s="6"/>
      <c r="L39" s="8"/>
      <c r="M39" s="6"/>
      <c r="N39" s="6"/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/>
      <c r="C40" s="9"/>
      <c r="D40" s="6"/>
      <c r="E40" s="9"/>
      <c r="F40" s="9"/>
      <c r="G40" s="9"/>
      <c r="H40" s="9"/>
      <c r="I40" s="9"/>
      <c r="J40" s="9"/>
      <c r="K40" s="6"/>
      <c r="L40" s="8"/>
      <c r="M40" s="6"/>
      <c r="N40" s="6"/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/>
      <c r="C41" s="9"/>
      <c r="D41" s="6"/>
      <c r="E41" s="9"/>
      <c r="F41" s="9"/>
      <c r="G41" s="9"/>
      <c r="H41" s="9"/>
      <c r="I41" s="9"/>
      <c r="J41" s="9"/>
      <c r="K41" s="6"/>
      <c r="L41" s="8"/>
      <c r="M41" s="6"/>
      <c r="N41" s="6"/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/>
      <c r="C42" s="9"/>
      <c r="D42" s="6"/>
      <c r="E42" s="9"/>
      <c r="F42" s="9"/>
      <c r="G42" s="9"/>
      <c r="H42" s="9"/>
      <c r="I42" s="9"/>
      <c r="J42" s="9"/>
      <c r="K42" s="6"/>
      <c r="L42" s="8"/>
      <c r="M42" s="6"/>
      <c r="N42" s="6"/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/>
      <c r="C43" s="9"/>
      <c r="D43" s="6"/>
      <c r="E43" s="9"/>
      <c r="F43" s="9"/>
      <c r="G43" s="9"/>
      <c r="H43" s="9"/>
      <c r="I43" s="9"/>
      <c r="J43" s="9"/>
      <c r="K43" s="6"/>
      <c r="L43" s="8"/>
      <c r="M43" s="6"/>
      <c r="N43" s="6"/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/>
      <c r="C44" s="9"/>
      <c r="D44" s="6"/>
      <c r="E44" s="9"/>
      <c r="F44" s="9"/>
      <c r="G44" s="9"/>
      <c r="H44" s="9"/>
      <c r="I44" s="9"/>
      <c r="J44" s="9"/>
      <c r="K44" s="6"/>
      <c r="L44" s="8"/>
      <c r="M44" s="6"/>
      <c r="N44" s="6"/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/>
      <c r="C45" s="9"/>
      <c r="D45" s="6"/>
      <c r="E45" s="9"/>
      <c r="F45" s="9"/>
      <c r="G45" s="9"/>
      <c r="H45" s="9"/>
      <c r="I45" s="9"/>
      <c r="J45" s="9"/>
      <c r="K45" s="6"/>
      <c r="L45" s="8"/>
      <c r="M45" s="6"/>
      <c r="N45" s="6"/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/>
      <c r="C46" s="9"/>
      <c r="D46" s="6"/>
      <c r="E46" s="9"/>
      <c r="F46" s="9"/>
      <c r="G46" s="9"/>
      <c r="H46" s="9"/>
      <c r="I46" s="9"/>
      <c r="J46" s="9"/>
      <c r="K46" s="6"/>
      <c r="L46" s="8"/>
      <c r="M46" s="6"/>
      <c r="N46" s="6"/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/>
      <c r="C47" s="9"/>
      <c r="D47" s="6"/>
      <c r="E47" s="9"/>
      <c r="F47" s="9"/>
      <c r="G47" s="9"/>
      <c r="H47" s="9"/>
      <c r="I47" s="9"/>
      <c r="J47" s="9"/>
      <c r="K47" s="6"/>
      <c r="L47" s="8"/>
      <c r="M47" s="6"/>
      <c r="N47" s="6"/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/>
      <c r="C48" s="9"/>
      <c r="D48" s="6"/>
      <c r="E48" s="9"/>
      <c r="F48" s="9"/>
      <c r="G48" s="9"/>
      <c r="H48" s="9"/>
      <c r="I48" s="9"/>
      <c r="J48" s="9"/>
      <c r="K48" s="6"/>
      <c r="L48" s="8"/>
      <c r="M48" s="6"/>
      <c r="N48" s="6"/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/>
      <c r="C49" s="9"/>
      <c r="D49" s="6"/>
      <c r="E49" s="9"/>
      <c r="F49" s="9"/>
      <c r="G49" s="9"/>
      <c r="H49" s="9"/>
      <c r="I49" s="9"/>
      <c r="J49" s="9"/>
      <c r="K49" s="6"/>
      <c r="L49" s="8"/>
      <c r="M49" s="6"/>
      <c r="N49" s="6"/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/>
      <c r="C50" s="9"/>
      <c r="D50" s="6"/>
      <c r="E50" s="9"/>
      <c r="F50" s="9"/>
      <c r="G50" s="9"/>
      <c r="H50" s="9"/>
      <c r="I50" s="9"/>
      <c r="J50" s="9"/>
      <c r="K50" s="6"/>
      <c r="L50" s="8"/>
      <c r="M50" s="6"/>
      <c r="N50" s="6"/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/>
      <c r="C51" s="9"/>
      <c r="D51" s="6"/>
      <c r="E51" s="9"/>
      <c r="F51" s="9"/>
      <c r="G51" s="9"/>
      <c r="H51" s="9"/>
      <c r="I51" s="9"/>
      <c r="J51" s="9"/>
      <c r="K51" s="6"/>
      <c r="L51" s="8"/>
      <c r="M51" s="6"/>
      <c r="N51" s="6"/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/>
      <c r="C52" s="9"/>
      <c r="D52" s="6"/>
      <c r="E52" s="9"/>
      <c r="F52" s="9"/>
      <c r="G52" s="9"/>
      <c r="H52" s="9"/>
      <c r="I52" s="9"/>
      <c r="J52" s="9"/>
      <c r="K52" s="6"/>
      <c r="L52" s="8"/>
      <c r="M52" s="6"/>
      <c r="N52" s="6"/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/>
      <c r="C53" s="9"/>
      <c r="D53" s="6"/>
      <c r="E53" s="9"/>
      <c r="F53" s="9"/>
      <c r="G53" s="9"/>
      <c r="H53" s="9"/>
      <c r="I53" s="9"/>
      <c r="J53" s="9"/>
      <c r="K53" s="6"/>
      <c r="L53" s="8"/>
      <c r="M53" s="6"/>
      <c r="N53" s="6"/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/>
      <c r="C54" s="9"/>
      <c r="D54" s="6"/>
      <c r="E54" s="9"/>
      <c r="F54" s="9"/>
      <c r="G54" s="9"/>
      <c r="H54" s="9"/>
      <c r="I54" s="9"/>
      <c r="J54" s="9"/>
      <c r="K54" s="6"/>
      <c r="L54" s="8"/>
      <c r="M54" s="6"/>
      <c r="N54" s="6"/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/>
      <c r="C55" s="9"/>
      <c r="D55" s="6"/>
      <c r="E55" s="9"/>
      <c r="F55" s="9"/>
      <c r="G55" s="9"/>
      <c r="H55" s="9"/>
      <c r="I55" s="9"/>
      <c r="J55" s="9"/>
      <c r="K55" s="6"/>
      <c r="L55" s="8"/>
      <c r="M55" s="6"/>
      <c r="N55" s="6"/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/>
      <c r="C56" s="9"/>
      <c r="D56" s="6"/>
      <c r="E56" s="9"/>
      <c r="F56" s="9"/>
      <c r="G56" s="9"/>
      <c r="H56" s="9"/>
      <c r="I56" s="9"/>
      <c r="J56" s="9"/>
      <c r="K56" s="6"/>
      <c r="L56" s="8"/>
      <c r="M56" s="6"/>
      <c r="N56" s="6"/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/>
      <c r="C57" s="9"/>
      <c r="D57" s="6"/>
      <c r="E57" s="9"/>
      <c r="F57" s="9"/>
      <c r="G57" s="9"/>
      <c r="H57" s="9"/>
      <c r="I57" s="9"/>
      <c r="J57" s="9"/>
      <c r="K57" s="6"/>
      <c r="L57" s="8"/>
      <c r="M57" s="6"/>
      <c r="N57" s="6"/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/>
      <c r="C58" s="9"/>
      <c r="D58" s="6"/>
      <c r="E58" s="9"/>
      <c r="F58" s="9"/>
      <c r="G58" s="9"/>
      <c r="H58" s="9"/>
      <c r="I58" s="9"/>
      <c r="J58" s="9"/>
      <c r="K58" s="6"/>
      <c r="L58" s="8"/>
      <c r="M58" s="6"/>
      <c r="N58" s="6"/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/>
      <c r="C59" s="9"/>
      <c r="D59" s="6"/>
      <c r="E59" s="9"/>
      <c r="F59" s="9"/>
      <c r="G59" s="9"/>
      <c r="H59" s="9"/>
      <c r="I59" s="9"/>
      <c r="J59" s="9"/>
      <c r="K59" s="6"/>
      <c r="L59" s="8"/>
      <c r="M59" s="6"/>
      <c r="N59" s="6"/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/>
      <c r="C60" s="9"/>
      <c r="D60" s="6"/>
      <c r="E60" s="9"/>
      <c r="F60" s="9"/>
      <c r="G60" s="9"/>
      <c r="H60" s="9"/>
      <c r="I60" s="9"/>
      <c r="J60" s="9"/>
      <c r="K60" s="6"/>
      <c r="L60" s="8"/>
      <c r="M60" s="6"/>
      <c r="N60" s="6"/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/>
      <c r="C61" s="9"/>
      <c r="D61" s="6"/>
      <c r="E61" s="9"/>
      <c r="F61" s="9"/>
      <c r="G61" s="9"/>
      <c r="H61" s="9"/>
      <c r="I61" s="9"/>
      <c r="J61" s="9"/>
      <c r="K61" s="6"/>
      <c r="L61" s="8"/>
      <c r="M61" s="6"/>
      <c r="N61" s="6"/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6"/>
      <c r="C62" s="9"/>
      <c r="D62" s="6"/>
      <c r="E62" s="9"/>
      <c r="F62" s="9"/>
      <c r="G62" s="9"/>
      <c r="H62" s="9"/>
      <c r="I62" s="9"/>
      <c r="J62" s="9"/>
      <c r="K62" s="6"/>
      <c r="L62" s="8"/>
      <c r="M62" s="6"/>
      <c r="N62" s="6"/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6"/>
      <c r="C63" s="9"/>
      <c r="D63" s="6"/>
      <c r="E63" s="9"/>
      <c r="F63" s="9"/>
      <c r="G63" s="9"/>
      <c r="H63" s="9"/>
      <c r="I63" s="9"/>
      <c r="J63" s="9"/>
      <c r="K63" s="6"/>
      <c r="L63" s="8"/>
      <c r="M63" s="6"/>
      <c r="N63" s="6"/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6"/>
      <c r="C64" s="9"/>
      <c r="D64" s="6"/>
      <c r="E64" s="9"/>
      <c r="F64" s="9"/>
      <c r="G64" s="9"/>
      <c r="H64" s="9"/>
      <c r="I64" s="9"/>
      <c r="J64" s="9"/>
      <c r="K64" s="6"/>
      <c r="L64" s="8"/>
      <c r="M64" s="6"/>
      <c r="N64" s="6"/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6"/>
      <c r="C65" s="9"/>
      <c r="D65" s="6"/>
      <c r="E65" s="9"/>
      <c r="F65" s="9"/>
      <c r="G65" s="9"/>
      <c r="H65" s="9"/>
      <c r="I65" s="9"/>
      <c r="J65" s="9"/>
      <c r="K65" s="6"/>
      <c r="L65" s="8"/>
      <c r="M65" s="6"/>
      <c r="N65" s="6"/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6"/>
      <c r="C66" s="9"/>
      <c r="D66" s="6"/>
      <c r="E66" s="9"/>
      <c r="F66" s="9"/>
      <c r="G66" s="9"/>
      <c r="H66" s="9"/>
      <c r="I66" s="9"/>
      <c r="J66" s="9"/>
      <c r="K66" s="6"/>
      <c r="L66" s="8"/>
      <c r="M66" s="6"/>
      <c r="N66" s="6"/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6"/>
      <c r="C67" s="9"/>
      <c r="D67" s="6"/>
      <c r="E67" s="9"/>
      <c r="F67" s="9"/>
      <c r="G67" s="9"/>
      <c r="H67" s="9"/>
      <c r="I67" s="9"/>
      <c r="J67" s="9"/>
      <c r="K67" s="6"/>
      <c r="L67" s="8"/>
      <c r="M67" s="6"/>
      <c r="N67" s="6"/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6"/>
      <c r="C68" s="9"/>
      <c r="D68" s="6"/>
      <c r="E68" s="9"/>
      <c r="F68" s="9"/>
      <c r="G68" s="9"/>
      <c r="H68" s="9"/>
      <c r="I68" s="9"/>
      <c r="J68" s="9"/>
      <c r="K68" s="6"/>
      <c r="L68" s="8"/>
      <c r="M68" s="6"/>
      <c r="N68" s="6"/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6"/>
      <c r="C69" s="9"/>
      <c r="D69" s="6"/>
      <c r="E69" s="9"/>
      <c r="F69" s="9"/>
      <c r="G69" s="9"/>
      <c r="H69" s="9"/>
      <c r="I69" s="9"/>
      <c r="J69" s="9"/>
      <c r="K69" s="6"/>
      <c r="L69" s="8"/>
      <c r="M69" s="6"/>
      <c r="N69" s="6"/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6"/>
      <c r="C70" s="9"/>
      <c r="D70" s="6"/>
      <c r="E70" s="9"/>
      <c r="F70" s="9"/>
      <c r="G70" s="9"/>
      <c r="H70" s="9"/>
      <c r="I70" s="9"/>
      <c r="J70" s="9"/>
      <c r="K70" s="6"/>
      <c r="L70" s="8"/>
      <c r="M70" s="6"/>
      <c r="N70" s="6"/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6"/>
      <c r="C71" s="9"/>
      <c r="D71" s="6"/>
      <c r="E71" s="9"/>
      <c r="F71" s="9"/>
      <c r="G71" s="9"/>
      <c r="H71" s="9"/>
      <c r="I71" s="9"/>
      <c r="J71" s="9"/>
      <c r="K71" s="6"/>
      <c r="L71" s="8"/>
      <c r="M71" s="6"/>
      <c r="N71" s="6"/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6"/>
      <c r="C72" s="9"/>
      <c r="D72" s="6"/>
      <c r="E72" s="9"/>
      <c r="F72" s="9"/>
      <c r="G72" s="9"/>
      <c r="H72" s="9"/>
      <c r="I72" s="9"/>
      <c r="J72" s="9"/>
      <c r="K72" s="6"/>
      <c r="L72" s="8"/>
      <c r="M72" s="6"/>
      <c r="N72" s="6"/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6"/>
      <c r="C73" s="9"/>
      <c r="D73" s="6"/>
      <c r="E73" s="9"/>
      <c r="F73" s="9"/>
      <c r="G73" s="9"/>
      <c r="H73" s="9"/>
      <c r="I73" s="9"/>
      <c r="J73" s="9"/>
      <c r="K73" s="6"/>
      <c r="L73" s="8"/>
      <c r="M73" s="6"/>
      <c r="N73" s="6"/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6"/>
      <c r="C74" s="9"/>
      <c r="D74" s="6"/>
      <c r="E74" s="9"/>
      <c r="F74" s="9"/>
      <c r="G74" s="9"/>
      <c r="H74" s="9"/>
      <c r="I74" s="9"/>
      <c r="J74" s="9"/>
      <c r="K74" s="6"/>
      <c r="L74" s="8"/>
      <c r="M74" s="6"/>
      <c r="N74" s="6"/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6"/>
      <c r="C75" s="9"/>
      <c r="D75" s="6"/>
      <c r="E75" s="9"/>
      <c r="F75" s="9"/>
      <c r="G75" s="9"/>
      <c r="H75" s="9"/>
      <c r="I75" s="9"/>
      <c r="J75" s="9"/>
      <c r="K75" s="6"/>
      <c r="L75" s="8"/>
      <c r="M75" s="6"/>
      <c r="N75" s="6"/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6"/>
      <c r="C76" s="9"/>
      <c r="D76" s="6"/>
      <c r="E76" s="9"/>
      <c r="F76" s="9"/>
      <c r="G76" s="9"/>
      <c r="H76" s="9"/>
      <c r="I76" s="9"/>
      <c r="J76" s="9"/>
      <c r="K76" s="6"/>
      <c r="L76" s="8"/>
      <c r="M76" s="6"/>
      <c r="N76" s="6"/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6"/>
      <c r="C77" s="9"/>
      <c r="D77" s="6"/>
      <c r="E77" s="9"/>
      <c r="F77" s="9"/>
      <c r="G77" s="9"/>
      <c r="H77" s="9"/>
      <c r="I77" s="9"/>
      <c r="J77" s="9"/>
      <c r="K77" s="6"/>
      <c r="L77" s="8"/>
      <c r="M77" s="6"/>
      <c r="N77" s="6"/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6"/>
      <c r="C78" s="9"/>
      <c r="D78" s="6"/>
      <c r="E78" s="9"/>
      <c r="F78" s="9"/>
      <c r="G78" s="9"/>
      <c r="H78" s="9"/>
      <c r="I78" s="9"/>
      <c r="J78" s="9"/>
      <c r="K78" s="6"/>
      <c r="L78" s="8"/>
      <c r="M78" s="6"/>
      <c r="N78" s="6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6"/>
      <c r="C79" s="9"/>
      <c r="D79" s="6"/>
      <c r="E79" s="9"/>
      <c r="F79" s="9"/>
      <c r="G79" s="9"/>
      <c r="H79" s="9"/>
      <c r="I79" s="9"/>
      <c r="J79" s="9"/>
      <c r="K79" s="6"/>
      <c r="L79" s="8"/>
      <c r="M79" s="6"/>
      <c r="N79" s="6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6"/>
      <c r="C80" s="9"/>
      <c r="D80" s="6"/>
      <c r="E80" s="9"/>
      <c r="F80" s="9"/>
      <c r="G80" s="9"/>
      <c r="H80" s="9"/>
      <c r="I80" s="9"/>
      <c r="J80" s="9"/>
      <c r="K80" s="6"/>
      <c r="L80" s="8"/>
      <c r="M80" s="6"/>
      <c r="N80" s="6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6"/>
      <c r="C81" s="9"/>
      <c r="D81" s="6"/>
      <c r="E81" s="9"/>
      <c r="F81" s="9"/>
      <c r="G81" s="9"/>
      <c r="H81" s="9"/>
      <c r="I81" s="9"/>
      <c r="J81" s="9"/>
      <c r="K81" s="6"/>
      <c r="L81" s="8"/>
      <c r="M81" s="6"/>
      <c r="N81" s="6"/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6"/>
      <c r="C82" s="9"/>
      <c r="D82" s="6"/>
      <c r="E82" s="9"/>
      <c r="F82" s="9"/>
      <c r="G82" s="9"/>
      <c r="H82" s="9"/>
      <c r="I82" s="9"/>
      <c r="J82" s="9"/>
      <c r="K82" s="6"/>
      <c r="L82" s="8"/>
      <c r="M82" s="6"/>
      <c r="N82" s="6"/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6"/>
      <c r="C83" s="9"/>
      <c r="D83" s="6"/>
      <c r="E83" s="9"/>
      <c r="F83" s="9"/>
      <c r="G83" s="9"/>
      <c r="H83" s="9"/>
      <c r="I83" s="9"/>
      <c r="J83" s="9"/>
      <c r="K83" s="6"/>
      <c r="L83" s="8"/>
      <c r="M83" s="6"/>
      <c r="N83" s="6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6"/>
      <c r="C84" s="9"/>
      <c r="D84" s="6"/>
      <c r="E84" s="9"/>
      <c r="F84" s="9"/>
      <c r="G84" s="9"/>
      <c r="H84" s="9"/>
      <c r="I84" s="9"/>
      <c r="J84" s="9"/>
      <c r="K84" s="6"/>
      <c r="L84" s="8"/>
      <c r="M84" s="6"/>
      <c r="N84" s="6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6"/>
      <c r="C85" s="9"/>
      <c r="D85" s="6"/>
      <c r="E85" s="9"/>
      <c r="F85" s="9"/>
      <c r="G85" s="9"/>
      <c r="H85" s="9"/>
      <c r="I85" s="9"/>
      <c r="J85" s="9"/>
      <c r="K85" s="6"/>
      <c r="L85" s="8"/>
      <c r="M85" s="6"/>
      <c r="N85" s="6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6"/>
      <c r="C86" s="9"/>
      <c r="D86" s="6"/>
      <c r="E86" s="9"/>
      <c r="F86" s="9"/>
      <c r="G86" s="9"/>
      <c r="H86" s="9"/>
      <c r="I86" s="9"/>
      <c r="J86" s="9"/>
      <c r="K86" s="6"/>
      <c r="L86" s="8"/>
      <c r="M86" s="6"/>
      <c r="N86" s="6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6"/>
      <c r="C87" s="9"/>
      <c r="D87" s="6"/>
      <c r="E87" s="9"/>
      <c r="F87" s="9"/>
      <c r="G87" s="9"/>
      <c r="H87" s="9"/>
      <c r="I87" s="9"/>
      <c r="J87" s="9"/>
      <c r="K87" s="6"/>
      <c r="L87" s="8"/>
      <c r="M87" s="6"/>
      <c r="N87" s="6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6"/>
      <c r="C88" s="9"/>
      <c r="D88" s="6"/>
      <c r="E88" s="9"/>
      <c r="F88" s="9"/>
      <c r="G88" s="9"/>
      <c r="H88" s="9"/>
      <c r="I88" s="9"/>
      <c r="J88" s="9"/>
      <c r="K88" s="6"/>
      <c r="L88" s="8"/>
      <c r="M88" s="6"/>
      <c r="N88" s="6"/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6"/>
      <c r="C89" s="9"/>
      <c r="D89" s="6"/>
      <c r="E89" s="9"/>
      <c r="F89" s="9"/>
      <c r="G89" s="9"/>
      <c r="H89" s="9"/>
      <c r="I89" s="9"/>
      <c r="J89" s="9"/>
      <c r="K89" s="6"/>
      <c r="L89" s="8"/>
      <c r="M89" s="6"/>
      <c r="N89" s="6"/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6"/>
      <c r="C90" s="9"/>
      <c r="D90" s="6"/>
      <c r="E90" s="9"/>
      <c r="F90" s="9"/>
      <c r="G90" s="9"/>
      <c r="H90" s="9"/>
      <c r="I90" s="9"/>
      <c r="J90" s="9"/>
      <c r="K90" s="6"/>
      <c r="L90" s="8"/>
      <c r="M90" s="6"/>
      <c r="N90" s="6"/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6"/>
      <c r="C91" s="9"/>
      <c r="D91" s="6"/>
      <c r="E91" s="9"/>
      <c r="F91" s="9"/>
      <c r="G91" s="9"/>
      <c r="H91" s="9"/>
      <c r="I91" s="9"/>
      <c r="J91" s="9"/>
      <c r="K91" s="6"/>
      <c r="L91" s="8"/>
      <c r="M91" s="6"/>
      <c r="N91" s="6"/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6"/>
      <c r="C92" s="9"/>
      <c r="D92" s="6"/>
      <c r="E92" s="9"/>
      <c r="F92" s="9"/>
      <c r="G92" s="9"/>
      <c r="H92" s="9"/>
      <c r="I92" s="9"/>
      <c r="J92" s="9"/>
      <c r="K92" s="6"/>
      <c r="L92" s="8"/>
      <c r="M92" s="6"/>
      <c r="N92" s="6"/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6"/>
      <c r="C93" s="9"/>
      <c r="D93" s="6"/>
      <c r="E93" s="9"/>
      <c r="F93" s="9"/>
      <c r="G93" s="9"/>
      <c r="H93" s="9"/>
      <c r="I93" s="9"/>
      <c r="J93" s="9"/>
      <c r="K93" s="6"/>
      <c r="L93" s="8"/>
      <c r="M93" s="6"/>
      <c r="N93" s="6"/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6"/>
      <c r="C94" s="9"/>
      <c r="D94" s="6"/>
      <c r="E94" s="9"/>
      <c r="F94" s="9"/>
      <c r="G94" s="9"/>
      <c r="H94" s="9"/>
      <c r="I94" s="9"/>
      <c r="J94" s="9"/>
      <c r="K94" s="6"/>
      <c r="L94" s="8"/>
      <c r="M94" s="6"/>
      <c r="N94" s="6"/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6"/>
      <c r="C95" s="9"/>
      <c r="D95" s="6"/>
      <c r="E95" s="9"/>
      <c r="F95" s="9"/>
      <c r="G95" s="9"/>
      <c r="H95" s="9"/>
      <c r="I95" s="9"/>
      <c r="J95" s="9"/>
      <c r="K95" s="6"/>
      <c r="L95" s="8"/>
      <c r="M95" s="6"/>
      <c r="N95" s="6"/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6"/>
      <c r="C96" s="9"/>
      <c r="D96" s="6"/>
      <c r="E96" s="9"/>
      <c r="F96" s="9"/>
      <c r="G96" s="9"/>
      <c r="H96" s="9"/>
      <c r="I96" s="9"/>
      <c r="J96" s="9"/>
      <c r="K96" s="6"/>
      <c r="L96" s="8"/>
      <c r="M96" s="6"/>
      <c r="N96" s="6"/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6"/>
      <c r="C97" s="9"/>
      <c r="D97" s="6"/>
      <c r="E97" s="9"/>
      <c r="F97" s="9"/>
      <c r="G97" s="9"/>
      <c r="H97" s="9"/>
      <c r="I97" s="9"/>
      <c r="J97" s="9"/>
      <c r="K97" s="6"/>
      <c r="L97" s="8"/>
      <c r="M97" s="6"/>
      <c r="N97" s="6"/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6"/>
      <c r="C98" s="9"/>
      <c r="D98" s="6"/>
      <c r="E98" s="9"/>
      <c r="F98" s="9"/>
      <c r="G98" s="9"/>
      <c r="H98" s="9"/>
      <c r="I98" s="9"/>
      <c r="J98" s="9"/>
      <c r="K98" s="6"/>
      <c r="L98" s="8"/>
      <c r="M98" s="6"/>
      <c r="N98" s="6"/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6"/>
      <c r="C99" s="9"/>
      <c r="D99" s="6"/>
      <c r="E99" s="9"/>
      <c r="F99" s="9"/>
      <c r="G99" s="9"/>
      <c r="H99" s="9"/>
      <c r="I99" s="9"/>
      <c r="J99" s="9"/>
      <c r="K99" s="6"/>
      <c r="L99" s="8"/>
      <c r="M99" s="6"/>
      <c r="N99" s="6"/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6"/>
      <c r="C100" s="9"/>
      <c r="D100" s="6"/>
      <c r="E100" s="9"/>
      <c r="F100" s="9"/>
      <c r="G100" s="9"/>
      <c r="H100" s="9"/>
      <c r="I100" s="9"/>
      <c r="J100" s="9"/>
      <c r="K100" s="6"/>
      <c r="L100" s="8"/>
      <c r="M100" s="6"/>
      <c r="N100" s="6"/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6"/>
      <c r="C101" s="9"/>
      <c r="D101" s="6"/>
      <c r="E101" s="9"/>
      <c r="F101" s="9"/>
      <c r="G101" s="9"/>
      <c r="H101" s="9"/>
      <c r="I101" s="9"/>
      <c r="J101" s="9"/>
      <c r="K101" s="6"/>
      <c r="L101" s="8"/>
      <c r="M101" s="6"/>
      <c r="N101" s="6"/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6"/>
      <c r="C102" s="9"/>
      <c r="D102" s="6"/>
      <c r="E102" s="9"/>
      <c r="F102" s="9"/>
      <c r="G102" s="9"/>
      <c r="H102" s="9"/>
      <c r="I102" s="9"/>
      <c r="J102" s="9"/>
      <c r="K102" s="6"/>
      <c r="L102" s="8"/>
      <c r="M102" s="6"/>
      <c r="N102" s="6"/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6"/>
      <c r="C103" s="9"/>
      <c r="D103" s="6"/>
      <c r="E103" s="9"/>
      <c r="F103" s="9"/>
      <c r="G103" s="9"/>
      <c r="H103" s="9"/>
      <c r="I103" s="9"/>
      <c r="J103" s="9"/>
      <c r="K103" s="6"/>
      <c r="L103" s="8"/>
      <c r="M103" s="6"/>
      <c r="N103" s="6"/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6"/>
      <c r="C104" s="9"/>
      <c r="D104" s="6"/>
      <c r="E104" s="9"/>
      <c r="F104" s="9"/>
      <c r="G104" s="9"/>
      <c r="H104" s="9"/>
      <c r="I104" s="9"/>
      <c r="J104" s="9"/>
      <c r="K104" s="6"/>
      <c r="L104" s="8"/>
      <c r="M104" s="6"/>
      <c r="N104" s="6"/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6"/>
      <c r="C105" s="9"/>
      <c r="D105" s="6"/>
      <c r="E105" s="9"/>
      <c r="F105" s="9"/>
      <c r="G105" s="9"/>
      <c r="H105" s="9"/>
      <c r="I105" s="9"/>
      <c r="J105" s="9"/>
      <c r="K105" s="6"/>
      <c r="L105" s="8"/>
      <c r="M105" s="6"/>
      <c r="N105" s="6"/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6"/>
      <c r="C106" s="9"/>
      <c r="D106" s="6"/>
      <c r="E106" s="9"/>
      <c r="F106" s="9"/>
      <c r="G106" s="9"/>
      <c r="H106" s="9"/>
      <c r="I106" s="9"/>
      <c r="J106" s="9"/>
      <c r="K106" s="6"/>
      <c r="L106" s="8"/>
      <c r="M106" s="6"/>
      <c r="N106" s="6"/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6"/>
      <c r="C107" s="9"/>
      <c r="D107" s="6"/>
      <c r="E107" s="9"/>
      <c r="F107" s="9"/>
      <c r="G107" s="9"/>
      <c r="H107" s="9"/>
      <c r="I107" s="9"/>
      <c r="J107" s="9"/>
      <c r="K107" s="6"/>
      <c r="L107" s="8"/>
      <c r="M107" s="6"/>
      <c r="N107" s="6"/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6"/>
      <c r="C108" s="9"/>
      <c r="D108" s="6"/>
      <c r="E108" s="9"/>
      <c r="F108" s="9"/>
      <c r="G108" s="9"/>
      <c r="H108" s="9"/>
      <c r="I108" s="9"/>
      <c r="J108" s="9"/>
      <c r="K108" s="6"/>
      <c r="L108" s="8"/>
      <c r="M108" s="6"/>
      <c r="N108" s="6"/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6"/>
      <c r="C109" s="9"/>
      <c r="D109" s="6"/>
      <c r="E109" s="9"/>
      <c r="F109" s="9"/>
      <c r="G109" s="9"/>
      <c r="H109" s="9"/>
      <c r="I109" s="9"/>
      <c r="J109" s="9"/>
      <c r="K109" s="6"/>
      <c r="L109" s="8"/>
      <c r="M109" s="6"/>
      <c r="N109" s="6"/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6"/>
      <c r="C110" s="9"/>
      <c r="D110" s="6"/>
      <c r="E110" s="9"/>
      <c r="F110" s="9"/>
      <c r="G110" s="9"/>
      <c r="H110" s="9"/>
      <c r="I110" s="9"/>
      <c r="J110" s="9"/>
      <c r="K110" s="6"/>
      <c r="L110" s="8"/>
      <c r="M110" s="6"/>
      <c r="N110" s="6"/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6"/>
      <c r="C111" s="9"/>
      <c r="D111" s="6"/>
      <c r="E111" s="9"/>
      <c r="F111" s="9"/>
      <c r="G111" s="9"/>
      <c r="H111" s="9"/>
      <c r="I111" s="9"/>
      <c r="J111" s="9"/>
      <c r="K111" s="6"/>
      <c r="L111" s="8"/>
      <c r="M111" s="6"/>
      <c r="N111" s="6"/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6"/>
      <c r="C112" s="9"/>
      <c r="D112" s="6"/>
      <c r="E112" s="9"/>
      <c r="F112" s="9"/>
      <c r="G112" s="9"/>
      <c r="H112" s="9"/>
      <c r="I112" s="9"/>
      <c r="J112" s="9"/>
      <c r="K112" s="6"/>
      <c r="L112" s="8"/>
      <c r="M112" s="6"/>
      <c r="N112" s="6"/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6"/>
      <c r="C113" s="9"/>
      <c r="D113" s="6"/>
      <c r="E113" s="9"/>
      <c r="F113" s="9"/>
      <c r="G113" s="9"/>
      <c r="H113" s="9"/>
      <c r="I113" s="9"/>
      <c r="J113" s="9"/>
      <c r="K113" s="6"/>
      <c r="L113" s="8"/>
      <c r="M113" s="6"/>
      <c r="N113" s="6"/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6"/>
      <c r="C114" s="9"/>
      <c r="D114" s="6"/>
      <c r="E114" s="9"/>
      <c r="F114" s="9"/>
      <c r="G114" s="9"/>
      <c r="H114" s="9"/>
      <c r="I114" s="9"/>
      <c r="J114" s="9"/>
      <c r="K114" s="6"/>
      <c r="L114" s="8"/>
      <c r="M114" s="6"/>
      <c r="N114" s="6"/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6"/>
      <c r="C115" s="9"/>
      <c r="D115" s="6"/>
      <c r="E115" s="9"/>
      <c r="F115" s="9"/>
      <c r="G115" s="9"/>
      <c r="H115" s="9"/>
      <c r="I115" s="9"/>
      <c r="J115" s="9"/>
      <c r="K115" s="6"/>
      <c r="L115" s="8"/>
      <c r="M115" s="6"/>
      <c r="N115" s="6"/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6"/>
      <c r="C116" s="9"/>
      <c r="D116" s="6"/>
      <c r="E116" s="9"/>
      <c r="F116" s="9"/>
      <c r="G116" s="9"/>
      <c r="H116" s="9"/>
      <c r="I116" s="9"/>
      <c r="J116" s="9"/>
      <c r="K116" s="6"/>
      <c r="L116" s="8"/>
      <c r="M116" s="6"/>
      <c r="N116" s="6"/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6"/>
      <c r="C117" s="9"/>
      <c r="D117" s="6"/>
      <c r="E117" s="9"/>
      <c r="F117" s="9"/>
      <c r="G117" s="9"/>
      <c r="H117" s="9"/>
      <c r="I117" s="9"/>
      <c r="J117" s="9"/>
      <c r="K117" s="6"/>
      <c r="L117" s="8"/>
      <c r="M117" s="6"/>
      <c r="N117" s="6"/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6"/>
      <c r="C118" s="9"/>
      <c r="D118" s="6"/>
      <c r="E118" s="9"/>
      <c r="F118" s="9"/>
      <c r="G118" s="9"/>
      <c r="H118" s="9"/>
      <c r="I118" s="9"/>
      <c r="J118" s="9"/>
      <c r="K118" s="6"/>
      <c r="L118" s="8"/>
      <c r="M118" s="6"/>
      <c r="N118" s="6"/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6"/>
      <c r="C119" s="9"/>
      <c r="D119" s="6"/>
      <c r="E119" s="9"/>
      <c r="F119" s="9"/>
      <c r="G119" s="9"/>
      <c r="H119" s="9"/>
      <c r="I119" s="9"/>
      <c r="J119" s="9"/>
      <c r="K119" s="6"/>
      <c r="L119" s="8"/>
      <c r="M119" s="6"/>
      <c r="N119" s="6"/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6"/>
      <c r="C120" s="9"/>
      <c r="D120" s="6"/>
      <c r="E120" s="9"/>
      <c r="F120" s="9"/>
      <c r="G120" s="9"/>
      <c r="H120" s="9"/>
      <c r="I120" s="9"/>
      <c r="J120" s="9"/>
      <c r="K120" s="6"/>
      <c r="L120" s="8"/>
      <c r="M120" s="6"/>
      <c r="N120" s="6"/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6"/>
      <c r="C121" s="9"/>
      <c r="D121" s="6"/>
      <c r="E121" s="9"/>
      <c r="F121" s="9"/>
      <c r="G121" s="9"/>
      <c r="H121" s="9"/>
      <c r="I121" s="9"/>
      <c r="J121" s="9"/>
      <c r="K121" s="6"/>
      <c r="L121" s="8"/>
      <c r="M121" s="6"/>
      <c r="N121" s="6"/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6"/>
      <c r="C122" s="9"/>
      <c r="D122" s="6"/>
      <c r="E122" s="9"/>
      <c r="F122" s="9"/>
      <c r="G122" s="9"/>
      <c r="H122" s="9"/>
      <c r="I122" s="9"/>
      <c r="J122" s="9"/>
      <c r="K122" s="6"/>
      <c r="L122" s="8"/>
      <c r="M122" s="6"/>
      <c r="N122" s="6"/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6"/>
      <c r="C123" s="9"/>
      <c r="D123" s="6"/>
      <c r="E123" s="9"/>
      <c r="F123" s="9"/>
      <c r="G123" s="9"/>
      <c r="H123" s="9"/>
      <c r="I123" s="9"/>
      <c r="J123" s="9"/>
      <c r="K123" s="6"/>
      <c r="L123" s="8"/>
      <c r="M123" s="6"/>
      <c r="N123" s="6"/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6"/>
      <c r="C124" s="9"/>
      <c r="D124" s="6"/>
      <c r="E124" s="9"/>
      <c r="F124" s="9"/>
      <c r="G124" s="9"/>
      <c r="H124" s="9"/>
      <c r="I124" s="9"/>
      <c r="J124" s="9"/>
      <c r="K124" s="6"/>
      <c r="L124" s="8"/>
      <c r="M124" s="6"/>
      <c r="N124" s="6"/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6"/>
      <c r="C125" s="9"/>
      <c r="D125" s="6"/>
      <c r="E125" s="9"/>
      <c r="F125" s="9"/>
      <c r="G125" s="9"/>
      <c r="H125" s="9"/>
      <c r="I125" s="9"/>
      <c r="J125" s="9"/>
      <c r="K125" s="6"/>
      <c r="L125" s="8"/>
      <c r="M125" s="6"/>
      <c r="N125" s="6"/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9"/>
      <c r="C126" s="9"/>
      <c r="D126" s="6"/>
      <c r="E126" s="9"/>
      <c r="F126" s="9"/>
      <c r="G126" s="9"/>
      <c r="H126" s="9"/>
      <c r="I126" s="9"/>
      <c r="J126" s="9"/>
      <c r="K126" s="6"/>
      <c r="L126" s="8"/>
      <c r="M126" s="6"/>
      <c r="N126" s="6"/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9"/>
      <c r="C127" s="9"/>
      <c r="D127" s="6"/>
      <c r="E127" s="9"/>
      <c r="F127" s="9"/>
      <c r="G127" s="9"/>
      <c r="H127" s="9"/>
      <c r="I127" s="9"/>
      <c r="J127" s="9"/>
      <c r="K127" s="6"/>
      <c r="L127" s="8"/>
      <c r="M127" s="6"/>
      <c r="N127" s="6"/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9"/>
      <c r="C128" s="9"/>
      <c r="D128" s="6"/>
      <c r="E128" s="9"/>
      <c r="F128" s="9"/>
      <c r="G128" s="9"/>
      <c r="H128" s="9"/>
      <c r="I128" s="9"/>
      <c r="J128" s="9"/>
      <c r="K128" s="6"/>
      <c r="L128" s="8"/>
      <c r="M128" s="6"/>
      <c r="N128" s="6"/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9"/>
      <c r="C129" s="9"/>
      <c r="D129" s="6"/>
      <c r="E129" s="9"/>
      <c r="F129" s="9"/>
      <c r="G129" s="9"/>
      <c r="H129" s="9"/>
      <c r="I129" s="9"/>
      <c r="J129" s="9"/>
      <c r="K129" s="6"/>
      <c r="L129" s="8"/>
      <c r="M129" s="6"/>
      <c r="N129" s="6"/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9"/>
      <c r="C130" s="9"/>
      <c r="D130" s="6"/>
      <c r="E130" s="9"/>
      <c r="F130" s="9"/>
      <c r="G130" s="9"/>
      <c r="H130" s="9"/>
      <c r="I130" s="9"/>
      <c r="J130" s="9"/>
      <c r="K130" s="6"/>
      <c r="L130" s="8"/>
      <c r="M130" s="6"/>
      <c r="N130" s="6"/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9"/>
      <c r="C131" s="9"/>
      <c r="D131" s="6"/>
      <c r="E131" s="9"/>
      <c r="F131" s="9"/>
      <c r="G131" s="9"/>
      <c r="H131" s="9"/>
      <c r="I131" s="9"/>
      <c r="J131" s="9"/>
      <c r="K131" s="6"/>
      <c r="L131" s="8"/>
      <c r="M131" s="6"/>
      <c r="N131" s="6"/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9"/>
      <c r="C132" s="9"/>
      <c r="D132" s="6"/>
      <c r="E132" s="9"/>
      <c r="F132" s="9"/>
      <c r="G132" s="9"/>
      <c r="H132" s="9"/>
      <c r="I132" s="9"/>
      <c r="J132" s="9"/>
      <c r="K132" s="6"/>
      <c r="L132" s="8"/>
      <c r="M132" s="6"/>
      <c r="N132" s="6"/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9"/>
      <c r="C133" s="9"/>
      <c r="D133" s="6"/>
      <c r="E133" s="9"/>
      <c r="F133" s="9"/>
      <c r="G133" s="9"/>
      <c r="H133" s="9"/>
      <c r="I133" s="9"/>
      <c r="J133" s="9"/>
      <c r="K133" s="6"/>
      <c r="L133" s="8"/>
      <c r="M133" s="6"/>
      <c r="N133" s="6"/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9"/>
      <c r="C134" s="9"/>
      <c r="D134" s="6"/>
      <c r="E134" s="9"/>
      <c r="F134" s="9"/>
      <c r="G134" s="9"/>
      <c r="H134" s="9"/>
      <c r="I134" s="9"/>
      <c r="J134" s="9"/>
      <c r="K134" s="6"/>
      <c r="L134" s="8"/>
      <c r="M134" s="6"/>
      <c r="N134" s="6"/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9"/>
      <c r="C135" s="9"/>
      <c r="D135" s="6"/>
      <c r="E135" s="9"/>
      <c r="F135" s="9"/>
      <c r="G135" s="9"/>
      <c r="H135" s="9"/>
      <c r="I135" s="9"/>
      <c r="J135" s="9"/>
      <c r="K135" s="6"/>
      <c r="L135" s="8"/>
      <c r="M135" s="6"/>
      <c r="N135" s="6"/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9"/>
      <c r="C136" s="9"/>
      <c r="D136" s="6"/>
      <c r="E136" s="9"/>
      <c r="F136" s="9"/>
      <c r="G136" s="9"/>
      <c r="H136" s="9"/>
      <c r="I136" s="9"/>
      <c r="J136" s="9"/>
      <c r="K136" s="6"/>
      <c r="L136" s="8"/>
      <c r="M136" s="6"/>
      <c r="N136" s="6"/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9"/>
      <c r="C137" s="9"/>
      <c r="D137" s="6"/>
      <c r="E137" s="9"/>
      <c r="F137" s="9"/>
      <c r="G137" s="9"/>
      <c r="H137" s="9"/>
      <c r="I137" s="9"/>
      <c r="J137" s="9"/>
      <c r="K137" s="6"/>
      <c r="L137" s="8"/>
      <c r="M137" s="6"/>
      <c r="N137" s="6"/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9"/>
      <c r="C138" s="9"/>
      <c r="D138" s="6"/>
      <c r="E138" s="9"/>
      <c r="F138" s="9"/>
      <c r="G138" s="9"/>
      <c r="H138" s="9"/>
      <c r="I138" s="9"/>
      <c r="J138" s="9"/>
      <c r="K138" s="6"/>
      <c r="L138" s="8"/>
      <c r="M138" s="6"/>
      <c r="N138" s="6"/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9"/>
      <c r="C139" s="9"/>
      <c r="D139" s="6"/>
      <c r="E139" s="9"/>
      <c r="F139" s="9"/>
      <c r="G139" s="9"/>
      <c r="H139" s="9"/>
      <c r="I139" s="9"/>
      <c r="J139" s="9"/>
      <c r="K139" s="6"/>
      <c r="L139" s="8"/>
      <c r="M139" s="6"/>
      <c r="N139" s="6"/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9"/>
      <c r="C140" s="9"/>
      <c r="D140" s="6"/>
      <c r="E140" s="9"/>
      <c r="F140" s="9"/>
      <c r="G140" s="9"/>
      <c r="H140" s="9"/>
      <c r="I140" s="9"/>
      <c r="J140" s="9"/>
      <c r="K140" s="6"/>
      <c r="L140" s="8"/>
      <c r="M140" s="6"/>
      <c r="N140" s="6"/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9"/>
      <c r="C141" s="9"/>
      <c r="D141" s="6"/>
      <c r="E141" s="9"/>
      <c r="F141" s="9"/>
      <c r="G141" s="9"/>
      <c r="H141" s="9"/>
      <c r="I141" s="9"/>
      <c r="J141" s="9"/>
      <c r="K141" s="6"/>
      <c r="L141" s="8"/>
      <c r="M141" s="6"/>
      <c r="N141" s="6"/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9"/>
      <c r="C142" s="9"/>
      <c r="D142" s="6"/>
      <c r="E142" s="9"/>
      <c r="F142" s="9"/>
      <c r="G142" s="9"/>
      <c r="H142" s="9"/>
      <c r="I142" s="9"/>
      <c r="J142" s="9"/>
      <c r="K142" s="6"/>
      <c r="L142" s="8"/>
      <c r="M142" s="6"/>
      <c r="N142" s="6"/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9"/>
      <c r="C143" s="9"/>
      <c r="D143" s="6"/>
      <c r="E143" s="9"/>
      <c r="F143" s="9"/>
      <c r="G143" s="9"/>
      <c r="H143" s="9"/>
      <c r="I143" s="9"/>
      <c r="J143" s="9"/>
      <c r="K143" s="6"/>
      <c r="L143" s="8"/>
      <c r="M143" s="6"/>
      <c r="N143" s="6"/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9"/>
      <c r="C144" s="9"/>
      <c r="D144" s="6"/>
      <c r="E144" s="9"/>
      <c r="F144" s="9"/>
      <c r="G144" s="9"/>
      <c r="H144" s="9"/>
      <c r="I144" s="9"/>
      <c r="J144" s="9"/>
      <c r="K144" s="6"/>
      <c r="L144" s="8"/>
      <c r="M144" s="6"/>
      <c r="N144" s="6"/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9"/>
      <c r="C145" s="9"/>
      <c r="D145" s="6"/>
      <c r="E145" s="9"/>
      <c r="F145" s="9"/>
      <c r="G145" s="9"/>
      <c r="H145" s="9"/>
      <c r="I145" s="9"/>
      <c r="J145" s="9"/>
      <c r="K145" s="6"/>
      <c r="L145" s="8"/>
      <c r="M145" s="6"/>
      <c r="N145" s="6"/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9"/>
      <c r="C146" s="9"/>
      <c r="D146" s="6"/>
      <c r="E146" s="9"/>
      <c r="F146" s="9"/>
      <c r="G146" s="9"/>
      <c r="H146" s="9"/>
      <c r="I146" s="9"/>
      <c r="J146" s="9"/>
      <c r="K146" s="6"/>
      <c r="L146" s="8"/>
      <c r="M146" s="6"/>
      <c r="N146" s="6"/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9"/>
      <c r="C147" s="9"/>
      <c r="D147" s="6"/>
      <c r="E147" s="9"/>
      <c r="F147" s="9"/>
      <c r="G147" s="9"/>
      <c r="H147" s="9"/>
      <c r="I147" s="9"/>
      <c r="J147" s="9"/>
      <c r="K147" s="6"/>
      <c r="L147" s="8"/>
      <c r="M147" s="6"/>
      <c r="N147" s="6"/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9"/>
      <c r="C148" s="9"/>
      <c r="D148" s="6"/>
      <c r="E148" s="9"/>
      <c r="F148" s="9"/>
      <c r="G148" s="9"/>
      <c r="H148" s="9"/>
      <c r="I148" s="9"/>
      <c r="J148" s="9"/>
      <c r="K148" s="6"/>
      <c r="L148" s="8"/>
      <c r="M148" s="6"/>
      <c r="N148" s="6"/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9"/>
      <c r="C149" s="9"/>
      <c r="D149" s="6"/>
      <c r="E149" s="9"/>
      <c r="F149" s="9"/>
      <c r="G149" s="9"/>
      <c r="H149" s="9"/>
      <c r="I149" s="9"/>
      <c r="J149" s="9"/>
      <c r="K149" s="6"/>
      <c r="L149" s="8"/>
      <c r="M149" s="6"/>
      <c r="N149" s="6"/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9"/>
      <c r="C150" s="9"/>
      <c r="D150" s="6"/>
      <c r="E150" s="9"/>
      <c r="F150" s="9"/>
      <c r="G150" s="9"/>
      <c r="H150" s="9"/>
      <c r="I150" s="9"/>
      <c r="J150" s="9"/>
      <c r="K150" s="6"/>
      <c r="L150" s="8"/>
      <c r="M150" s="6"/>
      <c r="N150" s="6"/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9"/>
      <c r="C151" s="9"/>
      <c r="D151" s="6"/>
      <c r="E151" s="9"/>
      <c r="F151" s="9"/>
      <c r="G151" s="9"/>
      <c r="H151" s="9"/>
      <c r="I151" s="9"/>
      <c r="J151" s="9"/>
      <c r="K151" s="6"/>
      <c r="L151" s="8"/>
      <c r="M151" s="6"/>
      <c r="N151" s="6"/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9"/>
      <c r="C152" s="9"/>
      <c r="D152" s="6"/>
      <c r="E152" s="9"/>
      <c r="F152" s="9"/>
      <c r="G152" s="9"/>
      <c r="H152" s="9"/>
      <c r="I152" s="9"/>
      <c r="J152" s="9"/>
      <c r="K152" s="6"/>
      <c r="L152" s="8"/>
      <c r="M152" s="6"/>
      <c r="N152" s="6"/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9"/>
      <c r="C153" s="9"/>
      <c r="D153" s="6"/>
      <c r="E153" s="9"/>
      <c r="F153" s="9"/>
      <c r="G153" s="9"/>
      <c r="H153" s="9"/>
      <c r="I153" s="9"/>
      <c r="J153" s="9"/>
      <c r="K153" s="6"/>
      <c r="L153" s="8"/>
      <c r="M153" s="6"/>
      <c r="N153" s="6"/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9"/>
      <c r="C154" s="9"/>
      <c r="D154" s="6"/>
      <c r="E154" s="9"/>
      <c r="F154" s="9"/>
      <c r="G154" s="9"/>
      <c r="H154" s="9"/>
      <c r="I154" s="9"/>
      <c r="J154" s="9"/>
      <c r="K154" s="6"/>
      <c r="L154" s="8"/>
      <c r="M154" s="6"/>
      <c r="N154" s="6"/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9"/>
      <c r="C155" s="9"/>
      <c r="D155" s="6"/>
      <c r="E155" s="9"/>
      <c r="F155" s="9"/>
      <c r="G155" s="9"/>
      <c r="H155" s="9"/>
      <c r="I155" s="9"/>
      <c r="J155" s="9"/>
      <c r="K155" s="6"/>
      <c r="L155" s="8"/>
      <c r="M155" s="6"/>
      <c r="N155" s="6"/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9"/>
      <c r="C156" s="9"/>
      <c r="D156" s="6"/>
      <c r="E156" s="9"/>
      <c r="F156" s="9"/>
      <c r="G156" s="9"/>
      <c r="H156" s="9"/>
      <c r="I156" s="9"/>
      <c r="J156" s="9"/>
      <c r="K156" s="6"/>
      <c r="L156" s="8"/>
      <c r="M156" s="6"/>
      <c r="N156" s="6"/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9"/>
      <c r="C157" s="9"/>
      <c r="D157" s="6"/>
      <c r="E157" s="9"/>
      <c r="F157" s="9"/>
      <c r="G157" s="9"/>
      <c r="H157" s="9"/>
      <c r="I157" s="9"/>
      <c r="J157" s="9"/>
      <c r="K157" s="6"/>
      <c r="L157" s="8"/>
      <c r="M157" s="6"/>
      <c r="N157" s="6"/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9"/>
      <c r="C158" s="9"/>
      <c r="D158" s="6"/>
      <c r="E158" s="9"/>
      <c r="F158" s="9"/>
      <c r="G158" s="9"/>
      <c r="H158" s="9"/>
      <c r="I158" s="9"/>
      <c r="J158" s="9"/>
      <c r="K158" s="6"/>
      <c r="L158" s="8"/>
      <c r="M158" s="6"/>
      <c r="N158" s="6"/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9"/>
      <c r="C159" s="9"/>
      <c r="D159" s="6"/>
      <c r="E159" s="9"/>
      <c r="F159" s="9"/>
      <c r="G159" s="9"/>
      <c r="H159" s="9"/>
      <c r="I159" s="9"/>
      <c r="J159" s="9"/>
      <c r="K159" s="6"/>
      <c r="L159" s="8"/>
      <c r="M159" s="6"/>
      <c r="N159" s="6"/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9"/>
      <c r="C160" s="9"/>
      <c r="D160" s="6"/>
      <c r="E160" s="9"/>
      <c r="F160" s="9"/>
      <c r="G160" s="9"/>
      <c r="H160" s="9"/>
      <c r="I160" s="9"/>
      <c r="J160" s="9"/>
      <c r="K160" s="6"/>
      <c r="L160" s="8"/>
      <c r="M160" s="6"/>
      <c r="N160" s="6"/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9"/>
      <c r="C161" s="9"/>
      <c r="D161" s="6"/>
      <c r="E161" s="9"/>
      <c r="F161" s="9"/>
      <c r="G161" s="9"/>
      <c r="H161" s="9"/>
      <c r="I161" s="9"/>
      <c r="J161" s="9"/>
      <c r="K161" s="6"/>
      <c r="L161" s="8"/>
      <c r="M161" s="6"/>
      <c r="N161" s="6"/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9"/>
      <c r="C162" s="9"/>
      <c r="D162" s="6"/>
      <c r="E162" s="9"/>
      <c r="F162" s="9"/>
      <c r="G162" s="9"/>
      <c r="H162" s="9"/>
      <c r="I162" s="9"/>
      <c r="J162" s="9"/>
      <c r="K162" s="6"/>
      <c r="L162" s="8"/>
      <c r="M162" s="6"/>
      <c r="N162" s="6"/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9"/>
      <c r="C163" s="9"/>
      <c r="D163" s="6"/>
      <c r="E163" s="9"/>
      <c r="F163" s="9"/>
      <c r="G163" s="9"/>
      <c r="H163" s="9"/>
      <c r="I163" s="9"/>
      <c r="J163" s="9"/>
      <c r="K163" s="6"/>
      <c r="L163" s="8"/>
      <c r="M163" s="6"/>
      <c r="N163" s="6"/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9"/>
      <c r="C164" s="9"/>
      <c r="D164" s="6"/>
      <c r="E164" s="9"/>
      <c r="F164" s="9"/>
      <c r="G164" s="9"/>
      <c r="H164" s="9"/>
      <c r="I164" s="9"/>
      <c r="J164" s="9"/>
      <c r="K164" s="6"/>
      <c r="L164" s="8"/>
      <c r="M164" s="6"/>
      <c r="N164" s="6"/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9"/>
      <c r="C165" s="9"/>
      <c r="D165" s="6"/>
      <c r="E165" s="9"/>
      <c r="F165" s="9"/>
      <c r="G165" s="9"/>
      <c r="H165" s="9"/>
      <c r="I165" s="9"/>
      <c r="J165" s="9"/>
      <c r="K165" s="6"/>
      <c r="L165" s="8"/>
      <c r="M165" s="6"/>
      <c r="N165" s="6"/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9"/>
      <c r="C166" s="9"/>
      <c r="D166" s="6"/>
      <c r="E166" s="9"/>
      <c r="F166" s="9"/>
      <c r="G166" s="9"/>
      <c r="H166" s="9"/>
      <c r="I166" s="9"/>
      <c r="J166" s="9"/>
      <c r="K166" s="6"/>
      <c r="L166" s="8"/>
      <c r="M166" s="6"/>
      <c r="N166" s="6"/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9"/>
      <c r="C167" s="9"/>
      <c r="D167" s="6"/>
      <c r="E167" s="9"/>
      <c r="F167" s="9"/>
      <c r="G167" s="9"/>
      <c r="H167" s="9"/>
      <c r="I167" s="9"/>
      <c r="J167" s="9"/>
      <c r="K167" s="6"/>
      <c r="L167" s="8"/>
      <c r="M167" s="6"/>
      <c r="N167" s="6"/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9"/>
      <c r="C168" s="9"/>
      <c r="D168" s="6"/>
      <c r="E168" s="9"/>
      <c r="F168" s="9"/>
      <c r="G168" s="9"/>
      <c r="H168" s="9"/>
      <c r="I168" s="9"/>
      <c r="J168" s="9"/>
      <c r="K168" s="6"/>
      <c r="L168" s="8"/>
      <c r="M168" s="6"/>
      <c r="N168" s="6"/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9"/>
      <c r="C169" s="9"/>
      <c r="D169" s="6"/>
      <c r="E169" s="9"/>
      <c r="F169" s="9"/>
      <c r="G169" s="9"/>
      <c r="H169" s="9"/>
      <c r="I169" s="9"/>
      <c r="J169" s="9"/>
      <c r="K169" s="6"/>
      <c r="L169" s="8"/>
      <c r="M169" s="6"/>
      <c r="N169" s="6"/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9"/>
      <c r="C170" s="9"/>
      <c r="D170" s="6"/>
      <c r="E170" s="9"/>
      <c r="F170" s="9"/>
      <c r="G170" s="9"/>
      <c r="H170" s="9"/>
      <c r="I170" s="9"/>
      <c r="J170" s="9"/>
      <c r="K170" s="6"/>
      <c r="L170" s="8"/>
      <c r="M170" s="6"/>
      <c r="N170" s="6"/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9"/>
      <c r="C171" s="9"/>
      <c r="D171" s="6"/>
      <c r="E171" s="9"/>
      <c r="F171" s="9"/>
      <c r="G171" s="9"/>
      <c r="H171" s="9"/>
      <c r="I171" s="9"/>
      <c r="J171" s="9"/>
      <c r="K171" s="6"/>
      <c r="L171" s="8"/>
      <c r="M171" s="6"/>
      <c r="N171" s="6"/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9"/>
      <c r="C172" s="9"/>
      <c r="D172" s="6"/>
      <c r="E172" s="9"/>
      <c r="F172" s="9"/>
      <c r="G172" s="9"/>
      <c r="H172" s="9"/>
      <c r="I172" s="9"/>
      <c r="J172" s="9"/>
      <c r="K172" s="6"/>
      <c r="L172" s="8"/>
      <c r="M172" s="6"/>
      <c r="N172" s="6"/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9"/>
      <c r="C173" s="9"/>
      <c r="D173" s="6"/>
      <c r="E173" s="9"/>
      <c r="F173" s="9"/>
      <c r="G173" s="9"/>
      <c r="H173" s="9"/>
      <c r="I173" s="9"/>
      <c r="J173" s="9"/>
      <c r="K173" s="6"/>
      <c r="L173" s="8"/>
      <c r="M173" s="6"/>
      <c r="N173" s="6"/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9"/>
      <c r="C174" s="9"/>
      <c r="D174" s="6"/>
      <c r="E174" s="9"/>
      <c r="F174" s="9"/>
      <c r="G174" s="9"/>
      <c r="H174" s="9"/>
      <c r="I174" s="9"/>
      <c r="J174" s="9"/>
      <c r="K174" s="6"/>
      <c r="L174" s="8"/>
      <c r="M174" s="6"/>
      <c r="N174" s="6"/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9"/>
      <c r="C175" s="9"/>
      <c r="D175" s="6"/>
      <c r="E175" s="9"/>
      <c r="F175" s="9"/>
      <c r="G175" s="9"/>
      <c r="H175" s="9"/>
      <c r="I175" s="9"/>
      <c r="J175" s="9"/>
      <c r="K175" s="6"/>
      <c r="L175" s="8"/>
      <c r="M175" s="6"/>
      <c r="N175" s="6"/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9"/>
      <c r="C176" s="9"/>
      <c r="D176" s="6"/>
      <c r="E176" s="9"/>
      <c r="F176" s="9"/>
      <c r="G176" s="9"/>
      <c r="H176" s="9"/>
      <c r="I176" s="9"/>
      <c r="J176" s="9"/>
      <c r="K176" s="6"/>
      <c r="L176" s="8"/>
      <c r="M176" s="6"/>
      <c r="N176" s="6"/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9"/>
      <c r="C177" s="9"/>
      <c r="D177" s="6"/>
      <c r="E177" s="9"/>
      <c r="F177" s="9"/>
      <c r="G177" s="9"/>
      <c r="H177" s="9"/>
      <c r="I177" s="9"/>
      <c r="J177" s="9"/>
      <c r="K177" s="6"/>
      <c r="L177" s="8"/>
      <c r="M177" s="6"/>
      <c r="N177" s="6"/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9"/>
      <c r="C178" s="9"/>
      <c r="D178" s="6"/>
      <c r="E178" s="9"/>
      <c r="F178" s="9"/>
      <c r="G178" s="9"/>
      <c r="H178" s="9"/>
      <c r="I178" s="9"/>
      <c r="J178" s="9"/>
      <c r="K178" s="6"/>
      <c r="L178" s="8"/>
      <c r="M178" s="6"/>
      <c r="N178" s="6"/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9"/>
      <c r="C179" s="9"/>
      <c r="D179" s="6"/>
      <c r="E179" s="9"/>
      <c r="F179" s="9"/>
      <c r="G179" s="9"/>
      <c r="H179" s="9"/>
      <c r="I179" s="9"/>
      <c r="J179" s="9"/>
      <c r="K179" s="6"/>
      <c r="L179" s="8"/>
      <c r="M179" s="6"/>
      <c r="N179" s="6"/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9"/>
      <c r="C180" s="9"/>
      <c r="D180" s="6"/>
      <c r="E180" s="9"/>
      <c r="F180" s="9"/>
      <c r="G180" s="9"/>
      <c r="H180" s="9"/>
      <c r="I180" s="9"/>
      <c r="J180" s="9"/>
      <c r="K180" s="6"/>
      <c r="L180" s="8"/>
      <c r="M180" s="6"/>
      <c r="N180" s="6"/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9"/>
      <c r="C181" s="9"/>
      <c r="D181" s="6"/>
      <c r="E181" s="9"/>
      <c r="F181" s="9"/>
      <c r="G181" s="9"/>
      <c r="H181" s="9"/>
      <c r="I181" s="9"/>
      <c r="J181" s="9"/>
      <c r="K181" s="6"/>
      <c r="L181" s="8"/>
      <c r="M181" s="6"/>
      <c r="N181" s="6"/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9"/>
      <c r="C182" s="9"/>
      <c r="D182" s="6"/>
      <c r="E182" s="9"/>
      <c r="F182" s="9"/>
      <c r="G182" s="9"/>
      <c r="H182" s="9"/>
      <c r="I182" s="9"/>
      <c r="J182" s="9"/>
      <c r="K182" s="6"/>
      <c r="L182" s="8"/>
      <c r="M182" s="6"/>
      <c r="N182" s="6"/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9"/>
      <c r="C183" s="9"/>
      <c r="D183" s="6"/>
      <c r="E183" s="9"/>
      <c r="F183" s="9"/>
      <c r="G183" s="9"/>
      <c r="H183" s="9"/>
      <c r="I183" s="9"/>
      <c r="J183" s="9"/>
      <c r="K183" s="6"/>
      <c r="L183" s="8"/>
      <c r="M183" s="6"/>
      <c r="N183" s="6"/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9"/>
      <c r="C184" s="9"/>
      <c r="D184" s="6"/>
      <c r="E184" s="9"/>
      <c r="F184" s="9"/>
      <c r="G184" s="9"/>
      <c r="H184" s="9"/>
      <c r="I184" s="9"/>
      <c r="J184" s="9"/>
      <c r="K184" s="6"/>
      <c r="L184" s="8"/>
      <c r="M184" s="6"/>
      <c r="N184" s="6"/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9"/>
      <c r="C185" s="9"/>
      <c r="D185" s="6"/>
      <c r="E185" s="9"/>
      <c r="F185" s="9"/>
      <c r="G185" s="9"/>
      <c r="H185" s="9"/>
      <c r="I185" s="9"/>
      <c r="J185" s="9"/>
      <c r="K185" s="6"/>
      <c r="L185" s="8"/>
      <c r="M185" s="6"/>
      <c r="N185" s="6"/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9"/>
      <c r="C186" s="9"/>
      <c r="D186" s="6"/>
      <c r="E186" s="9"/>
      <c r="F186" s="9"/>
      <c r="G186" s="9"/>
      <c r="H186" s="9"/>
      <c r="I186" s="9"/>
      <c r="J186" s="9"/>
      <c r="K186" s="6"/>
      <c r="L186" s="8"/>
      <c r="M186" s="6"/>
      <c r="N186" s="6"/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9"/>
      <c r="C187" s="9"/>
      <c r="D187" s="6"/>
      <c r="E187" s="9"/>
      <c r="F187" s="9"/>
      <c r="G187" s="9"/>
      <c r="H187" s="9"/>
      <c r="I187" s="9"/>
      <c r="J187" s="9"/>
      <c r="K187" s="6"/>
      <c r="L187" s="8"/>
      <c r="M187" s="6"/>
      <c r="N187" s="6"/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9"/>
      <c r="C188" s="9"/>
      <c r="D188" s="6"/>
      <c r="E188" s="9"/>
      <c r="F188" s="9"/>
      <c r="G188" s="9"/>
      <c r="H188" s="9"/>
      <c r="I188" s="9"/>
      <c r="J188" s="9"/>
      <c r="K188" s="6"/>
      <c r="L188" s="8"/>
      <c r="M188" s="6"/>
      <c r="N188" s="6"/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9"/>
      <c r="C189" s="9"/>
      <c r="D189" s="6"/>
      <c r="E189" s="9"/>
      <c r="F189" s="9"/>
      <c r="G189" s="9"/>
      <c r="H189" s="9"/>
      <c r="I189" s="9"/>
      <c r="J189" s="9"/>
      <c r="K189" s="6"/>
      <c r="L189" s="8"/>
      <c r="M189" s="6"/>
      <c r="N189" s="6"/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9"/>
      <c r="C190" s="9"/>
      <c r="D190" s="6"/>
      <c r="E190" s="9"/>
      <c r="F190" s="9"/>
      <c r="G190" s="9"/>
      <c r="H190" s="9"/>
      <c r="I190" s="9"/>
      <c r="J190" s="9"/>
      <c r="K190" s="6"/>
      <c r="L190" s="8"/>
      <c r="M190" s="6"/>
      <c r="N190" s="6"/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9"/>
      <c r="C191" s="9"/>
      <c r="D191" s="6"/>
      <c r="E191" s="9"/>
      <c r="F191" s="9"/>
      <c r="G191" s="9"/>
      <c r="H191" s="9"/>
      <c r="I191" s="9"/>
      <c r="J191" s="9"/>
      <c r="K191" s="6"/>
      <c r="L191" s="8"/>
      <c r="M191" s="6"/>
      <c r="N191" s="6"/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9"/>
      <c r="C192" s="9"/>
      <c r="D192" s="6"/>
      <c r="E192" s="9"/>
      <c r="F192" s="9"/>
      <c r="G192" s="9"/>
      <c r="H192" s="9"/>
      <c r="I192" s="9"/>
      <c r="J192" s="9"/>
      <c r="K192" s="6"/>
      <c r="L192" s="8"/>
      <c r="M192" s="6"/>
      <c r="N192" s="6"/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9"/>
      <c r="C193" s="9"/>
      <c r="D193" s="6"/>
      <c r="E193" s="9"/>
      <c r="F193" s="9"/>
      <c r="G193" s="9"/>
      <c r="H193" s="9"/>
      <c r="I193" s="9"/>
      <c r="J193" s="9"/>
      <c r="K193" s="6"/>
      <c r="L193" s="8"/>
      <c r="M193" s="6"/>
      <c r="N193" s="6"/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9"/>
      <c r="C194" s="9"/>
      <c r="D194" s="6"/>
      <c r="E194" s="9"/>
      <c r="F194" s="9"/>
      <c r="G194" s="9"/>
      <c r="H194" s="9"/>
      <c r="I194" s="9"/>
      <c r="J194" s="9"/>
      <c r="K194" s="6"/>
      <c r="L194" s="8"/>
      <c r="M194" s="6"/>
      <c r="N194" s="6"/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9"/>
      <c r="C195" s="9"/>
      <c r="D195" s="6"/>
      <c r="E195" s="9"/>
      <c r="F195" s="9"/>
      <c r="G195" s="9"/>
      <c r="H195" s="9"/>
      <c r="I195" s="9"/>
      <c r="J195" s="9"/>
      <c r="K195" s="6"/>
      <c r="L195" s="8"/>
      <c r="M195" s="6"/>
      <c r="N195" s="6"/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9"/>
      <c r="C196" s="9"/>
      <c r="D196" s="6"/>
      <c r="E196" s="9"/>
      <c r="F196" s="9"/>
      <c r="G196" s="9"/>
      <c r="H196" s="9"/>
      <c r="I196" s="9"/>
      <c r="J196" s="9"/>
      <c r="K196" s="6"/>
      <c r="L196" s="8"/>
      <c r="M196" s="6"/>
      <c r="N196" s="6"/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9"/>
      <c r="C197" s="9"/>
      <c r="D197" s="6"/>
      <c r="E197" s="9"/>
      <c r="F197" s="9"/>
      <c r="G197" s="9"/>
      <c r="H197" s="9"/>
      <c r="I197" s="9"/>
      <c r="J197" s="9"/>
      <c r="K197" s="6"/>
      <c r="L197" s="8"/>
      <c r="M197" s="6"/>
      <c r="N197" s="6"/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9"/>
      <c r="C198" s="9"/>
      <c r="D198" s="6"/>
      <c r="E198" s="9"/>
      <c r="F198" s="9"/>
      <c r="G198" s="9"/>
      <c r="H198" s="9"/>
      <c r="I198" s="9"/>
      <c r="J198" s="9"/>
      <c r="K198" s="6"/>
      <c r="L198" s="8"/>
      <c r="M198" s="6"/>
      <c r="N198" s="6"/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9"/>
      <c r="C199" s="9"/>
      <c r="D199" s="6"/>
      <c r="E199" s="9"/>
      <c r="F199" s="9"/>
      <c r="G199" s="9"/>
      <c r="H199" s="9"/>
      <c r="I199" s="9"/>
      <c r="J199" s="9"/>
      <c r="K199" s="6"/>
      <c r="L199" s="8"/>
      <c r="M199" s="6"/>
      <c r="N199" s="6"/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9"/>
      <c r="C200" s="9"/>
      <c r="D200" s="6"/>
      <c r="E200" s="9"/>
      <c r="F200" s="9"/>
      <c r="G200" s="9"/>
      <c r="H200" s="9"/>
      <c r="I200" s="9"/>
      <c r="J200" s="9"/>
      <c r="K200" s="6"/>
      <c r="L200" s="8"/>
      <c r="M200" s="6"/>
      <c r="N200" s="6"/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9"/>
      <c r="C201" s="9"/>
      <c r="D201" s="6"/>
      <c r="E201" s="9"/>
      <c r="F201" s="9"/>
      <c r="G201" s="9"/>
      <c r="H201" s="9"/>
      <c r="I201" s="9"/>
      <c r="J201" s="9"/>
      <c r="K201" s="6"/>
      <c r="L201" s="8"/>
      <c r="M201" s="6"/>
      <c r="N201" s="6"/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9"/>
      <c r="C202" s="9"/>
      <c r="D202" s="6"/>
      <c r="E202" s="9"/>
      <c r="F202" s="9"/>
      <c r="G202" s="9"/>
      <c r="H202" s="9"/>
      <c r="I202" s="9"/>
      <c r="J202" s="9"/>
      <c r="K202" s="6"/>
      <c r="L202" s="8"/>
      <c r="M202" s="6"/>
      <c r="N202" s="6"/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9"/>
      <c r="C203" s="9"/>
      <c r="D203" s="6"/>
      <c r="E203" s="9"/>
      <c r="F203" s="9"/>
      <c r="G203" s="9"/>
      <c r="H203" s="9"/>
      <c r="I203" s="9"/>
      <c r="J203" s="9"/>
      <c r="K203" s="6"/>
      <c r="L203" s="8"/>
      <c r="M203" s="6"/>
      <c r="N203" s="6"/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9"/>
      <c r="C204" s="9"/>
      <c r="D204" s="6"/>
      <c r="E204" s="9"/>
      <c r="F204" s="9"/>
      <c r="G204" s="9"/>
      <c r="H204" s="9"/>
      <c r="I204" s="9"/>
      <c r="J204" s="9"/>
      <c r="K204" s="6"/>
      <c r="L204" s="8"/>
      <c r="M204" s="6"/>
      <c r="N204" s="6"/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9"/>
      <c r="C205" s="9"/>
      <c r="D205" s="6"/>
      <c r="E205" s="9"/>
      <c r="F205" s="9"/>
      <c r="G205" s="9"/>
      <c r="H205" s="9"/>
      <c r="I205" s="9"/>
      <c r="J205" s="9"/>
      <c r="K205" s="6"/>
      <c r="L205" s="8"/>
      <c r="M205" s="6"/>
      <c r="N205" s="6"/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9"/>
      <c r="C206" s="9"/>
      <c r="D206" s="6"/>
      <c r="E206" s="9"/>
      <c r="F206" s="9"/>
      <c r="G206" s="9"/>
      <c r="H206" s="9"/>
      <c r="I206" s="9"/>
      <c r="J206" s="9"/>
      <c r="K206" s="6"/>
      <c r="L206" s="8"/>
      <c r="M206" s="6"/>
      <c r="N206" s="6"/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9"/>
      <c r="C207" s="9"/>
      <c r="D207" s="6"/>
      <c r="E207" s="9"/>
      <c r="F207" s="9"/>
      <c r="G207" s="9"/>
      <c r="H207" s="9"/>
      <c r="I207" s="9"/>
      <c r="J207" s="9"/>
      <c r="K207" s="6"/>
      <c r="L207" s="8"/>
      <c r="M207" s="6"/>
      <c r="N207" s="6"/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9"/>
      <c r="C208" s="9"/>
      <c r="D208" s="6"/>
      <c r="E208" s="9"/>
      <c r="F208" s="9"/>
      <c r="G208" s="9"/>
      <c r="H208" s="9"/>
      <c r="I208" s="9"/>
      <c r="J208" s="9"/>
      <c r="K208" s="6"/>
      <c r="L208" s="8"/>
      <c r="M208" s="6"/>
      <c r="N208" s="6"/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9"/>
      <c r="C209" s="9"/>
      <c r="D209" s="6"/>
      <c r="E209" s="9"/>
      <c r="F209" s="9"/>
      <c r="G209" s="9"/>
      <c r="H209" s="9"/>
      <c r="I209" s="9"/>
      <c r="J209" s="9"/>
      <c r="K209" s="6"/>
      <c r="L209" s="8"/>
      <c r="M209" s="6"/>
      <c r="N209" s="6"/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9"/>
      <c r="C210" s="9"/>
      <c r="D210" s="6"/>
      <c r="E210" s="9"/>
      <c r="F210" s="9"/>
      <c r="G210" s="9"/>
      <c r="H210" s="9"/>
      <c r="I210" s="9"/>
      <c r="J210" s="9"/>
      <c r="K210" s="6"/>
      <c r="L210" s="8"/>
      <c r="M210" s="6"/>
      <c r="N210" s="6"/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9"/>
      <c r="C211" s="9"/>
      <c r="D211" s="6"/>
      <c r="E211" s="9"/>
      <c r="F211" s="9"/>
      <c r="G211" s="9"/>
      <c r="H211" s="9"/>
      <c r="I211" s="9"/>
      <c r="J211" s="9"/>
      <c r="K211" s="6"/>
      <c r="L211" s="8"/>
      <c r="M211" s="6"/>
      <c r="N211" s="6"/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9"/>
      <c r="C212" s="9"/>
      <c r="D212" s="6"/>
      <c r="E212" s="9"/>
      <c r="F212" s="9"/>
      <c r="G212" s="9"/>
      <c r="H212" s="9"/>
      <c r="I212" s="9"/>
      <c r="J212" s="9"/>
      <c r="K212" s="6"/>
      <c r="L212" s="8"/>
      <c r="M212" s="6"/>
      <c r="N212" s="6"/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9"/>
      <c r="C213" s="9"/>
      <c r="D213" s="6"/>
      <c r="E213" s="9"/>
      <c r="F213" s="9"/>
      <c r="G213" s="9"/>
      <c r="H213" s="9"/>
      <c r="I213" s="9"/>
      <c r="J213" s="9"/>
      <c r="K213" s="6"/>
      <c r="L213" s="8"/>
      <c r="M213" s="6"/>
      <c r="N213" s="6"/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9"/>
      <c r="C214" s="9"/>
      <c r="D214" s="6"/>
      <c r="E214" s="9"/>
      <c r="F214" s="9"/>
      <c r="G214" s="9"/>
      <c r="H214" s="9"/>
      <c r="I214" s="9"/>
      <c r="J214" s="9"/>
      <c r="K214" s="6"/>
      <c r="L214" s="8"/>
      <c r="M214" s="6"/>
      <c r="N214" s="6"/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9"/>
      <c r="C215" s="9"/>
      <c r="D215" s="6"/>
      <c r="E215" s="9"/>
      <c r="F215" s="9"/>
      <c r="G215" s="9"/>
      <c r="H215" s="9"/>
      <c r="I215" s="9"/>
      <c r="J215" s="9"/>
      <c r="K215" s="6"/>
      <c r="L215" s="8"/>
      <c r="M215" s="6"/>
      <c r="N215" s="6"/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9"/>
      <c r="C216" s="9"/>
      <c r="D216" s="6"/>
      <c r="E216" s="9"/>
      <c r="F216" s="9"/>
      <c r="G216" s="9"/>
      <c r="H216" s="9"/>
      <c r="I216" s="9"/>
      <c r="J216" s="9"/>
      <c r="K216" s="6"/>
      <c r="L216" s="8"/>
      <c r="M216" s="6"/>
      <c r="N216" s="6"/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9"/>
      <c r="C217" s="9"/>
      <c r="D217" s="6"/>
      <c r="E217" s="9"/>
      <c r="F217" s="9"/>
      <c r="G217" s="9"/>
      <c r="H217" s="9"/>
      <c r="I217" s="9"/>
      <c r="J217" s="9"/>
      <c r="K217" s="6"/>
      <c r="L217" s="8"/>
      <c r="M217" s="6"/>
      <c r="N217" s="6"/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9"/>
      <c r="C218" s="9"/>
      <c r="D218" s="6"/>
      <c r="E218" s="9"/>
      <c r="F218" s="9"/>
      <c r="G218" s="9"/>
      <c r="H218" s="9"/>
      <c r="I218" s="9"/>
      <c r="J218" s="9"/>
      <c r="K218" s="6"/>
      <c r="L218" s="8"/>
      <c r="M218" s="6"/>
      <c r="N218" s="6"/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9"/>
      <c r="C219" s="9"/>
      <c r="D219" s="6"/>
      <c r="E219" s="9"/>
      <c r="F219" s="9"/>
      <c r="G219" s="9"/>
      <c r="H219" s="9"/>
      <c r="I219" s="9"/>
      <c r="J219" s="9"/>
      <c r="K219" s="6"/>
      <c r="L219" s="8"/>
      <c r="M219" s="6"/>
      <c r="N219" s="6"/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9"/>
      <c r="C220" s="9"/>
      <c r="D220" s="6"/>
      <c r="E220" s="9"/>
      <c r="F220" s="9"/>
      <c r="G220" s="9"/>
      <c r="H220" s="9"/>
      <c r="I220" s="9"/>
      <c r="J220" s="9"/>
      <c r="K220" s="6"/>
      <c r="L220" s="8"/>
      <c r="M220" s="6"/>
      <c r="N220" s="6"/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9"/>
      <c r="C221" s="9"/>
      <c r="D221" s="6"/>
      <c r="E221" s="9"/>
      <c r="F221" s="9"/>
      <c r="G221" s="9"/>
      <c r="H221" s="9"/>
      <c r="I221" s="9"/>
      <c r="J221" s="9"/>
      <c r="K221" s="6"/>
      <c r="L221" s="8"/>
      <c r="M221" s="6"/>
      <c r="N221" s="6"/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9"/>
      <c r="C222" s="9"/>
      <c r="D222" s="6"/>
      <c r="E222" s="9"/>
      <c r="F222" s="9"/>
      <c r="G222" s="9"/>
      <c r="H222" s="9"/>
      <c r="I222" s="9"/>
      <c r="J222" s="9"/>
      <c r="K222" s="6"/>
      <c r="L222" s="8"/>
      <c r="M222" s="6"/>
      <c r="N222" s="6"/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9"/>
      <c r="C223" s="9"/>
      <c r="D223" s="6"/>
      <c r="E223" s="9"/>
      <c r="F223" s="9"/>
      <c r="G223" s="9"/>
      <c r="H223" s="9"/>
      <c r="I223" s="9"/>
      <c r="J223" s="9"/>
      <c r="K223" s="6"/>
      <c r="L223" s="8"/>
      <c r="M223" s="6"/>
      <c r="N223" s="6"/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9"/>
      <c r="C224" s="9"/>
      <c r="D224" s="6"/>
      <c r="E224" s="9"/>
      <c r="F224" s="9"/>
      <c r="G224" s="9"/>
      <c r="H224" s="9"/>
      <c r="I224" s="9"/>
      <c r="J224" s="9"/>
      <c r="K224" s="6"/>
      <c r="L224" s="8"/>
      <c r="M224" s="6"/>
      <c r="N224" s="6"/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9"/>
      <c r="C225" s="9"/>
      <c r="D225" s="6"/>
      <c r="E225" s="9"/>
      <c r="F225" s="9"/>
      <c r="G225" s="9"/>
      <c r="H225" s="9"/>
      <c r="I225" s="9"/>
      <c r="J225" s="9"/>
      <c r="K225" s="6"/>
      <c r="L225" s="8"/>
      <c r="M225" s="6"/>
      <c r="N225" s="6"/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9"/>
      <c r="C226" s="9"/>
      <c r="D226" s="6"/>
      <c r="E226" s="9"/>
      <c r="F226" s="9"/>
      <c r="G226" s="9"/>
      <c r="H226" s="9"/>
      <c r="I226" s="9"/>
      <c r="J226" s="9"/>
      <c r="K226" s="6"/>
      <c r="L226" s="8"/>
      <c r="M226" s="6"/>
      <c r="N226" s="6"/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9"/>
      <c r="C227" s="9"/>
      <c r="D227" s="6"/>
      <c r="E227" s="9"/>
      <c r="F227" s="9"/>
      <c r="G227" s="9"/>
      <c r="H227" s="9"/>
      <c r="I227" s="9"/>
      <c r="J227" s="9"/>
      <c r="K227" s="6"/>
      <c r="L227" s="8"/>
      <c r="M227" s="6"/>
      <c r="N227" s="6"/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9"/>
      <c r="C228" s="9"/>
      <c r="D228" s="6"/>
      <c r="E228" s="9"/>
      <c r="F228" s="9"/>
      <c r="G228" s="9"/>
      <c r="H228" s="9"/>
      <c r="I228" s="9"/>
      <c r="J228" s="9"/>
      <c r="K228" s="6"/>
      <c r="L228" s="8"/>
      <c r="M228" s="6"/>
      <c r="N228" s="6"/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9"/>
      <c r="C229" s="9"/>
      <c r="D229" s="6"/>
      <c r="E229" s="9"/>
      <c r="F229" s="9"/>
      <c r="G229" s="9"/>
      <c r="H229" s="9"/>
      <c r="I229" s="9"/>
      <c r="J229" s="9"/>
      <c r="K229" s="6"/>
      <c r="L229" s="8"/>
      <c r="M229" s="6"/>
      <c r="N229" s="6"/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9"/>
      <c r="C230" s="9"/>
      <c r="D230" s="6"/>
      <c r="E230" s="9"/>
      <c r="F230" s="9"/>
      <c r="G230" s="9"/>
      <c r="H230" s="9"/>
      <c r="I230" s="9"/>
      <c r="J230" s="9"/>
      <c r="K230" s="6"/>
      <c r="L230" s="8"/>
      <c r="M230" s="6"/>
      <c r="N230" s="6"/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9"/>
      <c r="C231" s="9"/>
      <c r="D231" s="6"/>
      <c r="E231" s="9"/>
      <c r="F231" s="9"/>
      <c r="G231" s="9"/>
      <c r="H231" s="9"/>
      <c r="I231" s="9"/>
      <c r="J231" s="9"/>
      <c r="K231" s="6"/>
      <c r="L231" s="8"/>
      <c r="M231" s="6"/>
      <c r="N231" s="6"/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9"/>
      <c r="C232" s="9"/>
      <c r="D232" s="6"/>
      <c r="E232" s="9"/>
      <c r="F232" s="9"/>
      <c r="G232" s="9"/>
      <c r="H232" s="9"/>
      <c r="I232" s="9"/>
      <c r="J232" s="9"/>
      <c r="K232" s="6"/>
      <c r="L232" s="8"/>
      <c r="M232" s="6"/>
      <c r="N232" s="6"/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9"/>
      <c r="C233" s="9"/>
      <c r="D233" s="6"/>
      <c r="E233" s="9"/>
      <c r="F233" s="9"/>
      <c r="G233" s="9"/>
      <c r="H233" s="9"/>
      <c r="I233" s="9"/>
      <c r="J233" s="9"/>
      <c r="K233" s="6"/>
      <c r="L233" s="8"/>
      <c r="M233" s="6"/>
      <c r="N233" s="6"/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9"/>
      <c r="C234" s="9"/>
      <c r="D234" s="6"/>
      <c r="E234" s="9"/>
      <c r="F234" s="9"/>
      <c r="G234" s="9"/>
      <c r="H234" s="9"/>
      <c r="I234" s="9"/>
      <c r="J234" s="9"/>
      <c r="K234" s="6"/>
      <c r="L234" s="8"/>
      <c r="M234" s="6"/>
      <c r="N234" s="6"/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9"/>
      <c r="C235" s="9"/>
      <c r="D235" s="6"/>
      <c r="E235" s="9"/>
      <c r="F235" s="9"/>
      <c r="G235" s="9"/>
      <c r="H235" s="9"/>
      <c r="I235" s="9"/>
      <c r="J235" s="9"/>
      <c r="K235" s="6"/>
      <c r="L235" s="8"/>
      <c r="M235" s="6"/>
      <c r="N235" s="6"/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9"/>
      <c r="C236" s="9"/>
      <c r="D236" s="6"/>
      <c r="E236" s="9"/>
      <c r="F236" s="9"/>
      <c r="G236" s="9"/>
      <c r="H236" s="9"/>
      <c r="I236" s="9"/>
      <c r="J236" s="9"/>
      <c r="K236" s="6"/>
      <c r="L236" s="8"/>
      <c r="M236" s="6"/>
      <c r="N236" s="6"/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9"/>
      <c r="C237" s="9"/>
      <c r="D237" s="6"/>
      <c r="E237" s="9"/>
      <c r="F237" s="9"/>
      <c r="G237" s="9"/>
      <c r="H237" s="9"/>
      <c r="I237" s="9"/>
      <c r="J237" s="9"/>
      <c r="K237" s="6"/>
      <c r="L237" s="8"/>
      <c r="M237" s="6"/>
      <c r="N237" s="6"/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9"/>
      <c r="C238" s="9"/>
      <c r="D238" s="6"/>
      <c r="E238" s="9"/>
      <c r="F238" s="9"/>
      <c r="G238" s="9"/>
      <c r="H238" s="9"/>
      <c r="I238" s="9"/>
      <c r="J238" s="9"/>
      <c r="K238" s="6"/>
      <c r="L238" s="8"/>
      <c r="M238" s="6"/>
      <c r="N238" s="6"/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9"/>
      <c r="C239" s="9"/>
      <c r="D239" s="6"/>
      <c r="E239" s="9"/>
      <c r="F239" s="9"/>
      <c r="G239" s="9"/>
      <c r="H239" s="9"/>
      <c r="I239" s="9"/>
      <c r="J239" s="9"/>
      <c r="K239" s="6"/>
      <c r="L239" s="8"/>
      <c r="M239" s="6"/>
      <c r="N239" s="6"/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9"/>
      <c r="C240" s="9"/>
      <c r="D240" s="6"/>
      <c r="E240" s="9"/>
      <c r="F240" s="9"/>
      <c r="G240" s="9"/>
      <c r="H240" s="9"/>
      <c r="I240" s="9"/>
      <c r="J240" s="9"/>
      <c r="K240" s="6"/>
      <c r="L240" s="8"/>
      <c r="M240" s="6"/>
      <c r="N240" s="6"/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9"/>
      <c r="C241" s="9"/>
      <c r="D241" s="6"/>
      <c r="E241" s="9"/>
      <c r="F241" s="9"/>
      <c r="G241" s="9"/>
      <c r="H241" s="9"/>
      <c r="I241" s="9"/>
      <c r="J241" s="9"/>
      <c r="K241" s="6"/>
      <c r="L241" s="8"/>
      <c r="M241" s="6"/>
      <c r="N241" s="6"/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9"/>
      <c r="C242" s="9"/>
      <c r="D242" s="6"/>
      <c r="E242" s="9"/>
      <c r="F242" s="9"/>
      <c r="G242" s="9"/>
      <c r="H242" s="9"/>
      <c r="I242" s="9"/>
      <c r="J242" s="9"/>
      <c r="K242" s="6"/>
      <c r="L242" s="8"/>
      <c r="M242" s="6"/>
      <c r="N242" s="6"/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9"/>
      <c r="C243" s="9"/>
      <c r="D243" s="6"/>
      <c r="E243" s="9"/>
      <c r="F243" s="9"/>
      <c r="G243" s="9"/>
      <c r="H243" s="9"/>
      <c r="I243" s="9"/>
      <c r="J243" s="9"/>
      <c r="K243" s="6"/>
      <c r="L243" s="8"/>
      <c r="M243" s="6"/>
      <c r="N243" s="6"/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9"/>
      <c r="C244" s="9"/>
      <c r="D244" s="6"/>
      <c r="E244" s="9"/>
      <c r="F244" s="9"/>
      <c r="G244" s="9"/>
      <c r="H244" s="9"/>
      <c r="I244" s="9"/>
      <c r="J244" s="9"/>
      <c r="K244" s="6"/>
      <c r="L244" s="8"/>
      <c r="M244" s="6"/>
      <c r="N244" s="6"/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9"/>
      <c r="C245" s="9"/>
      <c r="D245" s="6"/>
      <c r="E245" s="9"/>
      <c r="F245" s="9"/>
      <c r="G245" s="9"/>
      <c r="H245" s="9"/>
      <c r="I245" s="9"/>
      <c r="J245" s="9"/>
      <c r="K245" s="6"/>
      <c r="L245" s="8"/>
      <c r="M245" s="6"/>
      <c r="N245" s="6"/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9"/>
      <c r="C246" s="9"/>
      <c r="D246" s="6"/>
      <c r="E246" s="9"/>
      <c r="F246" s="9"/>
      <c r="G246" s="9"/>
      <c r="H246" s="9"/>
      <c r="I246" s="9"/>
      <c r="J246" s="9"/>
      <c r="K246" s="6"/>
      <c r="L246" s="8"/>
      <c r="M246" s="6"/>
      <c r="N246" s="6"/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9"/>
      <c r="C247" s="9"/>
      <c r="D247" s="6"/>
      <c r="E247" s="9"/>
      <c r="F247" s="9"/>
      <c r="G247" s="9"/>
      <c r="H247" s="9"/>
      <c r="I247" s="9"/>
      <c r="J247" s="9"/>
      <c r="K247" s="6"/>
      <c r="L247" s="8"/>
      <c r="M247" s="6"/>
      <c r="N247" s="6"/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9"/>
      <c r="C248" s="9"/>
      <c r="D248" s="6"/>
      <c r="E248" s="9"/>
      <c r="F248" s="9"/>
      <c r="G248" s="9"/>
      <c r="H248" s="9"/>
      <c r="I248" s="9"/>
      <c r="J248" s="9"/>
      <c r="K248" s="6"/>
      <c r="L248" s="8"/>
      <c r="M248" s="6"/>
      <c r="N248" s="6"/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9"/>
      <c r="C249" s="9"/>
      <c r="D249" s="6"/>
      <c r="E249" s="9"/>
      <c r="F249" s="9"/>
      <c r="G249" s="9"/>
      <c r="H249" s="9"/>
      <c r="I249" s="9"/>
      <c r="J249" s="9"/>
      <c r="K249" s="6"/>
      <c r="L249" s="8"/>
      <c r="M249" s="6"/>
      <c r="N249" s="6"/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9"/>
      <c r="C250" s="9"/>
      <c r="D250" s="6"/>
      <c r="E250" s="9"/>
      <c r="F250" s="9"/>
      <c r="G250" s="9"/>
      <c r="H250" s="9"/>
      <c r="I250" s="9"/>
      <c r="J250" s="9"/>
      <c r="K250" s="6"/>
      <c r="L250" s="8"/>
      <c r="M250" s="6"/>
      <c r="N250" s="6"/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9"/>
      <c r="C251" s="9"/>
      <c r="D251" s="6"/>
      <c r="E251" s="9"/>
      <c r="F251" s="9"/>
      <c r="G251" s="9"/>
      <c r="H251" s="9"/>
      <c r="I251" s="9"/>
      <c r="J251" s="9"/>
      <c r="K251" s="6"/>
      <c r="L251" s="8"/>
      <c r="M251" s="6"/>
      <c r="N251" s="6"/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9"/>
      <c r="C252" s="9"/>
      <c r="D252" s="6"/>
      <c r="E252" s="9"/>
      <c r="F252" s="9"/>
      <c r="G252" s="9"/>
      <c r="H252" s="9"/>
      <c r="I252" s="9"/>
      <c r="J252" s="9"/>
      <c r="K252" s="6"/>
      <c r="L252" s="8"/>
      <c r="M252" s="6"/>
      <c r="N252" s="6"/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9"/>
      <c r="C253" s="9"/>
      <c r="D253" s="6"/>
      <c r="E253" s="9"/>
      <c r="F253" s="9"/>
      <c r="G253" s="9"/>
      <c r="H253" s="9"/>
      <c r="I253" s="9"/>
      <c r="J253" s="9"/>
      <c r="K253" s="6"/>
      <c r="L253" s="8"/>
      <c r="M253" s="6"/>
      <c r="N253" s="6"/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9"/>
      <c r="C254" s="9"/>
      <c r="D254" s="6"/>
      <c r="E254" s="9"/>
      <c r="F254" s="9"/>
      <c r="G254" s="9"/>
      <c r="H254" s="9"/>
      <c r="I254" s="9"/>
      <c r="J254" s="9"/>
      <c r="K254" s="6"/>
      <c r="L254" s="8"/>
      <c r="M254" s="6"/>
      <c r="N254" s="6"/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9"/>
      <c r="C255" s="9"/>
      <c r="D255" s="6"/>
      <c r="E255" s="9"/>
      <c r="F255" s="9"/>
      <c r="G255" s="9"/>
      <c r="H255" s="9"/>
      <c r="I255" s="9"/>
      <c r="J255" s="9"/>
      <c r="K255" s="6"/>
      <c r="L255" s="8"/>
      <c r="M255" s="6"/>
      <c r="N255" s="6"/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9"/>
      <c r="C256" s="9"/>
      <c r="D256" s="6"/>
      <c r="E256" s="9"/>
      <c r="F256" s="9"/>
      <c r="G256" s="9"/>
      <c r="H256" s="9"/>
      <c r="I256" s="9"/>
      <c r="J256" s="9"/>
      <c r="K256" s="6"/>
      <c r="L256" s="8"/>
      <c r="M256" s="6"/>
      <c r="N256" s="6"/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9"/>
      <c r="C257" s="9"/>
      <c r="D257" s="6"/>
      <c r="E257" s="9"/>
      <c r="F257" s="9"/>
      <c r="G257" s="9"/>
      <c r="H257" s="9"/>
      <c r="I257" s="9"/>
      <c r="J257" s="9"/>
      <c r="K257" s="6"/>
      <c r="L257" s="8"/>
      <c r="M257" s="6"/>
      <c r="N257" s="6"/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9"/>
      <c r="C258" s="9"/>
      <c r="D258" s="6"/>
      <c r="E258" s="9"/>
      <c r="F258" s="9"/>
      <c r="G258" s="9"/>
      <c r="H258" s="9"/>
      <c r="I258" s="9"/>
      <c r="J258" s="9"/>
      <c r="K258" s="6"/>
      <c r="L258" s="8"/>
      <c r="M258" s="6"/>
      <c r="N258" s="6"/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9"/>
      <c r="C259" s="9"/>
      <c r="D259" s="6"/>
      <c r="E259" s="9"/>
      <c r="F259" s="9"/>
      <c r="G259" s="9"/>
      <c r="H259" s="9"/>
      <c r="I259" s="9"/>
      <c r="J259" s="9"/>
      <c r="K259" s="6"/>
      <c r="L259" s="8"/>
      <c r="M259" s="6"/>
      <c r="N259" s="6"/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9"/>
      <c r="C260" s="9"/>
      <c r="D260" s="6"/>
      <c r="E260" s="9"/>
      <c r="F260" s="9"/>
      <c r="G260" s="9"/>
      <c r="H260" s="9"/>
      <c r="I260" s="9"/>
      <c r="J260" s="9"/>
      <c r="K260" s="6"/>
      <c r="L260" s="8"/>
      <c r="M260" s="6"/>
      <c r="N260" s="6"/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9"/>
      <c r="C261" s="9"/>
      <c r="D261" s="6"/>
      <c r="E261" s="9"/>
      <c r="F261" s="9"/>
      <c r="G261" s="9"/>
      <c r="H261" s="9"/>
      <c r="I261" s="9"/>
      <c r="J261" s="9"/>
      <c r="K261" s="6"/>
      <c r="L261" s="8"/>
      <c r="M261" s="6"/>
      <c r="N261" s="6"/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9"/>
      <c r="C262" s="9"/>
      <c r="D262" s="6"/>
      <c r="E262" s="9"/>
      <c r="F262" s="9"/>
      <c r="G262" s="9"/>
      <c r="H262" s="9"/>
      <c r="I262" s="9"/>
      <c r="J262" s="9"/>
      <c r="K262" s="6"/>
      <c r="L262" s="8"/>
      <c r="M262" s="6"/>
      <c r="N262" s="6"/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9"/>
      <c r="C263" s="9"/>
      <c r="D263" s="6"/>
      <c r="E263" s="9"/>
      <c r="F263" s="9"/>
      <c r="G263" s="9"/>
      <c r="H263" s="9"/>
      <c r="I263" s="9"/>
      <c r="J263" s="9"/>
      <c r="K263" s="6"/>
      <c r="L263" s="8"/>
      <c r="M263" s="6"/>
      <c r="N263" s="6"/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9"/>
      <c r="C264" s="9"/>
      <c r="D264" s="6"/>
      <c r="E264" s="9"/>
      <c r="F264" s="9"/>
      <c r="G264" s="9"/>
      <c r="H264" s="9"/>
      <c r="I264" s="9"/>
      <c r="J264" s="9"/>
      <c r="K264" s="6"/>
      <c r="L264" s="8"/>
      <c r="M264" s="6"/>
      <c r="N264" s="6"/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9"/>
      <c r="C265" s="9"/>
      <c r="D265" s="6"/>
      <c r="E265" s="9"/>
      <c r="F265" s="9"/>
      <c r="G265" s="9"/>
      <c r="H265" s="9"/>
      <c r="I265" s="9"/>
      <c r="J265" s="9"/>
      <c r="K265" s="6"/>
      <c r="L265" s="8"/>
      <c r="M265" s="6"/>
      <c r="N265" s="6"/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9"/>
      <c r="C266" s="9"/>
      <c r="D266" s="6"/>
      <c r="E266" s="9"/>
      <c r="F266" s="9"/>
      <c r="G266" s="9"/>
      <c r="H266" s="9"/>
      <c r="I266" s="9"/>
      <c r="J266" s="9"/>
      <c r="K266" s="6"/>
      <c r="L266" s="8"/>
      <c r="M266" s="6"/>
      <c r="N266" s="6"/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9"/>
      <c r="C267" s="9"/>
      <c r="D267" s="6"/>
      <c r="E267" s="9"/>
      <c r="F267" s="9"/>
      <c r="G267" s="9"/>
      <c r="H267" s="9"/>
      <c r="I267" s="9"/>
      <c r="J267" s="9"/>
      <c r="K267" s="6"/>
      <c r="L267" s="8"/>
      <c r="M267" s="6"/>
      <c r="N267" s="6"/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9"/>
      <c r="C268" s="9"/>
      <c r="D268" s="6"/>
      <c r="E268" s="9"/>
      <c r="F268" s="9"/>
      <c r="G268" s="9"/>
      <c r="H268" s="9"/>
      <c r="I268" s="9"/>
      <c r="J268" s="9"/>
      <c r="K268" s="6"/>
      <c r="L268" s="8"/>
      <c r="M268" s="6"/>
      <c r="N268" s="6"/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9"/>
      <c r="C269" s="9"/>
      <c r="D269" s="6"/>
      <c r="E269" s="9"/>
      <c r="F269" s="9"/>
      <c r="G269" s="9"/>
      <c r="H269" s="9"/>
      <c r="I269" s="9"/>
      <c r="J269" s="9"/>
      <c r="K269" s="6"/>
      <c r="L269" s="8"/>
      <c r="M269" s="6"/>
      <c r="N269" s="6"/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9"/>
      <c r="C270" s="9"/>
      <c r="D270" s="6"/>
      <c r="E270" s="9"/>
      <c r="F270" s="9"/>
      <c r="G270" s="9"/>
      <c r="H270" s="9"/>
      <c r="I270" s="9"/>
      <c r="J270" s="9"/>
      <c r="K270" s="6"/>
      <c r="L270" s="8"/>
      <c r="M270" s="6"/>
      <c r="N270" s="6"/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9"/>
      <c r="C271" s="9"/>
      <c r="D271" s="6"/>
      <c r="E271" s="9"/>
      <c r="F271" s="9"/>
      <c r="G271" s="9"/>
      <c r="H271" s="9"/>
      <c r="I271" s="9"/>
      <c r="J271" s="9"/>
      <c r="K271" s="6"/>
      <c r="L271" s="8"/>
      <c r="M271" s="6"/>
      <c r="N271" s="6"/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9"/>
      <c r="C272" s="9"/>
      <c r="D272" s="6"/>
      <c r="E272" s="9"/>
      <c r="F272" s="9"/>
      <c r="G272" s="9"/>
      <c r="H272" s="9"/>
      <c r="I272" s="9"/>
      <c r="J272" s="9"/>
      <c r="K272" s="6"/>
      <c r="L272" s="8"/>
      <c r="M272" s="6"/>
      <c r="N272" s="6"/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9"/>
      <c r="C273" s="9"/>
      <c r="D273" s="6"/>
      <c r="E273" s="9"/>
      <c r="F273" s="9"/>
      <c r="G273" s="9"/>
      <c r="H273" s="9"/>
      <c r="I273" s="9"/>
      <c r="J273" s="9"/>
      <c r="K273" s="6"/>
      <c r="L273" s="8"/>
      <c r="M273" s="6"/>
      <c r="N273" s="6"/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9"/>
      <c r="C274" s="9"/>
      <c r="D274" s="6"/>
      <c r="E274" s="9"/>
      <c r="F274" s="9"/>
      <c r="G274" s="9"/>
      <c r="H274" s="9"/>
      <c r="I274" s="9"/>
      <c r="J274" s="9"/>
      <c r="K274" s="6"/>
      <c r="L274" s="8"/>
      <c r="M274" s="6"/>
      <c r="N274" s="6"/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9"/>
      <c r="C275" s="9"/>
      <c r="D275" s="6"/>
      <c r="E275" s="9"/>
      <c r="F275" s="9"/>
      <c r="G275" s="9"/>
      <c r="H275" s="9"/>
      <c r="I275" s="9"/>
      <c r="J275" s="9"/>
      <c r="K275" s="6"/>
      <c r="L275" s="8"/>
      <c r="M275" s="6"/>
      <c r="N275" s="6"/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9"/>
      <c r="C276" s="9"/>
      <c r="D276" s="6"/>
      <c r="E276" s="9"/>
      <c r="F276" s="9"/>
      <c r="G276" s="9"/>
      <c r="H276" s="9"/>
      <c r="I276" s="9"/>
      <c r="J276" s="9"/>
      <c r="K276" s="6"/>
      <c r="L276" s="8"/>
      <c r="M276" s="6"/>
      <c r="N276" s="6"/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9"/>
      <c r="C277" s="9"/>
      <c r="D277" s="6"/>
      <c r="E277" s="9"/>
      <c r="F277" s="9"/>
      <c r="G277" s="9"/>
      <c r="H277" s="9"/>
      <c r="I277" s="9"/>
      <c r="J277" s="9"/>
      <c r="K277" s="6"/>
      <c r="L277" s="8"/>
      <c r="M277" s="6"/>
      <c r="N277" s="6"/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9"/>
      <c r="C278" s="9"/>
      <c r="D278" s="6"/>
      <c r="E278" s="9"/>
      <c r="F278" s="9"/>
      <c r="G278" s="9"/>
      <c r="H278" s="9"/>
      <c r="I278" s="9"/>
      <c r="J278" s="9"/>
      <c r="K278" s="6"/>
      <c r="L278" s="8"/>
      <c r="M278" s="6"/>
      <c r="N278" s="6"/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9"/>
      <c r="C279" s="9"/>
      <c r="D279" s="6"/>
      <c r="E279" s="9"/>
      <c r="F279" s="9"/>
      <c r="G279" s="9"/>
      <c r="H279" s="9"/>
      <c r="I279" s="9"/>
      <c r="J279" s="9"/>
      <c r="K279" s="6"/>
      <c r="L279" s="8"/>
      <c r="M279" s="6"/>
      <c r="N279" s="6"/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9"/>
      <c r="C280" s="9"/>
      <c r="D280" s="6"/>
      <c r="E280" s="9"/>
      <c r="F280" s="9"/>
      <c r="G280" s="9"/>
      <c r="H280" s="9"/>
      <c r="I280" s="9"/>
      <c r="J280" s="9"/>
      <c r="K280" s="6"/>
      <c r="L280" s="8"/>
      <c r="M280" s="6"/>
      <c r="N280" s="6"/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9"/>
      <c r="C281" s="9"/>
      <c r="D281" s="6"/>
      <c r="E281" s="9"/>
      <c r="F281" s="9"/>
      <c r="G281" s="9"/>
      <c r="H281" s="9"/>
      <c r="I281" s="9"/>
      <c r="J281" s="9"/>
      <c r="K281" s="6"/>
      <c r="L281" s="8"/>
      <c r="M281" s="6"/>
      <c r="N281" s="6"/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9"/>
      <c r="C282" s="9"/>
      <c r="D282" s="6"/>
      <c r="E282" s="9"/>
      <c r="F282" s="9"/>
      <c r="G282" s="9"/>
      <c r="H282" s="9"/>
      <c r="I282" s="9"/>
      <c r="J282" s="9"/>
      <c r="K282" s="6"/>
      <c r="L282" s="8"/>
      <c r="M282" s="6"/>
      <c r="N282" s="6"/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9"/>
      <c r="C283" s="9"/>
      <c r="D283" s="6"/>
      <c r="E283" s="9"/>
      <c r="F283" s="9"/>
      <c r="G283" s="9"/>
      <c r="H283" s="9"/>
      <c r="I283" s="9"/>
      <c r="J283" s="9"/>
      <c r="K283" s="6"/>
      <c r="L283" s="8"/>
      <c r="M283" s="6"/>
      <c r="N283" s="6"/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9"/>
      <c r="C284" s="9"/>
      <c r="D284" s="6"/>
      <c r="E284" s="9"/>
      <c r="F284" s="9"/>
      <c r="G284" s="9"/>
      <c r="H284" s="9"/>
      <c r="I284" s="9"/>
      <c r="J284" s="9"/>
      <c r="K284" s="6"/>
      <c r="L284" s="8"/>
      <c r="M284" s="6"/>
      <c r="N284" s="6"/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9"/>
      <c r="C285" s="9"/>
      <c r="D285" s="6"/>
      <c r="E285" s="9"/>
      <c r="F285" s="9"/>
      <c r="G285" s="9"/>
      <c r="H285" s="9"/>
      <c r="I285" s="9"/>
      <c r="J285" s="9"/>
      <c r="K285" s="6"/>
      <c r="L285" s="8"/>
      <c r="M285" s="6"/>
      <c r="N285" s="6"/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9"/>
      <c r="C286" s="9"/>
      <c r="D286" s="6"/>
      <c r="E286" s="9"/>
      <c r="F286" s="9"/>
      <c r="G286" s="9"/>
      <c r="H286" s="9"/>
      <c r="I286" s="9"/>
      <c r="J286" s="9"/>
      <c r="K286" s="6"/>
      <c r="L286" s="8"/>
      <c r="M286" s="6"/>
      <c r="N286" s="6"/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9"/>
      <c r="C287" s="9"/>
      <c r="D287" s="6"/>
      <c r="E287" s="9"/>
      <c r="F287" s="9"/>
      <c r="G287" s="9"/>
      <c r="H287" s="9"/>
      <c r="I287" s="9"/>
      <c r="J287" s="9"/>
      <c r="K287" s="6"/>
      <c r="L287" s="8"/>
      <c r="M287" s="6"/>
      <c r="N287" s="6"/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9"/>
      <c r="C288" s="9"/>
      <c r="D288" s="6"/>
      <c r="E288" s="9"/>
      <c r="F288" s="9"/>
      <c r="G288" s="9"/>
      <c r="H288" s="9"/>
      <c r="I288" s="9"/>
      <c r="J288" s="9"/>
      <c r="K288" s="6"/>
      <c r="L288" s="8"/>
      <c r="M288" s="6"/>
      <c r="N288" s="6"/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9"/>
      <c r="C289" s="9"/>
      <c r="D289" s="6"/>
      <c r="E289" s="9"/>
      <c r="F289" s="9"/>
      <c r="G289" s="9"/>
      <c r="H289" s="9"/>
      <c r="I289" s="9"/>
      <c r="J289" s="9"/>
      <c r="K289" s="6"/>
      <c r="L289" s="8"/>
      <c r="M289" s="6"/>
      <c r="N289" s="6"/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9"/>
      <c r="C290" s="9"/>
      <c r="D290" s="6"/>
      <c r="E290" s="9"/>
      <c r="F290" s="9"/>
      <c r="G290" s="9"/>
      <c r="H290" s="9"/>
      <c r="I290" s="9"/>
      <c r="J290" s="9"/>
      <c r="K290" s="6"/>
      <c r="L290" s="8"/>
      <c r="M290" s="6"/>
      <c r="N290" s="6"/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9"/>
      <c r="C291" s="9"/>
      <c r="D291" s="6"/>
      <c r="E291" s="9"/>
      <c r="F291" s="9"/>
      <c r="G291" s="9"/>
      <c r="H291" s="9"/>
      <c r="I291" s="9"/>
      <c r="J291" s="9"/>
      <c r="K291" s="6"/>
      <c r="L291" s="8"/>
      <c r="M291" s="6"/>
      <c r="N291" s="6"/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9"/>
      <c r="C292" s="9"/>
      <c r="D292" s="6"/>
      <c r="E292" s="9"/>
      <c r="F292" s="9"/>
      <c r="G292" s="9"/>
      <c r="H292" s="9"/>
      <c r="I292" s="9"/>
      <c r="J292" s="9"/>
      <c r="K292" s="6"/>
      <c r="L292" s="8"/>
      <c r="M292" s="6"/>
      <c r="N292" s="6"/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9"/>
      <c r="C293" s="9"/>
      <c r="D293" s="6"/>
      <c r="E293" s="9"/>
      <c r="F293" s="9"/>
      <c r="G293" s="9"/>
      <c r="H293" s="9"/>
      <c r="I293" s="9"/>
      <c r="J293" s="9"/>
      <c r="K293" s="6"/>
      <c r="L293" s="8"/>
      <c r="M293" s="6"/>
      <c r="N293" s="6"/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9"/>
      <c r="C294" s="9"/>
      <c r="D294" s="6"/>
      <c r="E294" s="9"/>
      <c r="F294" s="9"/>
      <c r="G294" s="9"/>
      <c r="H294" s="9"/>
      <c r="I294" s="9"/>
      <c r="J294" s="9"/>
      <c r="K294" s="6"/>
      <c r="L294" s="8"/>
      <c r="M294" s="6"/>
      <c r="N294" s="6"/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9"/>
      <c r="C295" s="9"/>
      <c r="D295" s="6"/>
      <c r="E295" s="9"/>
      <c r="F295" s="9"/>
      <c r="G295" s="9"/>
      <c r="H295" s="9"/>
      <c r="I295" s="9"/>
      <c r="J295" s="9"/>
      <c r="K295" s="6"/>
      <c r="L295" s="8"/>
      <c r="M295" s="6"/>
      <c r="N295" s="6"/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9"/>
      <c r="C296" s="9"/>
      <c r="D296" s="6"/>
      <c r="E296" s="9"/>
      <c r="F296" s="9"/>
      <c r="G296" s="9"/>
      <c r="H296" s="9"/>
      <c r="I296" s="9"/>
      <c r="J296" s="9"/>
      <c r="K296" s="6"/>
      <c r="L296" s="8"/>
      <c r="M296" s="6"/>
      <c r="N296" s="6"/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9"/>
      <c r="C297" s="9"/>
      <c r="D297" s="6"/>
      <c r="E297" s="9"/>
      <c r="F297" s="9"/>
      <c r="G297" s="9"/>
      <c r="H297" s="9"/>
      <c r="I297" s="9"/>
      <c r="J297" s="9"/>
      <c r="K297" s="6"/>
      <c r="L297" s="8"/>
      <c r="M297" s="6"/>
      <c r="N297" s="6"/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9"/>
      <c r="C298" s="9"/>
      <c r="D298" s="6"/>
      <c r="E298" s="9"/>
      <c r="F298" s="9"/>
      <c r="G298" s="9"/>
      <c r="H298" s="9"/>
      <c r="I298" s="9"/>
      <c r="J298" s="9"/>
      <c r="K298" s="6"/>
      <c r="L298" s="8"/>
      <c r="M298" s="6"/>
      <c r="N298" s="6"/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9"/>
      <c r="C299" s="9"/>
      <c r="D299" s="6"/>
      <c r="E299" s="9"/>
      <c r="F299" s="9"/>
      <c r="G299" s="9"/>
      <c r="H299" s="9"/>
      <c r="I299" s="9"/>
      <c r="J299" s="9"/>
      <c r="K299" s="6"/>
      <c r="L299" s="8"/>
      <c r="M299" s="6"/>
      <c r="N299" s="6"/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9"/>
      <c r="C300" s="9"/>
      <c r="D300" s="6"/>
      <c r="E300" s="9"/>
      <c r="F300" s="9"/>
      <c r="G300" s="9"/>
      <c r="H300" s="9"/>
      <c r="I300" s="9"/>
      <c r="J300" s="9"/>
      <c r="K300" s="6"/>
      <c r="L300" s="8"/>
      <c r="M300" s="6"/>
      <c r="N300" s="6"/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9"/>
      <c r="C301" s="9"/>
      <c r="D301" s="6"/>
      <c r="E301" s="9"/>
      <c r="F301" s="9"/>
      <c r="G301" s="9"/>
      <c r="H301" s="9"/>
      <c r="I301" s="9"/>
      <c r="J301" s="9"/>
      <c r="K301" s="6"/>
      <c r="L301" s="8"/>
      <c r="M301" s="6"/>
      <c r="N301" s="6"/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9"/>
      <c r="C302" s="9"/>
      <c r="D302" s="6"/>
      <c r="E302" s="9"/>
      <c r="F302" s="9"/>
      <c r="G302" s="9"/>
      <c r="H302" s="9"/>
      <c r="I302" s="9"/>
      <c r="J302" s="9"/>
      <c r="K302" s="6"/>
      <c r="L302" s="8"/>
      <c r="M302" s="6"/>
      <c r="N302" s="6"/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9"/>
      <c r="C303" s="9"/>
      <c r="D303" s="6"/>
      <c r="E303" s="9"/>
      <c r="F303" s="9"/>
      <c r="G303" s="9"/>
      <c r="H303" s="9"/>
      <c r="I303" s="9"/>
      <c r="J303" s="9"/>
      <c r="K303" s="6"/>
      <c r="L303" s="8"/>
      <c r="M303" s="6"/>
      <c r="N303" s="6"/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9"/>
      <c r="C304" s="9"/>
      <c r="D304" s="6"/>
      <c r="E304" s="9"/>
      <c r="F304" s="9"/>
      <c r="G304" s="9"/>
      <c r="H304" s="9"/>
      <c r="I304" s="9"/>
      <c r="J304" s="9"/>
      <c r="K304" s="6"/>
      <c r="L304" s="8"/>
      <c r="M304" s="6"/>
      <c r="N304" s="6"/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9"/>
      <c r="C305" s="9"/>
      <c r="D305" s="6"/>
      <c r="E305" s="9"/>
      <c r="F305" s="9"/>
      <c r="G305" s="9"/>
      <c r="H305" s="9"/>
      <c r="I305" s="9"/>
      <c r="J305" s="9"/>
      <c r="K305" s="6"/>
      <c r="L305" s="8"/>
      <c r="M305" s="6"/>
      <c r="N305" s="6"/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9"/>
      <c r="C306" s="9"/>
      <c r="D306" s="6"/>
      <c r="E306" s="9"/>
      <c r="F306" s="9"/>
      <c r="G306" s="9"/>
      <c r="H306" s="9"/>
      <c r="I306" s="9"/>
      <c r="J306" s="9"/>
      <c r="K306" s="6"/>
      <c r="L306" s="8"/>
      <c r="M306" s="6"/>
      <c r="N306" s="6"/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9"/>
      <c r="C307" s="9"/>
      <c r="D307" s="6"/>
      <c r="E307" s="9"/>
      <c r="F307" s="9"/>
      <c r="G307" s="9"/>
      <c r="H307" s="9"/>
      <c r="I307" s="9"/>
      <c r="J307" s="9"/>
      <c r="K307" s="6"/>
      <c r="L307" s="8"/>
      <c r="M307" s="6"/>
      <c r="N307" s="6"/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9"/>
      <c r="C308" s="9"/>
      <c r="D308" s="6"/>
      <c r="E308" s="9"/>
      <c r="F308" s="9"/>
      <c r="G308" s="9"/>
      <c r="H308" s="9"/>
      <c r="I308" s="9"/>
      <c r="J308" s="9"/>
      <c r="K308" s="6"/>
      <c r="L308" s="8"/>
      <c r="M308" s="6"/>
      <c r="N308" s="6"/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9"/>
      <c r="C309" s="9"/>
      <c r="D309" s="6"/>
      <c r="E309" s="9"/>
      <c r="F309" s="9"/>
      <c r="G309" s="9"/>
      <c r="H309" s="9"/>
      <c r="I309" s="9"/>
      <c r="J309" s="9"/>
      <c r="K309" s="6"/>
      <c r="L309" s="8"/>
      <c r="M309" s="6"/>
      <c r="N309" s="6"/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9"/>
      <c r="C310" s="9"/>
      <c r="D310" s="6"/>
      <c r="E310" s="9"/>
      <c r="F310" s="9"/>
      <c r="G310" s="9"/>
      <c r="H310" s="9"/>
      <c r="I310" s="9"/>
      <c r="J310" s="9"/>
      <c r="K310" s="6"/>
      <c r="L310" s="8"/>
      <c r="M310" s="6"/>
      <c r="N310" s="6"/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9"/>
      <c r="C311" s="9"/>
      <c r="D311" s="6"/>
      <c r="E311" s="9"/>
      <c r="F311" s="9"/>
      <c r="G311" s="9"/>
      <c r="H311" s="9"/>
      <c r="I311" s="9"/>
      <c r="J311" s="9"/>
      <c r="K311" s="6"/>
      <c r="L311" s="8"/>
      <c r="M311" s="6"/>
      <c r="N311" s="6"/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9"/>
      <c r="C312" s="9"/>
      <c r="D312" s="6"/>
      <c r="E312" s="9"/>
      <c r="F312" s="9"/>
      <c r="G312" s="9"/>
      <c r="H312" s="9"/>
      <c r="I312" s="9"/>
      <c r="J312" s="9"/>
      <c r="K312" s="6"/>
      <c r="L312" s="8"/>
      <c r="M312" s="6"/>
      <c r="N312" s="6"/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9"/>
      <c r="C313" s="9"/>
      <c r="D313" s="6"/>
      <c r="E313" s="9"/>
      <c r="F313" s="9"/>
      <c r="G313" s="9"/>
      <c r="H313" s="9"/>
      <c r="I313" s="9"/>
      <c r="J313" s="9"/>
      <c r="K313" s="6"/>
      <c r="L313" s="8"/>
      <c r="M313" s="6"/>
      <c r="N313" s="6"/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9"/>
      <c r="C314" s="9"/>
      <c r="D314" s="6"/>
      <c r="E314" s="9"/>
      <c r="F314" s="9"/>
      <c r="G314" s="9"/>
      <c r="H314" s="9"/>
      <c r="I314" s="9"/>
      <c r="J314" s="9"/>
      <c r="K314" s="6"/>
      <c r="L314" s="8"/>
      <c r="M314" s="6"/>
      <c r="N314" s="6"/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9"/>
      <c r="C315" s="9"/>
      <c r="D315" s="6"/>
      <c r="E315" s="9"/>
      <c r="F315" s="9"/>
      <c r="G315" s="9"/>
      <c r="H315" s="9"/>
      <c r="I315" s="9"/>
      <c r="J315" s="9"/>
      <c r="K315" s="6"/>
      <c r="L315" s="8"/>
      <c r="M315" s="6"/>
      <c r="N315" s="6"/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9"/>
      <c r="C316" s="9"/>
      <c r="D316" s="6"/>
      <c r="E316" s="9"/>
      <c r="F316" s="9"/>
      <c r="G316" s="9"/>
      <c r="H316" s="9"/>
      <c r="I316" s="9"/>
      <c r="J316" s="9"/>
      <c r="K316" s="6"/>
      <c r="L316" s="8"/>
      <c r="M316" s="6"/>
      <c r="N316" s="6"/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9"/>
      <c r="C317" s="9"/>
      <c r="D317" s="6"/>
      <c r="E317" s="9"/>
      <c r="F317" s="9"/>
      <c r="G317" s="9"/>
      <c r="H317" s="9"/>
      <c r="I317" s="9"/>
      <c r="J317" s="9"/>
      <c r="K317" s="6"/>
      <c r="L317" s="8"/>
      <c r="M317" s="6"/>
      <c r="N317" s="6"/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9"/>
      <c r="C318" s="9"/>
      <c r="D318" s="6"/>
      <c r="E318" s="9"/>
      <c r="F318" s="9"/>
      <c r="G318" s="9"/>
      <c r="H318" s="9"/>
      <c r="I318" s="9"/>
      <c r="J318" s="9"/>
      <c r="K318" s="6"/>
      <c r="L318" s="8"/>
      <c r="M318" s="6"/>
      <c r="N318" s="6"/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9"/>
      <c r="C319" s="9"/>
      <c r="D319" s="6"/>
      <c r="E319" s="9"/>
      <c r="F319" s="9"/>
      <c r="G319" s="9"/>
      <c r="H319" s="9"/>
      <c r="I319" s="9"/>
      <c r="J319" s="9"/>
      <c r="K319" s="6"/>
      <c r="L319" s="8"/>
      <c r="M319" s="6"/>
      <c r="N319" s="6"/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9"/>
      <c r="C320" s="9"/>
      <c r="D320" s="6"/>
      <c r="E320" s="9"/>
      <c r="F320" s="9"/>
      <c r="G320" s="9"/>
      <c r="H320" s="9"/>
      <c r="I320" s="9"/>
      <c r="J320" s="9"/>
      <c r="K320" s="6"/>
      <c r="L320" s="8"/>
      <c r="M320" s="6"/>
      <c r="N320" s="6"/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9"/>
      <c r="C321" s="9"/>
      <c r="D321" s="6"/>
      <c r="E321" s="9"/>
      <c r="F321" s="9"/>
      <c r="G321" s="9"/>
      <c r="H321" s="9"/>
      <c r="I321" s="9"/>
      <c r="J321" s="9"/>
      <c r="K321" s="6"/>
      <c r="L321" s="8"/>
      <c r="M321" s="6"/>
      <c r="N321" s="6"/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9"/>
      <c r="C322" s="9"/>
      <c r="D322" s="6"/>
      <c r="E322" s="9"/>
      <c r="F322" s="9"/>
      <c r="G322" s="9"/>
      <c r="H322" s="9"/>
      <c r="I322" s="9"/>
      <c r="J322" s="9"/>
      <c r="K322" s="6"/>
      <c r="L322" s="8"/>
      <c r="M322" s="6"/>
      <c r="N322" s="6"/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9"/>
      <c r="C323" s="9"/>
      <c r="D323" s="6"/>
      <c r="E323" s="9"/>
      <c r="F323" s="9"/>
      <c r="G323" s="9"/>
      <c r="H323" s="9"/>
      <c r="I323" s="9"/>
      <c r="J323" s="9"/>
      <c r="K323" s="6"/>
      <c r="L323" s="8"/>
      <c r="M323" s="6"/>
      <c r="N323" s="6"/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9"/>
      <c r="C324" s="9"/>
      <c r="D324" s="6"/>
      <c r="E324" s="9"/>
      <c r="F324" s="9"/>
      <c r="G324" s="9"/>
      <c r="H324" s="9"/>
      <c r="I324" s="9"/>
      <c r="J324" s="9"/>
      <c r="K324" s="6"/>
      <c r="L324" s="8"/>
      <c r="M324" s="6"/>
      <c r="N324" s="6"/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9"/>
      <c r="C325" s="9"/>
      <c r="D325" s="6"/>
      <c r="E325" s="9"/>
      <c r="F325" s="9"/>
      <c r="G325" s="9"/>
      <c r="H325" s="9"/>
      <c r="I325" s="9"/>
      <c r="J325" s="9"/>
      <c r="K325" s="6"/>
      <c r="L325" s="8"/>
      <c r="M325" s="6"/>
      <c r="N325" s="6"/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9"/>
      <c r="C326" s="9"/>
      <c r="D326" s="6"/>
      <c r="E326" s="9"/>
      <c r="F326" s="9"/>
      <c r="G326" s="9"/>
      <c r="H326" s="9"/>
      <c r="I326" s="9"/>
      <c r="J326" s="9"/>
      <c r="K326" s="6"/>
      <c r="L326" s="8"/>
      <c r="M326" s="6"/>
      <c r="N326" s="6"/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9"/>
      <c r="C327" s="9"/>
      <c r="D327" s="6"/>
      <c r="E327" s="9"/>
      <c r="F327" s="9"/>
      <c r="G327" s="9"/>
      <c r="H327" s="9"/>
      <c r="I327" s="9"/>
      <c r="J327" s="9"/>
      <c r="K327" s="6"/>
      <c r="L327" s="8"/>
      <c r="M327" s="6"/>
      <c r="N327" s="6"/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9"/>
      <c r="C328" s="9"/>
      <c r="D328" s="6"/>
      <c r="E328" s="9"/>
      <c r="F328" s="9"/>
      <c r="G328" s="9"/>
      <c r="H328" s="9"/>
      <c r="I328" s="9"/>
      <c r="J328" s="9"/>
      <c r="K328" s="6"/>
      <c r="L328" s="8"/>
      <c r="M328" s="6"/>
      <c r="N328" s="6"/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9"/>
      <c r="C329" s="9"/>
      <c r="D329" s="6"/>
      <c r="E329" s="9"/>
      <c r="F329" s="9"/>
      <c r="G329" s="9"/>
      <c r="H329" s="9"/>
      <c r="I329" s="9"/>
      <c r="J329" s="9"/>
      <c r="K329" s="6"/>
      <c r="L329" s="8"/>
      <c r="M329" s="6"/>
      <c r="N329" s="6"/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9"/>
      <c r="C330" s="9"/>
      <c r="D330" s="6"/>
      <c r="E330" s="9"/>
      <c r="F330" s="9"/>
      <c r="G330" s="9"/>
      <c r="H330" s="9"/>
      <c r="I330" s="9"/>
      <c r="J330" s="9"/>
      <c r="K330" s="6"/>
      <c r="L330" s="8"/>
      <c r="M330" s="6"/>
      <c r="N330" s="6"/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9"/>
      <c r="C331" s="9"/>
      <c r="D331" s="6"/>
      <c r="E331" s="9"/>
      <c r="F331" s="9"/>
      <c r="G331" s="9"/>
      <c r="H331" s="9"/>
      <c r="I331" s="9"/>
      <c r="J331" s="9"/>
      <c r="K331" s="6"/>
      <c r="L331" s="8"/>
      <c r="M331" s="6"/>
      <c r="N331" s="6"/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9"/>
      <c r="C332" s="9"/>
      <c r="D332" s="6"/>
      <c r="E332" s="9"/>
      <c r="F332" s="9"/>
      <c r="G332" s="9"/>
      <c r="H332" s="9"/>
      <c r="I332" s="9"/>
      <c r="J332" s="9"/>
      <c r="K332" s="6"/>
      <c r="L332" s="8"/>
      <c r="M332" s="6"/>
      <c r="N332" s="6"/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9"/>
      <c r="C333" s="9"/>
      <c r="D333" s="6"/>
      <c r="E333" s="9"/>
      <c r="F333" s="9"/>
      <c r="G333" s="9"/>
      <c r="H333" s="9"/>
      <c r="I333" s="9"/>
      <c r="J333" s="9"/>
      <c r="K333" s="6"/>
      <c r="L333" s="8"/>
      <c r="M333" s="6"/>
      <c r="N333" s="6"/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9"/>
      <c r="C334" s="9"/>
      <c r="D334" s="6"/>
      <c r="E334" s="9"/>
      <c r="F334" s="9"/>
      <c r="G334" s="9"/>
      <c r="H334" s="9"/>
      <c r="I334" s="9"/>
      <c r="J334" s="9"/>
      <c r="K334" s="6"/>
      <c r="L334" s="8"/>
      <c r="M334" s="6"/>
      <c r="N334" s="6"/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9"/>
      <c r="C335" s="9"/>
      <c r="D335" s="6"/>
      <c r="E335" s="9"/>
      <c r="F335" s="9"/>
      <c r="G335" s="9"/>
      <c r="H335" s="9"/>
      <c r="I335" s="9"/>
      <c r="J335" s="9"/>
      <c r="K335" s="6"/>
      <c r="L335" s="8"/>
      <c r="M335" s="6"/>
      <c r="N335" s="6"/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9"/>
      <c r="C336" s="9"/>
      <c r="D336" s="6"/>
      <c r="E336" s="9"/>
      <c r="F336" s="9"/>
      <c r="G336" s="9"/>
      <c r="H336" s="9"/>
      <c r="I336" s="9"/>
      <c r="J336" s="9"/>
      <c r="K336" s="6"/>
      <c r="L336" s="8"/>
      <c r="M336" s="6"/>
      <c r="N336" s="6"/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9"/>
      <c r="C337" s="9"/>
      <c r="D337" s="6"/>
      <c r="E337" s="9"/>
      <c r="F337" s="9"/>
      <c r="G337" s="9"/>
      <c r="H337" s="9"/>
      <c r="I337" s="9"/>
      <c r="J337" s="9"/>
      <c r="K337" s="6"/>
      <c r="L337" s="8"/>
      <c r="M337" s="6"/>
      <c r="N337" s="6"/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9"/>
      <c r="C338" s="9"/>
      <c r="D338" s="6"/>
      <c r="E338" s="9"/>
      <c r="F338" s="9"/>
      <c r="G338" s="9"/>
      <c r="H338" s="9"/>
      <c r="I338" s="9"/>
      <c r="J338" s="9"/>
      <c r="K338" s="6"/>
      <c r="L338" s="8"/>
      <c r="M338" s="6"/>
      <c r="N338" s="6"/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9"/>
      <c r="C339" s="9"/>
      <c r="D339" s="6"/>
      <c r="E339" s="9"/>
      <c r="F339" s="9"/>
      <c r="G339" s="9"/>
      <c r="H339" s="9"/>
      <c r="I339" s="9"/>
      <c r="J339" s="9"/>
      <c r="K339" s="6"/>
      <c r="L339" s="8"/>
      <c r="M339" s="6"/>
      <c r="N339" s="6"/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9"/>
      <c r="C340" s="9"/>
      <c r="D340" s="6"/>
      <c r="E340" s="9"/>
      <c r="F340" s="9"/>
      <c r="G340" s="9"/>
      <c r="H340" s="9"/>
      <c r="I340" s="9"/>
      <c r="J340" s="9"/>
      <c r="K340" s="6"/>
      <c r="L340" s="8"/>
      <c r="M340" s="6"/>
      <c r="N340" s="6"/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9"/>
      <c r="C341" s="9"/>
      <c r="D341" s="6"/>
      <c r="E341" s="9"/>
      <c r="F341" s="9"/>
      <c r="G341" s="9"/>
      <c r="H341" s="9"/>
      <c r="I341" s="9"/>
      <c r="J341" s="9"/>
      <c r="K341" s="6"/>
      <c r="L341" s="8"/>
      <c r="M341" s="6"/>
      <c r="N341" s="6"/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9"/>
      <c r="C342" s="9"/>
      <c r="D342" s="6"/>
      <c r="E342" s="9"/>
      <c r="F342" s="9"/>
      <c r="G342" s="9"/>
      <c r="H342" s="9"/>
      <c r="I342" s="9"/>
      <c r="J342" s="9"/>
      <c r="K342" s="6"/>
      <c r="L342" s="8"/>
      <c r="M342" s="6"/>
      <c r="N342" s="6"/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9"/>
      <c r="C343" s="9"/>
      <c r="D343" s="6"/>
      <c r="E343" s="9"/>
      <c r="F343" s="9"/>
      <c r="G343" s="9"/>
      <c r="H343" s="9"/>
      <c r="I343" s="9"/>
      <c r="J343" s="9"/>
      <c r="K343" s="6"/>
      <c r="L343" s="8"/>
      <c r="M343" s="6"/>
      <c r="N343" s="6"/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9"/>
      <c r="C344" s="9"/>
      <c r="D344" s="6"/>
      <c r="E344" s="9"/>
      <c r="F344" s="9"/>
      <c r="G344" s="9"/>
      <c r="H344" s="9"/>
      <c r="I344" s="9"/>
      <c r="J344" s="9"/>
      <c r="K344" s="6"/>
      <c r="L344" s="8"/>
      <c r="M344" s="6"/>
      <c r="N344" s="6"/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9"/>
      <c r="C345" s="9"/>
      <c r="D345" s="6"/>
      <c r="E345" s="9"/>
      <c r="F345" s="9"/>
      <c r="G345" s="9"/>
      <c r="H345" s="9"/>
      <c r="I345" s="9"/>
      <c r="J345" s="9"/>
      <c r="K345" s="6"/>
      <c r="L345" s="8"/>
      <c r="M345" s="6"/>
      <c r="N345" s="6"/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9"/>
      <c r="C346" s="9"/>
      <c r="D346" s="6"/>
      <c r="E346" s="9"/>
      <c r="F346" s="9"/>
      <c r="G346" s="9"/>
      <c r="H346" s="9"/>
      <c r="I346" s="9"/>
      <c r="J346" s="9"/>
      <c r="K346" s="6"/>
      <c r="L346" s="8"/>
      <c r="M346" s="6"/>
      <c r="N346" s="6"/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9"/>
      <c r="C347" s="9"/>
      <c r="D347" s="6"/>
      <c r="E347" s="9"/>
      <c r="F347" s="9"/>
      <c r="G347" s="9"/>
      <c r="H347" s="9"/>
      <c r="I347" s="9"/>
      <c r="J347" s="9"/>
      <c r="K347" s="6"/>
      <c r="L347" s="8"/>
      <c r="M347" s="6"/>
      <c r="N347" s="6"/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9"/>
      <c r="C348" s="9"/>
      <c r="D348" s="6"/>
      <c r="E348" s="9"/>
      <c r="F348" s="9"/>
      <c r="G348" s="9"/>
      <c r="H348" s="9"/>
      <c r="I348" s="9"/>
      <c r="J348" s="9"/>
      <c r="K348" s="6"/>
      <c r="L348" s="8"/>
      <c r="M348" s="6"/>
      <c r="N348" s="6"/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9"/>
      <c r="C349" s="9"/>
      <c r="D349" s="6"/>
      <c r="E349" s="9"/>
      <c r="F349" s="9"/>
      <c r="G349" s="9"/>
      <c r="H349" s="9"/>
      <c r="I349" s="9"/>
      <c r="J349" s="9"/>
      <c r="K349" s="6"/>
      <c r="L349" s="8"/>
      <c r="M349" s="6"/>
      <c r="N349" s="6"/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33.0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33.86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>
        <v>5.0</v>
      </c>
      <c r="B2" s="6">
        <f>IF(C2=0, Config!$B$13*Config!$B$20*Config!$B$30, 
IF(C2=1, Config!$B$13*Config!$B$21*Config!$B$31, 
IF(C2=2, Config!$B$13*Config!$B$22*Config!$B$32, 
IF(C2=3, Config!$B$13*Config!$B$23*Config!$B$33, 
IF(C2=4, Config!$B$13*Config!$B$24*Config!$B$34, 
IF(C2=5, Config!$B$13*Config!$B$25*Config!$B$35, 
IF(C2=6, Config!$B$13*Config!$B$26*Config!$B$36, 
IF(C2=7, Config!$B$13*Config!$B$27*Config!$B$37, ""))))))))</f>
        <v>1</v>
      </c>
      <c r="C2" s="9">
        <v>1.0</v>
      </c>
      <c r="D2" s="6" t="s">
        <v>1354</v>
      </c>
      <c r="E2" s="9">
        <v>20.0</v>
      </c>
      <c r="F2" s="9">
        <v>5.0</v>
      </c>
      <c r="G2" s="9">
        <f>IF(E2 &lt; Config!$B$2, Config!$B$2, E2)</f>
        <v>1000</v>
      </c>
      <c r="H2" s="9">
        <f t="shared" ref="H2:H87" si="1"> G2 * B2 * (  (LN(1 + ($A$5 * F2))^$A$8)/(1 + $A$2 * LN(1 + ($A$5 * F2)))  + ($A$11 * LN(1 + ($A$5 * F2))^$A$14)  - $A$17)</f>
        <v>578.3088162</v>
      </c>
      <c r="I2" s="9">
        <f>H2 * (1 - Config!$B$9)</f>
        <v>491.5624938</v>
      </c>
      <c r="J2" s="9">
        <f>H2 * (1 + Config!$B$10)</f>
        <v>722.8860203</v>
      </c>
      <c r="K2" s="6" t="str">
        <f t="shared" ref="K2:K87" si="2">IF(I2&lt;0,"-","") &amp;
INT(ABS(I2)/10000) &amp; "g " &amp;
INT(MOD(ABS(I2),10000)/100) &amp; "s " &amp;
ROUND(MOD(ABS(I2),100),0) &amp; "c"
</f>
        <v>0g 4s 92c</v>
      </c>
      <c r="L2" s="8" t="str">
        <f t="shared" ref="L2:L87" si="3">IF(H2&lt;0,"-","") &amp;
INT(ABS(H2)/10000) &amp; "g " &amp;
INT(MOD(ABS(H2),10000)/100) &amp; "s " &amp;
ROUND(MOD(ABS(H2),100),0) &amp; "c"
</f>
        <v>0g 5s 78c</v>
      </c>
      <c r="M2" s="6" t="str">
        <f t="shared" ref="M2:M87" si="4">IF(J2&lt;0,"-","") &amp;
INT(ABS(J2)/10000) &amp; "g " &amp;
INT(MOD(ABS(J2),10000)/100) &amp; "s " &amp;
ROUND(MOD(ABS(J2),100),0) &amp; "c"
</f>
        <v>0g 7s 23c</v>
      </c>
      <c r="N2" s="6" t="str">
        <f t="shared" ref="N2:N87" si="5">D2</f>
        <v>Elixir of Lion's Strength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Config!$B$13*Config!$B$20*Config!$B$30, 
IF(C3=1, Config!$B$13*Config!$B$21*Config!$B$31, 
IF(C3=2, Config!$B$13*Config!$B$22*Config!$B$32, 
IF(C3=3, Config!$B$13*Config!$B$23*Config!$B$33, 
IF(C3=4, Config!$B$13*Config!$B$24*Config!$B$34, 
IF(C3=5, Config!$B$13*Config!$B$25*Config!$B$35, 
IF(C3=6, Config!$B$13*Config!$B$26*Config!$B$36, 
IF(C3=7, Config!$B$13*Config!$B$27*Config!$B$37, ""))))))))</f>
        <v>1</v>
      </c>
      <c r="C3" s="9">
        <v>1.0</v>
      </c>
      <c r="D3" s="6" t="s">
        <v>1355</v>
      </c>
      <c r="E3" s="9">
        <v>5.0</v>
      </c>
      <c r="F3" s="9">
        <v>5.0</v>
      </c>
      <c r="G3" s="9">
        <f>IF(E3 &lt; Config!$B$2, Config!$B$2, E3)</f>
        <v>1000</v>
      </c>
      <c r="H3" s="9">
        <f t="shared" si="1"/>
        <v>578.3088162</v>
      </c>
      <c r="I3" s="9">
        <f>H3 * (1 - Config!$B$9)</f>
        <v>491.5624938</v>
      </c>
      <c r="J3" s="9">
        <f>H3 * (1 + Config!$B$10)</f>
        <v>722.8860203</v>
      </c>
      <c r="K3" s="6" t="str">
        <f t="shared" si="2"/>
        <v>0g 4s 92c</v>
      </c>
      <c r="L3" s="8" t="str">
        <f t="shared" si="3"/>
        <v>0g 5s 78c</v>
      </c>
      <c r="M3" s="6" t="str">
        <f t="shared" si="4"/>
        <v>0g 7s 23c</v>
      </c>
      <c r="N3" s="6" t="str">
        <f t="shared" si="5"/>
        <v>Elixir of Minor Defense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Config!$B$13*Config!$B$20*Config!$B$30, 
IF(C4=1, Config!$B$13*Config!$B$21*Config!$B$31, 
IF(C4=2, Config!$B$13*Config!$B$22*Config!$B$32, 
IF(C4=3, Config!$B$13*Config!$B$23*Config!$B$33, 
IF(C4=4, Config!$B$13*Config!$B$24*Config!$B$34, 
IF(C4=5, Config!$B$13*Config!$B$25*Config!$B$35, 
IF(C4=6, Config!$B$13*Config!$B$26*Config!$B$36, 
IF(C4=7, Config!$B$13*Config!$B$27*Config!$B$37, ""))))))))</f>
        <v>1</v>
      </c>
      <c r="C4" s="9">
        <v>1.0</v>
      </c>
      <c r="D4" s="6" t="s">
        <v>1356</v>
      </c>
      <c r="E4" s="9">
        <v>10.0</v>
      </c>
      <c r="F4" s="9">
        <v>8.0</v>
      </c>
      <c r="G4" s="9">
        <f>IF(E4 &lt; Config!$B$2, Config!$B$2, E4)</f>
        <v>1000</v>
      </c>
      <c r="H4" s="9">
        <f t="shared" si="1"/>
        <v>1506.415617</v>
      </c>
      <c r="I4" s="9">
        <f>H4 * (1 - Config!$B$9)</f>
        <v>1280.453275</v>
      </c>
      <c r="J4" s="9">
        <f>H4 * (1 + Config!$B$10)</f>
        <v>1883.019521</v>
      </c>
      <c r="K4" s="6" t="str">
        <f t="shared" si="2"/>
        <v>0g 12s 80c</v>
      </c>
      <c r="L4" s="8" t="str">
        <f t="shared" si="3"/>
        <v>0g 15s 6c</v>
      </c>
      <c r="M4" s="6" t="str">
        <f t="shared" si="4"/>
        <v>0g 18s 83c</v>
      </c>
      <c r="N4" s="6" t="str">
        <f t="shared" si="5"/>
        <v>Weak Troll's Blood Elixir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6">
        <v>1.6</v>
      </c>
      <c r="B5" s="6">
        <f>IF(C5=0, Config!$B$13*Config!$B$20*Config!$B$30, 
IF(C5=1, Config!$B$13*Config!$B$21*Config!$B$31, 
IF(C5=2, Config!$B$13*Config!$B$22*Config!$B$32, 
IF(C5=3, Config!$B$13*Config!$B$23*Config!$B$33, 
IF(C5=4, Config!$B$13*Config!$B$24*Config!$B$34, 
IF(C5=5, Config!$B$13*Config!$B$25*Config!$B$35, 
IF(C5=6, Config!$B$13*Config!$B$26*Config!$B$36, 
IF(C5=7, Config!$B$13*Config!$B$27*Config!$B$37, ""))))))))</f>
        <v>1</v>
      </c>
      <c r="C5" s="9">
        <v>1.0</v>
      </c>
      <c r="D5" s="6" t="s">
        <v>1357</v>
      </c>
      <c r="E5" s="9">
        <v>110.0</v>
      </c>
      <c r="F5" s="9">
        <v>10.0</v>
      </c>
      <c r="G5" s="9">
        <f>IF(E5 &lt; Config!$B$2, Config!$B$2, E5)</f>
        <v>1000</v>
      </c>
      <c r="H5" s="9">
        <f t="shared" si="1"/>
        <v>2064.588658</v>
      </c>
      <c r="I5" s="9">
        <f>H5 * (1 - Config!$B$9)</f>
        <v>1754.900359</v>
      </c>
      <c r="J5" s="9">
        <f>H5 * (1 + Config!$B$10)</f>
        <v>2580.735822</v>
      </c>
      <c r="K5" s="6" t="str">
        <f t="shared" si="2"/>
        <v>0g 17s 55c</v>
      </c>
      <c r="L5" s="8" t="str">
        <f t="shared" si="3"/>
        <v>0g 20s 65c</v>
      </c>
      <c r="M5" s="6" t="str">
        <f t="shared" si="4"/>
        <v>0g 25s 81c</v>
      </c>
      <c r="N5" s="6" t="str">
        <f t="shared" si="5"/>
        <v>Goldenmist Special Brew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Config!$B$13*Config!$B$20*Config!$B$30, 
IF(C6=1, Config!$B$13*Config!$B$21*Config!$B$31, 
IF(C6=2, Config!$B$13*Config!$B$22*Config!$B$32, 
IF(C6=3, Config!$B$13*Config!$B$23*Config!$B$33, 
IF(C6=4, Config!$B$13*Config!$B$24*Config!$B$34, 
IF(C6=5, Config!$B$13*Config!$B$25*Config!$B$35, 
IF(C6=6, Config!$B$13*Config!$B$26*Config!$B$36, 
IF(C6=7, Config!$B$13*Config!$B$27*Config!$B$37, ""))))))))</f>
        <v>1</v>
      </c>
      <c r="C6" s="9">
        <v>1.0</v>
      </c>
      <c r="D6" s="6" t="s">
        <v>1358</v>
      </c>
      <c r="E6" s="9">
        <v>15.0</v>
      </c>
      <c r="F6" s="9">
        <v>12.0</v>
      </c>
      <c r="G6" s="9">
        <f>IF(E6 &lt; Config!$B$2, Config!$B$2, E6)</f>
        <v>1000</v>
      </c>
      <c r="H6" s="9">
        <f t="shared" si="1"/>
        <v>2583.132972</v>
      </c>
      <c r="I6" s="9">
        <f>H6 * (1 - Config!$B$9)</f>
        <v>2195.663026</v>
      </c>
      <c r="J6" s="9">
        <f>H6 * (1 + Config!$B$10)</f>
        <v>3228.916215</v>
      </c>
      <c r="K6" s="6" t="str">
        <f t="shared" si="2"/>
        <v>0g 21s 96c</v>
      </c>
      <c r="L6" s="8" t="str">
        <f t="shared" si="3"/>
        <v>0g 25s 83c</v>
      </c>
      <c r="M6" s="6" t="str">
        <f t="shared" si="4"/>
        <v>0g 32s 29c</v>
      </c>
      <c r="N6" s="6" t="str">
        <f t="shared" si="5"/>
        <v>Elixir of Minor Agility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Config!$B$13*Config!$B$20*Config!$B$30, 
IF(C7=1, Config!$B$13*Config!$B$21*Config!$B$31, 
IF(C7=2, Config!$B$13*Config!$B$22*Config!$B$32, 
IF(C7=3, Config!$B$13*Config!$B$23*Config!$B$33, 
IF(C7=4, Config!$B$13*Config!$B$24*Config!$B$34, 
IF(C7=5, Config!$B$13*Config!$B$25*Config!$B$35, 
IF(C7=6, Config!$B$13*Config!$B$26*Config!$B$36, 
IF(C7=7, Config!$B$13*Config!$B$27*Config!$B$37, ""))))))))</f>
        <v>1</v>
      </c>
      <c r="C7" s="9">
        <v>1.0</v>
      </c>
      <c r="D7" s="6" t="s">
        <v>1359</v>
      </c>
      <c r="E7" s="9">
        <v>15.0</v>
      </c>
      <c r="F7" s="9">
        <v>12.0</v>
      </c>
      <c r="G7" s="9">
        <f>IF(E7 &lt; Config!$B$2, Config!$B$2, E7)</f>
        <v>1000</v>
      </c>
      <c r="H7" s="9">
        <f t="shared" si="1"/>
        <v>2583.132972</v>
      </c>
      <c r="I7" s="9">
        <f>H7 * (1 - Config!$B$9)</f>
        <v>2195.663026</v>
      </c>
      <c r="J7" s="9">
        <f>H7 * (1 + Config!$B$10)</f>
        <v>3228.916215</v>
      </c>
      <c r="K7" s="6" t="str">
        <f t="shared" si="2"/>
        <v>0g 21s 96c</v>
      </c>
      <c r="L7" s="8" t="str">
        <f t="shared" si="3"/>
        <v>0g 25s 83c</v>
      </c>
      <c r="M7" s="6" t="str">
        <f t="shared" si="4"/>
        <v>0g 32s 29c</v>
      </c>
      <c r="N7" s="6" t="str">
        <f t="shared" si="5"/>
        <v>Elixir of Minor Fortitude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>
        <v>3.1</v>
      </c>
      <c r="B8" s="6">
        <f>IF(C8=0, Config!$B$13*Config!$B$20*Config!$B$30, 
IF(C8=1, Config!$B$13*Config!$B$21*Config!$B$31, 
IF(C8=2, Config!$B$13*Config!$B$22*Config!$B$32, 
IF(C8=3, Config!$B$13*Config!$B$23*Config!$B$33, 
IF(C8=4, Config!$B$13*Config!$B$24*Config!$B$34, 
IF(C8=5, Config!$B$13*Config!$B$25*Config!$B$35, 
IF(C8=6, Config!$B$13*Config!$B$26*Config!$B$36, 
IF(C8=7, Config!$B$13*Config!$B$27*Config!$B$37, ""))))))))</f>
        <v>1</v>
      </c>
      <c r="C8" s="9">
        <v>1.0</v>
      </c>
      <c r="D8" s="6" t="s">
        <v>1360</v>
      </c>
      <c r="E8" s="9">
        <v>25.0</v>
      </c>
      <c r="F8" s="9">
        <v>15.0</v>
      </c>
      <c r="G8" s="9">
        <f>IF(E8 &lt; Config!$B$2, Config!$B$2, E8)</f>
        <v>1000</v>
      </c>
      <c r="H8" s="9">
        <f t="shared" si="1"/>
        <v>3299.756216</v>
      </c>
      <c r="I8" s="9">
        <f>H8 * (1 - Config!$B$9)</f>
        <v>2804.792783</v>
      </c>
      <c r="J8" s="9">
        <f>H8 * (1 + Config!$B$10)</f>
        <v>4124.69527</v>
      </c>
      <c r="K8" s="6" t="str">
        <f t="shared" si="2"/>
        <v>0g 28s 5c</v>
      </c>
      <c r="L8" s="8" t="str">
        <f t="shared" si="3"/>
        <v>0g 32s 100c</v>
      </c>
      <c r="M8" s="6" t="str">
        <f t="shared" si="4"/>
        <v>0g 41s 25c</v>
      </c>
      <c r="N8" s="6" t="str">
        <f t="shared" si="5"/>
        <v>Elixir of Tongues (NYI)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Config!$B$13*Config!$B$20*Config!$B$30, 
IF(C9=1, Config!$B$13*Config!$B$21*Config!$B$31, 
IF(C9=2, Config!$B$13*Config!$B$22*Config!$B$32, 
IF(C9=3, Config!$B$13*Config!$B$23*Config!$B$33, 
IF(C9=4, Config!$B$13*Config!$B$24*Config!$B$34, 
IF(C9=5, Config!$B$13*Config!$B$25*Config!$B$35, 
IF(C9=6, Config!$B$13*Config!$B$26*Config!$B$36, 
IF(C9=7, Config!$B$13*Config!$B$27*Config!$B$37, ""))))))))</f>
        <v>1</v>
      </c>
      <c r="C9" s="9">
        <v>1.0</v>
      </c>
      <c r="D9" s="6" t="s">
        <v>1361</v>
      </c>
      <c r="E9" s="9">
        <v>95.0</v>
      </c>
      <c r="F9" s="9">
        <v>18.0</v>
      </c>
      <c r="G9" s="9">
        <f>IF(E9 &lt; Config!$B$2, Config!$B$2, E9)</f>
        <v>1000</v>
      </c>
      <c r="H9" s="9">
        <f t="shared" si="1"/>
        <v>3956.443889</v>
      </c>
      <c r="I9" s="9">
        <f>H9 * (1 - Config!$B$9)</f>
        <v>3362.977306</v>
      </c>
      <c r="J9" s="9">
        <f>H9 * (1 + Config!$B$10)</f>
        <v>4945.554862</v>
      </c>
      <c r="K9" s="6" t="str">
        <f t="shared" si="2"/>
        <v>0g 33s 63c</v>
      </c>
      <c r="L9" s="8" t="str">
        <f t="shared" si="3"/>
        <v>0g 39s 56c</v>
      </c>
      <c r="M9" s="6" t="str">
        <f t="shared" si="4"/>
        <v>0g 49s 46c</v>
      </c>
      <c r="N9" s="6" t="str">
        <f t="shared" si="5"/>
        <v>Recovery Diver's Potion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 t="s">
        <v>101</v>
      </c>
      <c r="B10" s="6">
        <f>IF(C10=0, Config!$B$13*Config!$B$20*Config!$B$30, 
IF(C10=1, Config!$B$13*Config!$B$21*Config!$B$31, 
IF(C10=2, Config!$B$13*Config!$B$22*Config!$B$32, 
IF(C10=3, Config!$B$13*Config!$B$23*Config!$B$33, 
IF(C10=4, Config!$B$13*Config!$B$24*Config!$B$34, 
IF(C10=5, Config!$B$13*Config!$B$25*Config!$B$35, 
IF(C10=6, Config!$B$13*Config!$B$26*Config!$B$36, 
IF(C10=7, Config!$B$13*Config!$B$27*Config!$B$37, ""))))))))</f>
        <v>1</v>
      </c>
      <c r="C10" s="9">
        <v>1.0</v>
      </c>
      <c r="D10" s="6" t="s">
        <v>1362</v>
      </c>
      <c r="E10" s="9">
        <v>0.0</v>
      </c>
      <c r="F10" s="9">
        <v>18.0</v>
      </c>
      <c r="G10" s="9">
        <f>IF(E10 &lt; Config!$B$2, Config!$B$2, E10)</f>
        <v>1000</v>
      </c>
      <c r="H10" s="9">
        <f t="shared" si="1"/>
        <v>3956.443889</v>
      </c>
      <c r="I10" s="9">
        <f>H10 * (1 - Config!$B$9)</f>
        <v>3362.977306</v>
      </c>
      <c r="J10" s="9">
        <f>H10 * (1 + Config!$B$10)</f>
        <v>4945.554862</v>
      </c>
      <c r="K10" s="6" t="str">
        <f t="shared" si="2"/>
        <v>0g 33s 63c</v>
      </c>
      <c r="L10" s="8" t="str">
        <f t="shared" si="3"/>
        <v>0g 39s 56c</v>
      </c>
      <c r="M10" s="6" t="str">
        <f t="shared" si="4"/>
        <v>0g 49s 46c</v>
      </c>
      <c r="N10" s="6" t="str">
        <f t="shared" si="5"/>
        <v>Potion of Water Breathing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>
        <v>0.05</v>
      </c>
      <c r="B11" s="6">
        <f>IF(C11=0, Config!$B$13*Config!$B$20*Config!$B$30, 
IF(C11=1, Config!$B$13*Config!$B$21*Config!$B$31, 
IF(C11=2, Config!$B$13*Config!$B$22*Config!$B$32, 
IF(C11=3, Config!$B$13*Config!$B$23*Config!$B$33, 
IF(C11=4, Config!$B$13*Config!$B$24*Config!$B$34, 
IF(C11=5, Config!$B$13*Config!$B$25*Config!$B$35, 
IF(C11=6, Config!$B$13*Config!$B$26*Config!$B$36, 
IF(C11=7, Config!$B$13*Config!$B$27*Config!$B$37, ""))))))))</f>
        <v>1</v>
      </c>
      <c r="C11" s="9">
        <v>1.0</v>
      </c>
      <c r="D11" s="6" t="s">
        <v>1363</v>
      </c>
      <c r="E11" s="9">
        <v>95.0</v>
      </c>
      <c r="F11" s="9">
        <v>18.0</v>
      </c>
      <c r="G11" s="9">
        <f>IF(E11 &lt; Config!$B$2, Config!$B$2, E11)</f>
        <v>1000</v>
      </c>
      <c r="H11" s="9">
        <f t="shared" si="1"/>
        <v>3956.443889</v>
      </c>
      <c r="I11" s="9">
        <f>H11 * (1 - Config!$B$9)</f>
        <v>3362.977306</v>
      </c>
      <c r="J11" s="9">
        <f>H11 * (1 + Config!$B$10)</f>
        <v>4945.554862</v>
      </c>
      <c r="K11" s="6" t="str">
        <f t="shared" si="2"/>
        <v>0g 33s 63c</v>
      </c>
      <c r="L11" s="8" t="str">
        <f t="shared" si="3"/>
        <v>0g 39s 56c</v>
      </c>
      <c r="M11" s="6" t="str">
        <f t="shared" si="4"/>
        <v>0g 49s 46c</v>
      </c>
      <c r="N11" s="6" t="str">
        <f t="shared" si="5"/>
        <v>Elixir of Giant Growth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Config!$B$13*Config!$B$20*Config!$B$30, 
IF(C12=1, Config!$B$13*Config!$B$21*Config!$B$31, 
IF(C12=2, Config!$B$13*Config!$B$22*Config!$B$32, 
IF(C12=3, Config!$B$13*Config!$B$23*Config!$B$33, 
IF(C12=4, Config!$B$13*Config!$B$24*Config!$B$34, 
IF(C12=5, Config!$B$13*Config!$B$25*Config!$B$35, 
IF(C12=6, Config!$B$13*Config!$B$26*Config!$B$36, 
IF(C12=7, Config!$B$13*Config!$B$27*Config!$B$37, ""))))))))</f>
        <v>1</v>
      </c>
      <c r="C12" s="9">
        <v>1.0</v>
      </c>
      <c r="D12" s="6" t="s">
        <v>1364</v>
      </c>
      <c r="E12" s="9">
        <v>95.0</v>
      </c>
      <c r="F12" s="9">
        <v>18.0</v>
      </c>
      <c r="G12" s="9">
        <f>IF(E12 &lt; Config!$B$2, Config!$B$2, E12)</f>
        <v>1000</v>
      </c>
      <c r="H12" s="9">
        <f t="shared" si="1"/>
        <v>3956.443889</v>
      </c>
      <c r="I12" s="9">
        <f>H12 * (1 - Config!$B$9)</f>
        <v>3362.977306</v>
      </c>
      <c r="J12" s="9">
        <f>H12 * (1 + Config!$B$10)</f>
        <v>4945.554862</v>
      </c>
      <c r="K12" s="6" t="str">
        <f t="shared" si="2"/>
        <v>0g 33s 63c</v>
      </c>
      <c r="L12" s="8" t="str">
        <f t="shared" si="3"/>
        <v>0g 39s 56c</v>
      </c>
      <c r="M12" s="6" t="str">
        <f t="shared" si="4"/>
        <v>0g 49s 46c</v>
      </c>
      <c r="N12" s="6" t="str">
        <f t="shared" si="5"/>
        <v>Elixir of Water Breathing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 t="s">
        <v>105</v>
      </c>
      <c r="B13" s="6">
        <f>IF(C13=0, Config!$B$13*Config!$B$20*Config!$B$30, 
IF(C13=1, Config!$B$13*Config!$B$21*Config!$B$31, 
IF(C13=2, Config!$B$13*Config!$B$22*Config!$B$32, 
IF(C13=3, Config!$B$13*Config!$B$23*Config!$B$33, 
IF(C13=4, Config!$B$13*Config!$B$24*Config!$B$34, 
IF(C13=5, Config!$B$13*Config!$B$25*Config!$B$35, 
IF(C13=6, Config!$B$13*Config!$B$26*Config!$B$36, 
IF(C13=7, Config!$B$13*Config!$B$27*Config!$B$37, ""))))))))</f>
        <v>1</v>
      </c>
      <c r="C13" s="9">
        <v>1.0</v>
      </c>
      <c r="D13" s="6" t="s">
        <v>1365</v>
      </c>
      <c r="E13" s="9">
        <v>95.0</v>
      </c>
      <c r="F13" s="9">
        <v>20.0</v>
      </c>
      <c r="G13" s="9">
        <f>IF(E13 &lt; Config!$B$2, Config!$B$2, E13)</f>
        <v>1000</v>
      </c>
      <c r="H13" s="9">
        <f t="shared" si="1"/>
        <v>4366.59718</v>
      </c>
      <c r="I13" s="9">
        <f>H13 * (1 - Config!$B$9)</f>
        <v>3711.607603</v>
      </c>
      <c r="J13" s="9">
        <f>H13 * (1 + Config!$B$10)</f>
        <v>5458.246475</v>
      </c>
      <c r="K13" s="6" t="str">
        <f t="shared" si="2"/>
        <v>0g 37s 12c</v>
      </c>
      <c r="L13" s="8" t="str">
        <f t="shared" si="3"/>
        <v>0g 43s 67c</v>
      </c>
      <c r="M13" s="6" t="str">
        <f t="shared" si="4"/>
        <v>0g 54s 58c</v>
      </c>
      <c r="N13" s="6" t="str">
        <f t="shared" si="5"/>
        <v>Elixir of Minor Accuracy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>
        <v>3.2</v>
      </c>
      <c r="B14" s="6">
        <f>IF(C14=0, Config!$B$13*Config!$B$20*Config!$B$30, 
IF(C14=1, Config!$B$13*Config!$B$21*Config!$B$31, 
IF(C14=2, Config!$B$13*Config!$B$22*Config!$B$32, 
IF(C14=3, Config!$B$13*Config!$B$23*Config!$B$33, 
IF(C14=4, Config!$B$13*Config!$B$24*Config!$B$34, 
IF(C14=5, Config!$B$13*Config!$B$25*Config!$B$35, 
IF(C14=6, Config!$B$13*Config!$B$26*Config!$B$36, 
IF(C14=7, Config!$B$13*Config!$B$27*Config!$B$37, ""))))))))</f>
        <v>1</v>
      </c>
      <c r="C14" s="9">
        <v>1.0</v>
      </c>
      <c r="D14" s="6" t="s">
        <v>1366</v>
      </c>
      <c r="E14" s="9">
        <v>100.0</v>
      </c>
      <c r="F14" s="9">
        <v>20.0</v>
      </c>
      <c r="G14" s="9">
        <f>IF(E14 &lt; Config!$B$2, Config!$B$2, E14)</f>
        <v>1000</v>
      </c>
      <c r="H14" s="9">
        <f t="shared" si="1"/>
        <v>4366.59718</v>
      </c>
      <c r="I14" s="9">
        <f>H14 * (1 - Config!$B$9)</f>
        <v>3711.607603</v>
      </c>
      <c r="J14" s="9">
        <f>H14 * (1 + Config!$B$10)</f>
        <v>5458.246475</v>
      </c>
      <c r="K14" s="6" t="str">
        <f t="shared" si="2"/>
        <v>0g 37s 12c</v>
      </c>
      <c r="L14" s="8" t="str">
        <f t="shared" si="3"/>
        <v>0g 43s 67c</v>
      </c>
      <c r="M14" s="6" t="str">
        <f t="shared" si="4"/>
        <v>0g 54s 58c</v>
      </c>
      <c r="N14" s="6" t="str">
        <f t="shared" si="5"/>
        <v>Elixir of Wisdom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Config!$B$13*Config!$B$20*Config!$B$30, 
IF(C15=1, Config!$B$13*Config!$B$21*Config!$B$31, 
IF(C15=2, Config!$B$13*Config!$B$22*Config!$B$32, 
IF(C15=3, Config!$B$13*Config!$B$23*Config!$B$33, 
IF(C15=4, Config!$B$13*Config!$B$24*Config!$B$34, 
IF(C15=5, Config!$B$13*Config!$B$25*Config!$B$35, 
IF(C15=6, Config!$B$13*Config!$B$26*Config!$B$36, 
IF(C15=7, Config!$B$13*Config!$B$27*Config!$B$37, ""))))))))</f>
        <v>1</v>
      </c>
      <c r="C15" s="9">
        <v>1.0</v>
      </c>
      <c r="D15" s="6" t="s">
        <v>1367</v>
      </c>
      <c r="E15" s="9">
        <v>40.0</v>
      </c>
      <c r="F15" s="9">
        <v>25.0</v>
      </c>
      <c r="G15" s="9">
        <f>IF(E15 &lt; Config!$B$2, Config!$B$2, E15)</f>
        <v>1000</v>
      </c>
      <c r="H15" s="9">
        <f t="shared" si="1"/>
        <v>5313.011042</v>
      </c>
      <c r="I15" s="9">
        <f>H15 * (1 - Config!$B$9)</f>
        <v>4516.059386</v>
      </c>
      <c r="J15" s="9">
        <f>H15 * (1 + Config!$B$10)</f>
        <v>6641.263803</v>
      </c>
      <c r="K15" s="6" t="str">
        <f t="shared" si="2"/>
        <v>0g 45s 16c</v>
      </c>
      <c r="L15" s="8" t="str">
        <f t="shared" si="3"/>
        <v>0g 53s 13c</v>
      </c>
      <c r="M15" s="6" t="str">
        <f t="shared" si="4"/>
        <v>0g 66s 41c</v>
      </c>
      <c r="N15" s="6" t="str">
        <f t="shared" si="5"/>
        <v>Strong Troll's Blood Elixir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Config!$B$13*Config!$B$20*Config!$B$30, 
IF(C16=1, Config!$B$13*Config!$B$21*Config!$B$31, 
IF(C16=2, Config!$B$13*Config!$B$22*Config!$B$32, 
IF(C16=3, Config!$B$13*Config!$B$23*Config!$B$33, 
IF(C16=4, Config!$B$13*Config!$B$24*Config!$B$34, 
IF(C16=5, Config!$B$13*Config!$B$25*Config!$B$35, 
IF(C16=6, Config!$B$13*Config!$B$26*Config!$B$36, 
IF(C16=7, Config!$B$13*Config!$B$27*Config!$B$37, ""))))))))</f>
        <v>1</v>
      </c>
      <c r="C16" s="9">
        <v>1.0</v>
      </c>
      <c r="D16" s="6" t="s">
        <v>1368</v>
      </c>
      <c r="E16" s="9">
        <v>40.0</v>
      </c>
      <c r="F16" s="9">
        <v>26.0</v>
      </c>
      <c r="G16" s="9">
        <f>IF(E16 &lt; Config!$B$2, Config!$B$2, E16)</f>
        <v>1000</v>
      </c>
      <c r="H16" s="9">
        <f t="shared" si="1"/>
        <v>5490.633298</v>
      </c>
      <c r="I16" s="9">
        <f>H16 * (1 - Config!$B$9)</f>
        <v>4667.038304</v>
      </c>
      <c r="J16" s="9">
        <f>H16 * (1 + Config!$B$10)</f>
        <v>6863.291623</v>
      </c>
      <c r="K16" s="6" t="str">
        <f t="shared" si="2"/>
        <v>0g 46s 67c</v>
      </c>
      <c r="L16" s="8" t="str">
        <f t="shared" si="3"/>
        <v>0g 54s 91c</v>
      </c>
      <c r="M16" s="6" t="str">
        <f t="shared" si="4"/>
        <v>0g 68s 63c</v>
      </c>
      <c r="N16" s="6" t="str">
        <f t="shared" si="5"/>
        <v>Elixir of Defense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6">
        <v>1.0</v>
      </c>
      <c r="B17" s="6">
        <f>IF(C17=0, Config!$B$13*Config!$B$20*Config!$B$30, 
IF(C17=1, Config!$B$13*Config!$B$21*Config!$B$31, 
IF(C17=2, Config!$B$13*Config!$B$22*Config!$B$32, 
IF(C17=3, Config!$B$13*Config!$B$23*Config!$B$33, 
IF(C17=4, Config!$B$13*Config!$B$24*Config!$B$34, 
IF(C17=5, Config!$B$13*Config!$B$25*Config!$B$35, 
IF(C17=6, Config!$B$13*Config!$B$26*Config!$B$36, 
IF(C17=7, Config!$B$13*Config!$B$27*Config!$B$37, ""))))))))</f>
        <v>1</v>
      </c>
      <c r="C17" s="9">
        <v>1.0</v>
      </c>
      <c r="D17" s="6" t="s">
        <v>1369</v>
      </c>
      <c r="E17" s="9">
        <v>35.0</v>
      </c>
      <c r="F17" s="9">
        <v>28.0</v>
      </c>
      <c r="G17" s="9">
        <f>IF(E17 &lt; Config!$B$2, Config!$B$2, E17)</f>
        <v>1000</v>
      </c>
      <c r="H17" s="9">
        <f t="shared" si="1"/>
        <v>5835.726501</v>
      </c>
      <c r="I17" s="9">
        <f>H17 * (1 - Config!$B$9)</f>
        <v>4960.367526</v>
      </c>
      <c r="J17" s="9">
        <f>H17 * (1 + Config!$B$10)</f>
        <v>7294.658127</v>
      </c>
      <c r="K17" s="6" t="str">
        <f t="shared" si="2"/>
        <v>0g 49s 60c</v>
      </c>
      <c r="L17" s="8" t="str">
        <f t="shared" si="3"/>
        <v>0g 58s 36c</v>
      </c>
      <c r="M17" s="6" t="str">
        <f t="shared" si="4"/>
        <v>0g 72s 95c</v>
      </c>
      <c r="N17" s="6" t="str">
        <f t="shared" si="5"/>
        <v>Elixir of Firepower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Config!$B$13*Config!$B$20*Config!$B$30, 
IF(C18=1, Config!$B$13*Config!$B$21*Config!$B$31, 
IF(C18=2, Config!$B$13*Config!$B$22*Config!$B$32, 
IF(C18=3, Config!$B$13*Config!$B$23*Config!$B$33, 
IF(C18=4, Config!$B$13*Config!$B$24*Config!$B$34, 
IF(C18=5, Config!$B$13*Config!$B$25*Config!$B$35, 
IF(C18=6, Config!$B$13*Config!$B$26*Config!$B$36, 
IF(C18=7, Config!$B$13*Config!$B$27*Config!$B$37, ""))))))))</f>
        <v>1</v>
      </c>
      <c r="C18" s="9">
        <v>1.0</v>
      </c>
      <c r="D18" s="6" t="s">
        <v>1370</v>
      </c>
      <c r="E18" s="9">
        <v>35.0</v>
      </c>
      <c r="F18" s="9">
        <v>28.0</v>
      </c>
      <c r="G18" s="9">
        <f>IF(E18 &lt; Config!$B$2, Config!$B$2, E18)</f>
        <v>1000</v>
      </c>
      <c r="H18" s="9">
        <f t="shared" si="1"/>
        <v>5835.726501</v>
      </c>
      <c r="I18" s="9">
        <f>H18 * (1 - Config!$B$9)</f>
        <v>4960.367526</v>
      </c>
      <c r="J18" s="9">
        <f>H18 * (1 + Config!$B$10)</f>
        <v>7294.658127</v>
      </c>
      <c r="K18" s="6" t="str">
        <f t="shared" si="2"/>
        <v>0g 49s 60c</v>
      </c>
      <c r="L18" s="8" t="str">
        <f t="shared" si="3"/>
        <v>0g 58s 36c</v>
      </c>
      <c r="M18" s="6" t="str">
        <f t="shared" si="4"/>
        <v>0g 72s 95c</v>
      </c>
      <c r="N18" s="6" t="str">
        <f t="shared" si="5"/>
        <v>Elixir of Lesser Agility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Config!$B$13*Config!$B$20*Config!$B$30, 
IF(C19=1, Config!$B$13*Config!$B$21*Config!$B$31, 
IF(C19=2, Config!$B$13*Config!$B$22*Config!$B$32, 
IF(C19=3, Config!$B$13*Config!$B$23*Config!$B$33, 
IF(C19=4, Config!$B$13*Config!$B$24*Config!$B$34, 
IF(C19=5, Config!$B$13*Config!$B$25*Config!$B$35, 
IF(C19=6, Config!$B$13*Config!$B$26*Config!$B$36, 
IF(C19=7, Config!$B$13*Config!$B$27*Config!$B$37, ""))))))))</f>
        <v>1</v>
      </c>
      <c r="C19" s="9">
        <v>1.0</v>
      </c>
      <c r="D19" s="6" t="s">
        <v>1371</v>
      </c>
      <c r="E19" s="9">
        <v>20.0</v>
      </c>
      <c r="F19" s="9">
        <v>30.0</v>
      </c>
      <c r="G19" s="9">
        <f>IF(E19 &lt; Config!$B$2, Config!$B$2, E19)</f>
        <v>1000</v>
      </c>
      <c r="H19" s="9">
        <f t="shared" si="1"/>
        <v>6168.310104</v>
      </c>
      <c r="I19" s="9">
        <f>H19 * (1 - Config!$B$9)</f>
        <v>5243.063588</v>
      </c>
      <c r="J19" s="9">
        <f>H19 * (1 + Config!$B$10)</f>
        <v>7710.387629</v>
      </c>
      <c r="K19" s="6" t="str">
        <f t="shared" si="2"/>
        <v>0g 52s 43c</v>
      </c>
      <c r="L19" s="8" t="str">
        <f t="shared" si="3"/>
        <v>0g 61s 68c</v>
      </c>
      <c r="M19" s="6" t="str">
        <f t="shared" si="4"/>
        <v>0g 77s 10c</v>
      </c>
      <c r="N19" s="6" t="str">
        <f t="shared" si="5"/>
        <v>Elixir of Ogre's Strength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Config!$B$13*Config!$B$20*Config!$B$30, 
IF(C20=1, Config!$B$13*Config!$B$21*Config!$B$31, 
IF(C20=2, Config!$B$13*Config!$B$22*Config!$B$32, 
IF(C20=3, Config!$B$13*Config!$B$23*Config!$B$33, 
IF(C20=4, Config!$B$13*Config!$B$24*Config!$B$34, 
IF(C20=5, Config!$B$13*Config!$B$25*Config!$B$35, 
IF(C20=6, Config!$B$13*Config!$B$26*Config!$B$36, 
IF(C20=7, Config!$B$13*Config!$B$27*Config!$B$37, ""))))))))</f>
        <v>1</v>
      </c>
      <c r="C20" s="9">
        <v>1.0</v>
      </c>
      <c r="D20" s="6" t="s">
        <v>1372</v>
      </c>
      <c r="E20" s="9">
        <v>125.0</v>
      </c>
      <c r="F20" s="9">
        <v>34.0</v>
      </c>
      <c r="G20" s="9">
        <f>IF(E20 &lt; Config!$B$2, Config!$B$2, E20)</f>
        <v>1000</v>
      </c>
      <c r="H20" s="9">
        <f t="shared" si="1"/>
        <v>6800.12702</v>
      </c>
      <c r="I20" s="9">
        <f>H20 * (1 - Config!$B$9)</f>
        <v>5780.107967</v>
      </c>
      <c r="J20" s="9">
        <f>H20 * (1 + Config!$B$10)</f>
        <v>8500.158775</v>
      </c>
      <c r="K20" s="6" t="str">
        <f t="shared" si="2"/>
        <v>0g 57s 80c</v>
      </c>
      <c r="L20" s="8" t="str">
        <f t="shared" si="3"/>
        <v>0g 68s 0c</v>
      </c>
      <c r="M20" s="6" t="str">
        <f t="shared" si="4"/>
        <v>0g 85s 0c</v>
      </c>
      <c r="N20" s="6" t="str">
        <f t="shared" si="5"/>
        <v>Elixir of Water Walking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Config!$B$13*Config!$B$20*Config!$B$30, 
IF(C21=1, Config!$B$13*Config!$B$21*Config!$B$31, 
IF(C21=2, Config!$B$13*Config!$B$22*Config!$B$32, 
IF(C21=3, Config!$B$13*Config!$B$23*Config!$B$33, 
IF(C21=4, Config!$B$13*Config!$B$24*Config!$B$34, 
IF(C21=5, Config!$B$13*Config!$B$25*Config!$B$35, 
IF(C21=6, Config!$B$13*Config!$B$26*Config!$B$36, 
IF(C21=7, Config!$B$13*Config!$B$27*Config!$B$37, ""))))))))</f>
        <v>1</v>
      </c>
      <c r="C21" s="9">
        <v>1.0</v>
      </c>
      <c r="D21" s="6" t="s">
        <v>1373</v>
      </c>
      <c r="E21" s="9">
        <v>110.0</v>
      </c>
      <c r="F21" s="9">
        <v>35.0</v>
      </c>
      <c r="G21" s="9">
        <f>IF(E21 &lt; Config!$B$2, Config!$B$2, E21)</f>
        <v>1000</v>
      </c>
      <c r="H21" s="9">
        <f t="shared" si="1"/>
        <v>6951.783631</v>
      </c>
      <c r="I21" s="9">
        <f>H21 * (1 - Config!$B$9)</f>
        <v>5909.016087</v>
      </c>
      <c r="J21" s="9">
        <f>H21 * (1 + Config!$B$10)</f>
        <v>8689.729539</v>
      </c>
      <c r="K21" s="6" t="str">
        <f t="shared" si="2"/>
        <v>0g 59s 9c</v>
      </c>
      <c r="L21" s="8" t="str">
        <f t="shared" si="3"/>
        <v>0g 69s 52c</v>
      </c>
      <c r="M21" s="6" t="str">
        <f t="shared" si="4"/>
        <v>0g 86s 90c</v>
      </c>
      <c r="N21" s="6" t="str">
        <f t="shared" si="5"/>
        <v>Elixir of Fortitude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Config!$B$13*Config!$B$20*Config!$B$30, 
IF(C22=1, Config!$B$13*Config!$B$21*Config!$B$31, 
IF(C22=2, Config!$B$13*Config!$B$22*Config!$B$32, 
IF(C22=3, Config!$B$13*Config!$B$23*Config!$B$33, 
IF(C22=4, Config!$B$13*Config!$B$24*Config!$B$34, 
IF(C22=5, Config!$B$13*Config!$B$25*Config!$B$35, 
IF(C22=6, Config!$B$13*Config!$B$26*Config!$B$36, 
IF(C22=7, Config!$B$13*Config!$B$27*Config!$B$37, ""))))))))</f>
        <v>1</v>
      </c>
      <c r="C22" s="9">
        <v>1.0</v>
      </c>
      <c r="D22" s="6" t="s">
        <v>1374</v>
      </c>
      <c r="E22" s="9">
        <v>105.0</v>
      </c>
      <c r="F22" s="9">
        <v>36.0</v>
      </c>
      <c r="G22" s="9">
        <f>IF(E22 &lt; Config!$B$2, Config!$B$2, E22)</f>
        <v>1000</v>
      </c>
      <c r="H22" s="9">
        <f t="shared" si="1"/>
        <v>7101.116137</v>
      </c>
      <c r="I22" s="9">
        <f>H22 * (1 - Config!$B$9)</f>
        <v>6035.948716</v>
      </c>
      <c r="J22" s="9">
        <f>H22 * (1 + Config!$B$10)</f>
        <v>8876.395171</v>
      </c>
      <c r="K22" s="6" t="str">
        <f t="shared" si="2"/>
        <v>0g 60s 36c</v>
      </c>
      <c r="L22" s="8" t="str">
        <f t="shared" si="3"/>
        <v>0g 71s 1c</v>
      </c>
      <c r="M22" s="6" t="str">
        <f t="shared" si="4"/>
        <v>0g 88s 76c</v>
      </c>
      <c r="N22" s="6" t="str">
        <f t="shared" si="5"/>
        <v>Major Troll's Blood Elixir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Config!$B$13*Config!$B$20*Config!$B$30, 
IF(C23=1, Config!$B$13*Config!$B$21*Config!$B$31, 
IF(C23=2, Config!$B$13*Config!$B$22*Config!$B$32, 
IF(C23=3, Config!$B$13*Config!$B$23*Config!$B$33, 
IF(C23=4, Config!$B$13*Config!$B$24*Config!$B$34, 
IF(C23=5, Config!$B$13*Config!$B$25*Config!$B$35, 
IF(C23=6, Config!$B$13*Config!$B$26*Config!$B$36, 
IF(C23=7, Config!$B$13*Config!$B$27*Config!$B$37, ""))))))))</f>
        <v>1</v>
      </c>
      <c r="C23" s="9">
        <v>1.0</v>
      </c>
      <c r="D23" s="6" t="s">
        <v>1375</v>
      </c>
      <c r="E23" s="9">
        <v>200.0</v>
      </c>
      <c r="F23" s="9">
        <v>37.0</v>
      </c>
      <c r="G23" s="9">
        <f>IF(E23 &lt; Config!$B$2, Config!$B$2, E23)</f>
        <v>1000</v>
      </c>
      <c r="H23" s="9">
        <f t="shared" si="1"/>
        <v>7248.211604</v>
      </c>
      <c r="I23" s="9">
        <f>H23 * (1 - Config!$B$9)</f>
        <v>6160.979864</v>
      </c>
      <c r="J23" s="9">
        <f>H23 * (1 + Config!$B$10)</f>
        <v>9060.264505</v>
      </c>
      <c r="K23" s="6" t="str">
        <f t="shared" si="2"/>
        <v>0g 61s 61c</v>
      </c>
      <c r="L23" s="8" t="str">
        <f t="shared" si="3"/>
        <v>0g 72s 48c</v>
      </c>
      <c r="M23" s="6" t="str">
        <f t="shared" si="4"/>
        <v>0g 90s 60c</v>
      </c>
      <c r="N23" s="6" t="str">
        <f t="shared" si="5"/>
        <v>Elixir of Agility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Config!$B$13*Config!$B$20*Config!$B$30, 
IF(C24=1, Config!$B$13*Config!$B$21*Config!$B$31, 
IF(C24=2, Config!$B$13*Config!$B$22*Config!$B$32, 
IF(C24=3, Config!$B$13*Config!$B$23*Config!$B$33, 
IF(C24=4, Config!$B$13*Config!$B$24*Config!$B$34, 
IF(C24=5, Config!$B$13*Config!$B$25*Config!$B$35, 
IF(C24=6, Config!$B$13*Config!$B$26*Config!$B$36, 
IF(C24=7, Config!$B$13*Config!$B$27*Config!$B$37, ""))))))))</f>
        <v>1</v>
      </c>
      <c r="C24" s="9">
        <v>1.0</v>
      </c>
      <c r="D24" s="6" t="s">
        <v>1376</v>
      </c>
      <c r="E24" s="9">
        <v>35.0</v>
      </c>
      <c r="F24" s="9">
        <v>38.0</v>
      </c>
      <c r="G24" s="9">
        <f>IF(E24 &lt; Config!$B$2, Config!$B$2, E24)</f>
        <v>1000</v>
      </c>
      <c r="H24" s="9">
        <f t="shared" si="1"/>
        <v>7393.151941</v>
      </c>
      <c r="I24" s="9">
        <f>H24 * (1 - Config!$B$9)</f>
        <v>6284.179149</v>
      </c>
      <c r="J24" s="9">
        <f>H24 * (1 + Config!$B$10)</f>
        <v>9241.439926</v>
      </c>
      <c r="K24" s="6" t="str">
        <f t="shared" si="2"/>
        <v>0g 62s 84c</v>
      </c>
      <c r="L24" s="8" t="str">
        <f t="shared" si="3"/>
        <v>0g 73s 93c</v>
      </c>
      <c r="M24" s="6" t="str">
        <f t="shared" si="4"/>
        <v>0g 92s 41c</v>
      </c>
      <c r="N24" s="6" t="str">
        <f t="shared" si="5"/>
        <v>Elixir of Frost Power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Config!$B$13*Config!$B$20*Config!$B$30, 
IF(C25=1, Config!$B$13*Config!$B$21*Config!$B$31, 
IF(C25=2, Config!$B$13*Config!$B$22*Config!$B$32, 
IF(C25=3, Config!$B$13*Config!$B$23*Config!$B$33, 
IF(C25=4, Config!$B$13*Config!$B$24*Config!$B$34, 
IF(C25=5, Config!$B$13*Config!$B$25*Config!$B$35, 
IF(C25=6, Config!$B$13*Config!$B$26*Config!$B$36, 
IF(C25=7, Config!$B$13*Config!$B$27*Config!$B$37, ""))))))))</f>
        <v>1</v>
      </c>
      <c r="C25" s="9">
        <v>1.0</v>
      </c>
      <c r="D25" s="6" t="s">
        <v>1377</v>
      </c>
      <c r="E25" s="9">
        <v>200.0</v>
      </c>
      <c r="F25" s="9">
        <v>39.0</v>
      </c>
      <c r="G25" s="9">
        <f>IF(E25 &lt; Config!$B$2, Config!$B$2, E25)</f>
        <v>1000</v>
      </c>
      <c r="H25" s="9">
        <f t="shared" si="1"/>
        <v>7536.014303</v>
      </c>
      <c r="I25" s="9">
        <f>H25 * (1 - Config!$B$9)</f>
        <v>6405.612158</v>
      </c>
      <c r="J25" s="9">
        <f>H25 * (1 + Config!$B$10)</f>
        <v>9420.017879</v>
      </c>
      <c r="K25" s="6" t="str">
        <f t="shared" si="2"/>
        <v>0g 64s 6c</v>
      </c>
      <c r="L25" s="8" t="str">
        <f t="shared" si="3"/>
        <v>0g 75s 36c</v>
      </c>
      <c r="M25" s="6" t="str">
        <f t="shared" si="4"/>
        <v>0g 94s 20c</v>
      </c>
      <c r="N25" s="6" t="str">
        <f t="shared" si="5"/>
        <v>Elixir of Greater Defense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Config!$B$13*Config!$B$20*Config!$B$30, 
IF(C26=1, Config!$B$13*Config!$B$21*Config!$B$31, 
IF(C26=2, Config!$B$13*Config!$B$22*Config!$B$32, 
IF(C26=3, Config!$B$13*Config!$B$23*Config!$B$33, 
IF(C26=4, Config!$B$13*Config!$B$24*Config!$B$34, 
IF(C26=5, Config!$B$13*Config!$B$25*Config!$B$35, 
IF(C26=6, Config!$B$13*Config!$B$26*Config!$B$36, 
IF(C26=7, Config!$B$13*Config!$B$27*Config!$B$37, ""))))))))</f>
        <v>1</v>
      </c>
      <c r="C26" s="9">
        <v>1.0</v>
      </c>
      <c r="D26" s="6" t="s">
        <v>1378</v>
      </c>
      <c r="E26" s="9">
        <v>150.0</v>
      </c>
      <c r="F26" s="9">
        <v>39.0</v>
      </c>
      <c r="G26" s="9">
        <f>IF(E26 &lt; Config!$B$2, Config!$B$2, E26)</f>
        <v>1000</v>
      </c>
      <c r="H26" s="9">
        <f t="shared" si="1"/>
        <v>7536.014303</v>
      </c>
      <c r="I26" s="9">
        <f>H26 * (1 - Config!$B$9)</f>
        <v>6405.612158</v>
      </c>
      <c r="J26" s="9">
        <f>H26 * (1 + Config!$B$10)</f>
        <v>9420.017879</v>
      </c>
      <c r="K26" s="6" t="str">
        <f t="shared" si="2"/>
        <v>0g 64s 6c</v>
      </c>
      <c r="L26" s="8" t="str">
        <f t="shared" si="3"/>
        <v>0g 75s 36c</v>
      </c>
      <c r="M26" s="6" t="str">
        <f t="shared" si="4"/>
        <v>0g 94s 20c</v>
      </c>
      <c r="N26" s="6" t="str">
        <f t="shared" si="5"/>
        <v>Elixir of Detect Lesser Invisibility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Config!$B$13*Config!$B$20*Config!$B$30, 
IF(C27=1, Config!$B$13*Config!$B$21*Config!$B$31, 
IF(C27=2, Config!$B$13*Config!$B$22*Config!$B$32, 
IF(C27=3, Config!$B$13*Config!$B$23*Config!$B$33, 
IF(C27=4, Config!$B$13*Config!$B$24*Config!$B$34, 
IF(C27=5, Config!$B$13*Config!$B$25*Config!$B$35, 
IF(C27=6, Config!$B$13*Config!$B$26*Config!$B$36, 
IF(C27=7, Config!$B$13*Config!$B$27*Config!$B$37, ""))))))))</f>
        <v>1</v>
      </c>
      <c r="C27" s="9">
        <v>1.0</v>
      </c>
      <c r="D27" s="6" t="s">
        <v>1379</v>
      </c>
      <c r="E27" s="9">
        <v>150.0</v>
      </c>
      <c r="F27" s="9">
        <v>40.0</v>
      </c>
      <c r="G27" s="9">
        <f>IF(E27 &lt; Config!$B$2, Config!$B$2, E27)</f>
        <v>1000</v>
      </c>
      <c r="H27" s="9">
        <f t="shared" si="1"/>
        <v>7676.871474</v>
      </c>
      <c r="I27" s="9">
        <f>H27 * (1 - Config!$B$9)</f>
        <v>6525.340753</v>
      </c>
      <c r="J27" s="9">
        <f>H27 * (1 + Config!$B$10)</f>
        <v>9596.089342</v>
      </c>
      <c r="K27" s="6" t="str">
        <f t="shared" si="2"/>
        <v>0g 65s 25c</v>
      </c>
      <c r="L27" s="8" t="str">
        <f t="shared" si="3"/>
        <v>0g 76s 77c</v>
      </c>
      <c r="M27" s="6" t="str">
        <f t="shared" si="4"/>
        <v>0g 95s 96c</v>
      </c>
      <c r="N27" s="6" t="str">
        <f t="shared" si="5"/>
        <v>Catseye Elixir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Config!$B$13*Config!$B$20*Config!$B$30, 
IF(C28=1, Config!$B$13*Config!$B$21*Config!$B$31, 
IF(C28=2, Config!$B$13*Config!$B$22*Config!$B$32, 
IF(C28=3, Config!$B$13*Config!$B$23*Config!$B$33, 
IF(C28=4, Config!$B$13*Config!$B$24*Config!$B$34, 
IF(C28=5, Config!$B$13*Config!$B$25*Config!$B$35, 
IF(C28=6, Config!$B$13*Config!$B$26*Config!$B$36, 
IF(C28=7, Config!$B$13*Config!$B$27*Config!$B$37, ""))))))))</f>
        <v>1</v>
      </c>
      <c r="C28" s="9">
        <v>1.0</v>
      </c>
      <c r="D28" s="6" t="s">
        <v>1380</v>
      </c>
      <c r="E28" s="9">
        <v>175.0</v>
      </c>
      <c r="F28" s="9">
        <v>45.0</v>
      </c>
      <c r="G28" s="9">
        <f>IF(E28 &lt; Config!$B$2, Config!$B$2, E28)</f>
        <v>1000</v>
      </c>
      <c r="H28" s="9">
        <f t="shared" si="1"/>
        <v>8353.360241</v>
      </c>
      <c r="I28" s="9">
        <f>H28 * (1 - Config!$B$9)</f>
        <v>7100.356204</v>
      </c>
      <c r="J28" s="9">
        <f>H28 * (1 + Config!$B$10)</f>
        <v>10441.7003</v>
      </c>
      <c r="K28" s="6" t="str">
        <f t="shared" si="2"/>
        <v>0g 71s 0c</v>
      </c>
      <c r="L28" s="8" t="str">
        <f t="shared" si="3"/>
        <v>0g 83s 53c</v>
      </c>
      <c r="M28" s="6" t="str">
        <f t="shared" si="4"/>
        <v>1g 4s 42c</v>
      </c>
      <c r="N28" s="6" t="str">
        <f t="shared" si="5"/>
        <v>Noggenfogger Elixir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Config!$B$13*Config!$B$20*Config!$B$30, 
IF(C29=1, Config!$B$13*Config!$B$21*Config!$B$31, 
IF(C29=2, Config!$B$13*Config!$B$22*Config!$B$32, 
IF(C29=3, Config!$B$13*Config!$B$23*Config!$B$33, 
IF(C29=4, Config!$B$13*Config!$B$24*Config!$B$34, 
IF(C29=5, Config!$B$13*Config!$B$25*Config!$B$35, 
IF(C29=6, Config!$B$13*Config!$B$26*Config!$B$36, 
IF(C29=7, Config!$B$13*Config!$B$27*Config!$B$37, ""))))))))</f>
        <v>1</v>
      </c>
      <c r="C29" s="9">
        <v>1.0</v>
      </c>
      <c r="D29" s="6" t="s">
        <v>1381</v>
      </c>
      <c r="E29" s="9">
        <v>250.0</v>
      </c>
      <c r="F29" s="9">
        <v>45.0</v>
      </c>
      <c r="G29" s="9">
        <f>IF(E29 &lt; Config!$B$2, Config!$B$2, E29)</f>
        <v>1000</v>
      </c>
      <c r="H29" s="9">
        <f t="shared" si="1"/>
        <v>8353.360241</v>
      </c>
      <c r="I29" s="9">
        <f>H29 * (1 - Config!$B$9)</f>
        <v>7100.356204</v>
      </c>
      <c r="J29" s="9">
        <f>H29 * (1 + Config!$B$10)</f>
        <v>10441.7003</v>
      </c>
      <c r="K29" s="6" t="str">
        <f t="shared" si="2"/>
        <v>0g 71s 0c</v>
      </c>
      <c r="L29" s="8" t="str">
        <f t="shared" si="3"/>
        <v>0g 83s 53c</v>
      </c>
      <c r="M29" s="6" t="str">
        <f t="shared" si="4"/>
        <v>1g 4s 42c</v>
      </c>
      <c r="N29" s="6" t="str">
        <f t="shared" si="5"/>
        <v>Elixir of Greater Water Breathing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Config!$B$13*Config!$B$20*Config!$B$30, 
IF(C30=1, Config!$B$13*Config!$B$21*Config!$B$31, 
IF(C30=2, Config!$B$13*Config!$B$22*Config!$B$32, 
IF(C30=3, Config!$B$13*Config!$B$23*Config!$B$33, 
IF(C30=4, Config!$B$13*Config!$B$24*Config!$B$34, 
IF(C30=5, Config!$B$13*Config!$B$25*Config!$B$35, 
IF(C30=6, Config!$B$13*Config!$B$26*Config!$B$36, 
IF(C30=7, Config!$B$13*Config!$B$27*Config!$B$37, ""))))))))</f>
        <v>1</v>
      </c>
      <c r="C30" s="9">
        <v>1.0</v>
      </c>
      <c r="D30" s="6" t="s">
        <v>1382</v>
      </c>
      <c r="E30" s="9">
        <v>300.0</v>
      </c>
      <c r="F30" s="9">
        <v>46.0</v>
      </c>
      <c r="G30" s="9">
        <f>IF(E30 &lt; Config!$B$2, Config!$B$2, E30)</f>
        <v>1000</v>
      </c>
      <c r="H30" s="9">
        <f t="shared" si="1"/>
        <v>8483.508185</v>
      </c>
      <c r="I30" s="9">
        <f>H30 * (1 - Config!$B$9)</f>
        <v>7210.981958</v>
      </c>
      <c r="J30" s="9">
        <f>H30 * (1 + Config!$B$10)</f>
        <v>10604.38523</v>
      </c>
      <c r="K30" s="6" t="str">
        <f t="shared" si="2"/>
        <v>0g 72s 11c</v>
      </c>
      <c r="L30" s="8" t="str">
        <f t="shared" si="3"/>
        <v>0g 84s 84c</v>
      </c>
      <c r="M30" s="6" t="str">
        <f t="shared" si="4"/>
        <v>1g 6s 4c</v>
      </c>
      <c r="N30" s="6" t="str">
        <f t="shared" si="5"/>
        <v>Elixir of Detect Undead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Config!$B$13*Config!$B$20*Config!$B$30, 
IF(C31=1, Config!$B$13*Config!$B$21*Config!$B$31, 
IF(C31=2, Config!$B$13*Config!$B$22*Config!$B$32, 
IF(C31=3, Config!$B$13*Config!$B$23*Config!$B$33, 
IF(C31=4, Config!$B$13*Config!$B$24*Config!$B$34, 
IF(C31=5, Config!$B$13*Config!$B$25*Config!$B$35, 
IF(C31=6, Config!$B$13*Config!$B$26*Config!$B$36, 
IF(C31=7, Config!$B$13*Config!$B$27*Config!$B$37, ""))))))))</f>
        <v>1</v>
      </c>
      <c r="C31" s="9">
        <v>1.0</v>
      </c>
      <c r="D31" s="6" t="s">
        <v>1383</v>
      </c>
      <c r="E31" s="9">
        <v>400.0</v>
      </c>
      <c r="F31" s="9">
        <v>47.0</v>
      </c>
      <c r="G31" s="9">
        <f>IF(E31 &lt; Config!$B$2, Config!$B$2, E31)</f>
        <v>1000</v>
      </c>
      <c r="H31" s="9">
        <f t="shared" si="1"/>
        <v>8612.062471</v>
      </c>
      <c r="I31" s="9">
        <f>H31 * (1 - Config!$B$9)</f>
        <v>7320.253101</v>
      </c>
      <c r="J31" s="9">
        <f>H31 * (1 + Config!$B$10)</f>
        <v>10765.07809</v>
      </c>
      <c r="K31" s="6" t="str">
        <f t="shared" si="2"/>
        <v>0g 73s 20c</v>
      </c>
      <c r="L31" s="8" t="str">
        <f t="shared" si="3"/>
        <v>0g 86s 12c</v>
      </c>
      <c r="M31" s="6" t="str">
        <f t="shared" si="4"/>
        <v>1g 7s 65c</v>
      </c>
      <c r="N31" s="6" t="str">
        <f t="shared" si="5"/>
        <v>Arcane Elixir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>
        <f>IF(C32=0, Config!$B$13*Config!$B$20*Config!$B$30, 
IF(C32=1, Config!$B$13*Config!$B$21*Config!$B$31, 
IF(C32=2, Config!$B$13*Config!$B$22*Config!$B$32, 
IF(C32=3, Config!$B$13*Config!$B$23*Config!$B$33, 
IF(C32=4, Config!$B$13*Config!$B$24*Config!$B$34, 
IF(C32=5, Config!$B$13*Config!$B$25*Config!$B$35, 
IF(C32=6, Config!$B$13*Config!$B$26*Config!$B$36, 
IF(C32=7, Config!$B$13*Config!$B$27*Config!$B$37, ""))))))))</f>
        <v>1</v>
      </c>
      <c r="C32" s="9">
        <v>1.0</v>
      </c>
      <c r="D32" s="6" t="s">
        <v>1384</v>
      </c>
      <c r="E32" s="9">
        <v>1000.0</v>
      </c>
      <c r="F32" s="9">
        <v>47.0</v>
      </c>
      <c r="G32" s="9">
        <f>IF(E32 &lt; Config!$B$2, Config!$B$2, E32)</f>
        <v>1000</v>
      </c>
      <c r="H32" s="9">
        <f t="shared" si="1"/>
        <v>8612.062471</v>
      </c>
      <c r="I32" s="9">
        <f>H32 * (1 - Config!$B$9)</f>
        <v>7320.253101</v>
      </c>
      <c r="J32" s="9">
        <f>H32 * (1 + Config!$B$10)</f>
        <v>10765.07809</v>
      </c>
      <c r="K32" s="6" t="str">
        <f t="shared" si="2"/>
        <v>0g 73s 20c</v>
      </c>
      <c r="L32" s="8" t="str">
        <f t="shared" si="3"/>
        <v>0g 86s 12c</v>
      </c>
      <c r="M32" s="6" t="str">
        <f t="shared" si="4"/>
        <v>1g 7s 65c</v>
      </c>
      <c r="N32" s="6" t="str">
        <f t="shared" si="5"/>
        <v>Elixir of Greater Intellect</v>
      </c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>
        <f>IF(C33=0, Config!$B$13*Config!$B$20*Config!$B$30, 
IF(C33=1, Config!$B$13*Config!$B$21*Config!$B$31, 
IF(C33=2, Config!$B$13*Config!$B$22*Config!$B$32, 
IF(C33=3, Config!$B$13*Config!$B$23*Config!$B$33, 
IF(C33=4, Config!$B$13*Config!$B$24*Config!$B$34, 
IF(C33=5, Config!$B$13*Config!$B$25*Config!$B$35, 
IF(C33=6, Config!$B$13*Config!$B$26*Config!$B$36, 
IF(C33=7, Config!$B$13*Config!$B$27*Config!$B$37, ""))))))))</f>
        <v>1</v>
      </c>
      <c r="C33" s="9">
        <v>1.0</v>
      </c>
      <c r="D33" s="6" t="s">
        <v>1385</v>
      </c>
      <c r="E33" s="9">
        <v>700.0</v>
      </c>
      <c r="F33" s="9">
        <v>48.0</v>
      </c>
      <c r="G33" s="9">
        <f>IF(E33 &lt; Config!$B$2, Config!$B$2, E33)</f>
        <v>1000</v>
      </c>
      <c r="H33" s="9">
        <f t="shared" si="1"/>
        <v>8739.07067</v>
      </c>
      <c r="I33" s="9">
        <f>H33 * (1 - Config!$B$9)</f>
        <v>7428.210069</v>
      </c>
      <c r="J33" s="9">
        <f>H33 * (1 + Config!$B$10)</f>
        <v>10923.83834</v>
      </c>
      <c r="K33" s="6" t="str">
        <f t="shared" si="2"/>
        <v>0g 74s 28c</v>
      </c>
      <c r="L33" s="8" t="str">
        <f t="shared" si="3"/>
        <v>0g 87s 39c</v>
      </c>
      <c r="M33" s="6" t="str">
        <f t="shared" si="4"/>
        <v>1g 9s 24c</v>
      </c>
      <c r="N33" s="6" t="str">
        <f t="shared" si="5"/>
        <v>Elixir of Giants</v>
      </c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>
        <f>IF(C34=0, Config!$B$13*Config!$B$20*Config!$B$30, 
IF(C34=1, Config!$B$13*Config!$B$21*Config!$B$31, 
IF(C34=2, Config!$B$13*Config!$B$22*Config!$B$32, 
IF(C34=3, Config!$B$13*Config!$B$23*Config!$B$33, 
IF(C34=4, Config!$B$13*Config!$B$24*Config!$B$34, 
IF(C34=5, Config!$B$13*Config!$B$25*Config!$B$35, 
IF(C34=6, Config!$B$13*Config!$B$26*Config!$B$36, 
IF(C34=7, Config!$B$13*Config!$B$27*Config!$B$37, ""))))))))</f>
        <v>1</v>
      </c>
      <c r="C34" s="9">
        <v>1.0</v>
      </c>
      <c r="D34" s="6" t="s">
        <v>1386</v>
      </c>
      <c r="E34" s="9">
        <v>250.0</v>
      </c>
      <c r="F34" s="9">
        <v>48.0</v>
      </c>
      <c r="G34" s="9">
        <f>IF(E34 &lt; Config!$B$2, Config!$B$2, E34)</f>
        <v>1000</v>
      </c>
      <c r="H34" s="9">
        <f t="shared" si="1"/>
        <v>8739.07067</v>
      </c>
      <c r="I34" s="9">
        <f>H34 * (1 - Config!$B$9)</f>
        <v>7428.210069</v>
      </c>
      <c r="J34" s="9">
        <f>H34 * (1 + Config!$B$10)</f>
        <v>10923.83834</v>
      </c>
      <c r="K34" s="6" t="str">
        <f t="shared" si="2"/>
        <v>0g 74s 28c</v>
      </c>
      <c r="L34" s="8" t="str">
        <f t="shared" si="3"/>
        <v>0g 87s 39c</v>
      </c>
      <c r="M34" s="6" t="str">
        <f t="shared" si="4"/>
        <v>1g 9s 24c</v>
      </c>
      <c r="N34" s="6" t="str">
        <f t="shared" si="5"/>
        <v>Gift of Arthas</v>
      </c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>
        <f>IF(C35=0, Config!$B$13*Config!$B$20*Config!$B$30, 
IF(C35=1, Config!$B$13*Config!$B$21*Config!$B$31, 
IF(C35=2, Config!$B$13*Config!$B$22*Config!$B$32, 
IF(C35=3, Config!$B$13*Config!$B$23*Config!$B$33, 
IF(C35=4, Config!$B$13*Config!$B$24*Config!$B$34, 
IF(C35=5, Config!$B$13*Config!$B$25*Config!$B$35, 
IF(C35=6, Config!$B$13*Config!$B$26*Config!$B$36, 
IF(C35=7, Config!$B$13*Config!$B$27*Config!$B$37, ""))))))))</f>
        <v>1</v>
      </c>
      <c r="C35" s="9">
        <v>1.0</v>
      </c>
      <c r="D35" s="6" t="s">
        <v>1387</v>
      </c>
      <c r="E35" s="9">
        <v>600.0</v>
      </c>
      <c r="F35" s="9">
        <v>48.0</v>
      </c>
      <c r="G35" s="9">
        <f>IF(E35 &lt; Config!$B$2, Config!$B$2, E35)</f>
        <v>1000</v>
      </c>
      <c r="H35" s="9">
        <f t="shared" si="1"/>
        <v>8739.07067</v>
      </c>
      <c r="I35" s="9">
        <f>H35 * (1 - Config!$B$9)</f>
        <v>7428.210069</v>
      </c>
      <c r="J35" s="9">
        <f>H35 * (1 + Config!$B$10)</f>
        <v>10923.83834</v>
      </c>
      <c r="K35" s="6" t="str">
        <f t="shared" si="2"/>
        <v>0g 74s 28c</v>
      </c>
      <c r="L35" s="8" t="str">
        <f t="shared" si="3"/>
        <v>0g 87s 39c</v>
      </c>
      <c r="M35" s="6" t="str">
        <f t="shared" si="4"/>
        <v>1g 9s 24c</v>
      </c>
      <c r="N35" s="6" t="str">
        <f t="shared" si="5"/>
        <v>Elixir of Greater Agility</v>
      </c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>
        <f>IF(C36=0, Config!$B$13*Config!$B$20*Config!$B$30, 
IF(C36=1, Config!$B$13*Config!$B$21*Config!$B$31, 
IF(C36=2, Config!$B$13*Config!$B$22*Config!$B$32, 
IF(C36=3, Config!$B$13*Config!$B$23*Config!$B$33, 
IF(C36=4, Config!$B$13*Config!$B$24*Config!$B$34, 
IF(C36=5, Config!$B$13*Config!$B$25*Config!$B$35, 
IF(C36=6, Config!$B$13*Config!$B$26*Config!$B$36, 
IF(C36=7, Config!$B$13*Config!$B$27*Config!$B$37, ""))))))))</f>
        <v>1</v>
      </c>
      <c r="C36" s="9">
        <v>1.0</v>
      </c>
      <c r="D36" s="6" t="s">
        <v>1388</v>
      </c>
      <c r="E36" s="9">
        <v>600.0</v>
      </c>
      <c r="F36" s="9">
        <v>48.0</v>
      </c>
      <c r="G36" s="9">
        <f>IF(E36 &lt; Config!$B$2, Config!$B$2, E36)</f>
        <v>1000</v>
      </c>
      <c r="H36" s="9">
        <f t="shared" si="1"/>
        <v>8739.07067</v>
      </c>
      <c r="I36" s="9">
        <f>H36 * (1 - Config!$B$9)</f>
        <v>7428.210069</v>
      </c>
      <c r="J36" s="9">
        <f>H36 * (1 + Config!$B$10)</f>
        <v>10923.83834</v>
      </c>
      <c r="K36" s="6" t="str">
        <f t="shared" si="2"/>
        <v>0g 74s 28c</v>
      </c>
      <c r="L36" s="8" t="str">
        <f t="shared" si="3"/>
        <v>0g 87s 39c</v>
      </c>
      <c r="M36" s="6" t="str">
        <f t="shared" si="4"/>
        <v>1g 9s 24c</v>
      </c>
      <c r="N36" s="6" t="str">
        <f t="shared" si="5"/>
        <v>Elixir of Dream Vision</v>
      </c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>
        <f>IF(C37=0, Config!$B$13*Config!$B$20*Config!$B$30, 
IF(C37=1, Config!$B$13*Config!$B$21*Config!$B$31, 
IF(C37=2, Config!$B$13*Config!$B$22*Config!$B$32, 
IF(C37=3, Config!$B$13*Config!$B$23*Config!$B$33, 
IF(C37=4, Config!$B$13*Config!$B$24*Config!$B$34, 
IF(C37=5, Config!$B$13*Config!$B$25*Config!$B$35, 
IF(C37=6, Config!$B$13*Config!$B$26*Config!$B$36, 
IF(C37=7, Config!$B$13*Config!$B$27*Config!$B$37, ""))))))))</f>
        <v>1</v>
      </c>
      <c r="C37" s="9">
        <v>1.0</v>
      </c>
      <c r="D37" s="6" t="s">
        <v>1389</v>
      </c>
      <c r="E37" s="9">
        <v>700.0</v>
      </c>
      <c r="F37" s="9">
        <v>50.0</v>
      </c>
      <c r="G37" s="9">
        <f>IF(E37 &lt; Config!$B$2, Config!$B$2, E37)</f>
        <v>1000</v>
      </c>
      <c r="H37" s="9">
        <f t="shared" si="1"/>
        <v>8988.627954</v>
      </c>
      <c r="I37" s="9">
        <f>H37 * (1 - Config!$B$9)</f>
        <v>7640.333761</v>
      </c>
      <c r="J37" s="9">
        <f>H37 * (1 + Config!$B$10)</f>
        <v>11235.78494</v>
      </c>
      <c r="K37" s="6" t="str">
        <f t="shared" si="2"/>
        <v>0g 76s 40c</v>
      </c>
      <c r="L37" s="8" t="str">
        <f t="shared" si="3"/>
        <v>0g 89s 89c</v>
      </c>
      <c r="M37" s="6" t="str">
        <f t="shared" si="4"/>
        <v>1g 12s 36c</v>
      </c>
      <c r="N37" s="6" t="str">
        <f t="shared" si="5"/>
        <v>Elixir of Demonslaying</v>
      </c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>
        <f>IF(C38=0, Config!$B$13*Config!$B$20*Config!$B$30, 
IF(C38=1, Config!$B$13*Config!$B$21*Config!$B$31, 
IF(C38=2, Config!$B$13*Config!$B$22*Config!$B$32, 
IF(C38=3, Config!$B$13*Config!$B$23*Config!$B$33, 
IF(C38=4, Config!$B$13*Config!$B$24*Config!$B$34, 
IF(C38=5, Config!$B$13*Config!$B$25*Config!$B$35, 
IF(C38=6, Config!$B$13*Config!$B$26*Config!$B$36, 
IF(C38=7, Config!$B$13*Config!$B$27*Config!$B$37, ""))))))))</f>
        <v>1</v>
      </c>
      <c r="C38" s="9">
        <v>1.0</v>
      </c>
      <c r="D38" s="6" t="s">
        <v>1390</v>
      </c>
      <c r="E38" s="9">
        <v>35.0</v>
      </c>
      <c r="F38" s="9">
        <v>50.0</v>
      </c>
      <c r="G38" s="9">
        <f>IF(E38 &lt; Config!$B$2, Config!$B$2, E38)</f>
        <v>1000</v>
      </c>
      <c r="H38" s="9">
        <f t="shared" si="1"/>
        <v>8988.627954</v>
      </c>
      <c r="I38" s="9">
        <f>H38 * (1 - Config!$B$9)</f>
        <v>7640.333761</v>
      </c>
      <c r="J38" s="9">
        <f>H38 * (1 + Config!$B$10)</f>
        <v>11235.78494</v>
      </c>
      <c r="K38" s="6" t="str">
        <f t="shared" si="2"/>
        <v>0g 76s 40c</v>
      </c>
      <c r="L38" s="8" t="str">
        <f t="shared" si="3"/>
        <v>0g 89s 89c</v>
      </c>
      <c r="M38" s="6" t="str">
        <f t="shared" si="4"/>
        <v>1g 12s 36c</v>
      </c>
      <c r="N38" s="6" t="str">
        <f t="shared" si="5"/>
        <v>Elixir of Greater Firepower</v>
      </c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>
        <f>IF(C39=0, Config!$B$13*Config!$B$20*Config!$B$30, 
IF(C39=1, Config!$B$13*Config!$B$21*Config!$B$31, 
IF(C39=2, Config!$B$13*Config!$B$22*Config!$B$32, 
IF(C39=3, Config!$B$13*Config!$B$23*Config!$B$33, 
IF(C39=4, Config!$B$13*Config!$B$24*Config!$B$34, 
IF(C39=5, Config!$B$13*Config!$B$25*Config!$B$35, 
IF(C39=6, Config!$B$13*Config!$B$26*Config!$B$36, 
IF(C39=7, Config!$B$13*Config!$B$27*Config!$B$37, ""))))))))</f>
        <v>1</v>
      </c>
      <c r="C39" s="9">
        <v>1.0</v>
      </c>
      <c r="D39" s="6" t="s">
        <v>1391</v>
      </c>
      <c r="E39" s="9">
        <v>1000.0</v>
      </c>
      <c r="F39" s="9">
        <v>50.0</v>
      </c>
      <c r="G39" s="9">
        <f>IF(E39 &lt; Config!$B$2, Config!$B$2, E39)</f>
        <v>1000</v>
      </c>
      <c r="H39" s="9">
        <f t="shared" si="1"/>
        <v>8988.627954</v>
      </c>
      <c r="I39" s="9">
        <f>H39 * (1 - Config!$B$9)</f>
        <v>7640.333761</v>
      </c>
      <c r="J39" s="9">
        <f>H39 * (1 + Config!$B$10)</f>
        <v>11235.78494</v>
      </c>
      <c r="K39" s="6" t="str">
        <f t="shared" si="2"/>
        <v>0g 76s 40c</v>
      </c>
      <c r="L39" s="8" t="str">
        <f t="shared" si="3"/>
        <v>0g 89s 89c</v>
      </c>
      <c r="M39" s="6" t="str">
        <f t="shared" si="4"/>
        <v>1g 12s 36c</v>
      </c>
      <c r="N39" s="6" t="str">
        <f t="shared" si="5"/>
        <v>Mageblood Elixir</v>
      </c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>
        <f>IF(C40=0, Config!$B$13*Config!$B$20*Config!$B$30, 
IF(C40=1, Config!$B$13*Config!$B$21*Config!$B$31, 
IF(C40=2, Config!$B$13*Config!$B$22*Config!$B$32, 
IF(C40=3, Config!$B$13*Config!$B$23*Config!$B$33, 
IF(C40=4, Config!$B$13*Config!$B$24*Config!$B$34, 
IF(C40=5, Config!$B$13*Config!$B$25*Config!$B$35, 
IF(C40=6, Config!$B$13*Config!$B$26*Config!$B$36, 
IF(C40=7, Config!$B$13*Config!$B$27*Config!$B$37, ""))))))))</f>
        <v>1</v>
      </c>
      <c r="C40" s="9">
        <v>1.0</v>
      </c>
      <c r="D40" s="6" t="s">
        <v>1392</v>
      </c>
      <c r="E40" s="9">
        <v>500.0</v>
      </c>
      <c r="F40" s="9">
        <v>50.0</v>
      </c>
      <c r="G40" s="9">
        <f>IF(E40 &lt; Config!$B$2, Config!$B$2, E40)</f>
        <v>1000</v>
      </c>
      <c r="H40" s="9">
        <f t="shared" si="1"/>
        <v>8988.627954</v>
      </c>
      <c r="I40" s="9">
        <f>H40 * (1 - Config!$B$9)</f>
        <v>7640.333761</v>
      </c>
      <c r="J40" s="9">
        <f>H40 * (1 + Config!$B$10)</f>
        <v>11235.78494</v>
      </c>
      <c r="K40" s="6" t="str">
        <f t="shared" si="2"/>
        <v>0g 76s 40c</v>
      </c>
      <c r="L40" s="8" t="str">
        <f t="shared" si="3"/>
        <v>0g 89s 89c</v>
      </c>
      <c r="M40" s="6" t="str">
        <f t="shared" si="4"/>
        <v>1g 12s 36c</v>
      </c>
      <c r="N40" s="6" t="str">
        <f t="shared" si="5"/>
        <v>Elixir of Detect Demon</v>
      </c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>
        <f>IF(C41=0, Config!$B$13*Config!$B$20*Config!$B$30, 
IF(C41=1, Config!$B$13*Config!$B$21*Config!$B$31, 
IF(C41=2, Config!$B$13*Config!$B$22*Config!$B$32, 
IF(C41=3, Config!$B$13*Config!$B$23*Config!$B$33, 
IF(C41=4, Config!$B$13*Config!$B$24*Config!$B$34, 
IF(C41=5, Config!$B$13*Config!$B$25*Config!$B$35, 
IF(C41=6, Config!$B$13*Config!$B$26*Config!$B$36, 
IF(C41=7, Config!$B$13*Config!$B$27*Config!$B$37, ""))))))))</f>
        <v>1</v>
      </c>
      <c r="C41" s="9">
        <v>1.0</v>
      </c>
      <c r="D41" s="6" t="s">
        <v>1393</v>
      </c>
      <c r="E41" s="9">
        <v>35.0</v>
      </c>
      <c r="F41" s="9">
        <v>50.0</v>
      </c>
      <c r="G41" s="9">
        <f>IF(E41 &lt; Config!$B$2, Config!$B$2, E41)</f>
        <v>1000</v>
      </c>
      <c r="H41" s="9">
        <f t="shared" si="1"/>
        <v>8988.627954</v>
      </c>
      <c r="I41" s="9">
        <f>H41 * (1 - Config!$B$9)</f>
        <v>7640.333761</v>
      </c>
      <c r="J41" s="9">
        <f>H41 * (1 + Config!$B$10)</f>
        <v>11235.78494</v>
      </c>
      <c r="K41" s="6" t="str">
        <f t="shared" si="2"/>
        <v>0g 76s 40c</v>
      </c>
      <c r="L41" s="8" t="str">
        <f t="shared" si="3"/>
        <v>0g 89s 89c</v>
      </c>
      <c r="M41" s="6" t="str">
        <f t="shared" si="4"/>
        <v>1g 12s 36c</v>
      </c>
      <c r="N41" s="6" t="str">
        <f t="shared" si="5"/>
        <v>Elixir of Shadow Power</v>
      </c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>
        <f>IF(C42=0, Config!$B$13*Config!$B$20*Config!$B$30, 
IF(C42=1, Config!$B$13*Config!$B$21*Config!$B$31, 
IF(C42=2, Config!$B$13*Config!$B$22*Config!$B$32, 
IF(C42=3, Config!$B$13*Config!$B$23*Config!$B$33, 
IF(C42=4, Config!$B$13*Config!$B$24*Config!$B$34, 
IF(C42=5, Config!$B$13*Config!$B$25*Config!$B$35, 
IF(C42=6, Config!$B$13*Config!$B$26*Config!$B$36, 
IF(C42=7, Config!$B$13*Config!$B$27*Config!$B$37, ""))))))))</f>
        <v>1</v>
      </c>
      <c r="C42" s="9">
        <v>1.0</v>
      </c>
      <c r="D42" s="6" t="s">
        <v>1394</v>
      </c>
      <c r="E42" s="9">
        <v>0.0</v>
      </c>
      <c r="F42" s="9">
        <v>50.0</v>
      </c>
      <c r="G42" s="9">
        <f>IF(E42 &lt; Config!$B$2, Config!$B$2, E42)</f>
        <v>1000</v>
      </c>
      <c r="H42" s="9">
        <f t="shared" si="1"/>
        <v>8988.627954</v>
      </c>
      <c r="I42" s="9">
        <f>H42 * (1 - Config!$B$9)</f>
        <v>7640.333761</v>
      </c>
      <c r="J42" s="9">
        <f>H42 * (1 + Config!$B$10)</f>
        <v>11235.78494</v>
      </c>
      <c r="K42" s="6" t="str">
        <f t="shared" si="2"/>
        <v>0g 76s 40c</v>
      </c>
      <c r="L42" s="8" t="str">
        <f t="shared" si="3"/>
        <v>0g 89s 89c</v>
      </c>
      <c r="M42" s="6" t="str">
        <f t="shared" si="4"/>
        <v>1g 12s 36c</v>
      </c>
      <c r="N42" s="6" t="str">
        <f t="shared" si="5"/>
        <v>Winterfall Firewater</v>
      </c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>
        <f>IF(C43=0, Config!$B$13*Config!$B$20*Config!$B$30, 
IF(C43=1, Config!$B$13*Config!$B$21*Config!$B$31, 
IF(C43=2, Config!$B$13*Config!$B$22*Config!$B$32, 
IF(C43=3, Config!$B$13*Config!$B$23*Config!$B$33, 
IF(C43=4, Config!$B$13*Config!$B$24*Config!$B$34, 
IF(C43=5, Config!$B$13*Config!$B$25*Config!$B$35, 
IF(C43=6, Config!$B$13*Config!$B$26*Config!$B$36, 
IF(C43=7, Config!$B$13*Config!$B$27*Config!$B$37, ""))))))))</f>
        <v>1</v>
      </c>
      <c r="C43" s="9">
        <v>1.0</v>
      </c>
      <c r="D43" s="6" t="s">
        <v>1395</v>
      </c>
      <c r="E43" s="9">
        <v>500.0</v>
      </c>
      <c r="F43" s="9">
        <v>53.0</v>
      </c>
      <c r="G43" s="9">
        <f>IF(E43 &lt; Config!$B$2, Config!$B$2, E43)</f>
        <v>1000</v>
      </c>
      <c r="H43" s="9">
        <f t="shared" si="1"/>
        <v>9352.435257</v>
      </c>
      <c r="I43" s="9">
        <f>H43 * (1 - Config!$B$9)</f>
        <v>7949.569968</v>
      </c>
      <c r="J43" s="9">
        <f>H43 * (1 + Config!$B$10)</f>
        <v>11690.54407</v>
      </c>
      <c r="K43" s="6" t="str">
        <f t="shared" si="2"/>
        <v>0g 79s 50c</v>
      </c>
      <c r="L43" s="8" t="str">
        <f t="shared" si="3"/>
        <v>0g 93s 52c</v>
      </c>
      <c r="M43" s="6" t="str">
        <f t="shared" si="4"/>
        <v>1g 16s 91c</v>
      </c>
      <c r="N43" s="6" t="str">
        <f t="shared" si="5"/>
        <v>Elixir of Superior Defense</v>
      </c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>
        <f>IF(C44=0, Config!$B$13*Config!$B$20*Config!$B$30, 
IF(C44=1, Config!$B$13*Config!$B$21*Config!$B$31, 
IF(C44=2, Config!$B$13*Config!$B$22*Config!$B$32, 
IF(C44=3, Config!$B$13*Config!$B$23*Config!$B$33, 
IF(C44=4, Config!$B$13*Config!$B$24*Config!$B$34, 
IF(C44=5, Config!$B$13*Config!$B$25*Config!$B$35, 
IF(C44=6, Config!$B$13*Config!$B$26*Config!$B$36, 
IF(C44=7, Config!$B$13*Config!$B$27*Config!$B$37, ""))))))))</f>
        <v>1</v>
      </c>
      <c r="C44" s="9">
        <v>1.0</v>
      </c>
      <c r="D44" s="6" t="s">
        <v>1396</v>
      </c>
      <c r="E44" s="9">
        <v>1250.0</v>
      </c>
      <c r="F44" s="9">
        <v>54.0</v>
      </c>
      <c r="G44" s="9">
        <f>IF(E44 &lt; Config!$B$2, Config!$B$2, E44)</f>
        <v>1250</v>
      </c>
      <c r="H44" s="9">
        <f t="shared" si="1"/>
        <v>11838.81144</v>
      </c>
      <c r="I44" s="9">
        <f>H44 * (1 - Config!$B$9)</f>
        <v>10062.98972</v>
      </c>
      <c r="J44" s="9">
        <f>H44 * (1 + Config!$B$10)</f>
        <v>14798.5143</v>
      </c>
      <c r="K44" s="6" t="str">
        <f t="shared" si="2"/>
        <v>1g 0s 63c</v>
      </c>
      <c r="L44" s="8" t="str">
        <f t="shared" si="3"/>
        <v>1g 18s 39c</v>
      </c>
      <c r="M44" s="6" t="str">
        <f t="shared" si="4"/>
        <v>1g 47s 99c</v>
      </c>
      <c r="N44" s="6" t="str">
        <f t="shared" si="5"/>
        <v>Elixir of the Sages</v>
      </c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>
        <f>IF(C45=0, Config!$B$13*Config!$B$20*Config!$B$30, 
IF(C45=1, Config!$B$13*Config!$B$21*Config!$B$31, 
IF(C45=2, Config!$B$13*Config!$B$22*Config!$B$32, 
IF(C45=3, Config!$B$13*Config!$B$23*Config!$B$33, 
IF(C45=4, Config!$B$13*Config!$B$24*Config!$B$34, 
IF(C45=5, Config!$B$13*Config!$B$25*Config!$B$35, 
IF(C45=6, Config!$B$13*Config!$B$26*Config!$B$36, 
IF(C45=7, Config!$B$13*Config!$B$27*Config!$B$37, ""))))))))</f>
        <v>1</v>
      </c>
      <c r="C45" s="9">
        <v>1.0</v>
      </c>
      <c r="D45" s="6" t="s">
        <v>1397</v>
      </c>
      <c r="E45" s="9">
        <v>1250.0</v>
      </c>
      <c r="F45" s="9">
        <v>55.0</v>
      </c>
      <c r="G45" s="9">
        <f>IF(E45 &lt; Config!$B$2, Config!$B$2, E45)</f>
        <v>1250</v>
      </c>
      <c r="H45" s="9">
        <f t="shared" si="1"/>
        <v>11985.49272</v>
      </c>
      <c r="I45" s="9">
        <f>H45 * (1 - Config!$B$9)</f>
        <v>10187.66882</v>
      </c>
      <c r="J45" s="9">
        <f>H45 * (1 + Config!$B$10)</f>
        <v>14981.86591</v>
      </c>
      <c r="K45" s="6" t="str">
        <f t="shared" si="2"/>
        <v>1g 1s 88c</v>
      </c>
      <c r="L45" s="8" t="str">
        <f t="shared" si="3"/>
        <v>1g 19s 85c</v>
      </c>
      <c r="M45" s="6" t="str">
        <f t="shared" si="4"/>
        <v>1g 49s 82c</v>
      </c>
      <c r="N45" s="6" t="str">
        <f t="shared" si="5"/>
        <v>Elixir of Brute Force</v>
      </c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>
        <f>IF(C46=0, Config!$B$13*Config!$B$20*Config!$B$30, 
IF(C46=1, Config!$B$13*Config!$B$21*Config!$B$31, 
IF(C46=2, Config!$B$13*Config!$B$22*Config!$B$32, 
IF(C46=3, Config!$B$13*Config!$B$23*Config!$B$33, 
IF(C46=4, Config!$B$13*Config!$B$24*Config!$B$34, 
IF(C46=5, Config!$B$13*Config!$B$25*Config!$B$35, 
IF(C46=6, Config!$B$13*Config!$B$26*Config!$B$36, 
IF(C46=7, Config!$B$13*Config!$B$27*Config!$B$37, ""))))))))</f>
        <v>1</v>
      </c>
      <c r="C46" s="9">
        <v>1.0</v>
      </c>
      <c r="D46" s="6" t="s">
        <v>1398</v>
      </c>
      <c r="E46" s="9">
        <v>1250.0</v>
      </c>
      <c r="F46" s="9">
        <v>56.0</v>
      </c>
      <c r="G46" s="9">
        <f>IF(E46 &lt; Config!$B$2, Config!$B$2, E46)</f>
        <v>1250</v>
      </c>
      <c r="H46" s="9">
        <f t="shared" si="1"/>
        <v>12130.62918</v>
      </c>
      <c r="I46" s="9">
        <f>H46 * (1 - Config!$B$9)</f>
        <v>10311.03481</v>
      </c>
      <c r="J46" s="9">
        <f>H46 * (1 + Config!$B$10)</f>
        <v>15163.28648</v>
      </c>
      <c r="K46" s="6" t="str">
        <f t="shared" si="2"/>
        <v>1g 3s 11c</v>
      </c>
      <c r="L46" s="8" t="str">
        <f t="shared" si="3"/>
        <v>1g 21s 31c</v>
      </c>
      <c r="M46" s="6" t="str">
        <f t="shared" si="4"/>
        <v>1g 51s 63c</v>
      </c>
      <c r="N46" s="6" t="str">
        <f t="shared" si="5"/>
        <v>Elixir of the Mongoose</v>
      </c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>
        <f>IF(C47=0, Config!$B$13*Config!$B$20*Config!$B$30, 
IF(C47=1, Config!$B$13*Config!$B$21*Config!$B$31, 
IF(C47=2, Config!$B$13*Config!$B$22*Config!$B$32, 
IF(C47=3, Config!$B$13*Config!$B$23*Config!$B$33, 
IF(C47=4, Config!$B$13*Config!$B$24*Config!$B$34, 
IF(C47=5, Config!$B$13*Config!$B$25*Config!$B$35, 
IF(C47=6, Config!$B$13*Config!$B$26*Config!$B$36, 
IF(C47=7, Config!$B$13*Config!$B$27*Config!$B$37, ""))))))))</f>
        <v>1</v>
      </c>
      <c r="C47" s="9">
        <v>1.0</v>
      </c>
      <c r="D47" s="6" t="s">
        <v>1399</v>
      </c>
      <c r="E47" s="9">
        <v>750.0</v>
      </c>
      <c r="F47" s="9">
        <v>57.0</v>
      </c>
      <c r="G47" s="9">
        <f>IF(E47 &lt; Config!$B$2, Config!$B$2, E47)</f>
        <v>1000</v>
      </c>
      <c r="H47" s="9">
        <f t="shared" si="1"/>
        <v>9819.408302</v>
      </c>
      <c r="I47" s="9">
        <f>H47 * (1 - Config!$B$9)</f>
        <v>8346.497056</v>
      </c>
      <c r="J47" s="9">
        <f>H47 * (1 + Config!$B$10)</f>
        <v>12274.26038</v>
      </c>
      <c r="K47" s="6" t="str">
        <f t="shared" si="2"/>
        <v>0g 83s 46c</v>
      </c>
      <c r="L47" s="8" t="str">
        <f t="shared" si="3"/>
        <v>0g 98s 19c</v>
      </c>
      <c r="M47" s="6" t="str">
        <f t="shared" si="4"/>
        <v>1g 22s 74c</v>
      </c>
      <c r="N47" s="6" t="str">
        <f t="shared" si="5"/>
        <v>Greater Arcane Elixir</v>
      </c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>
        <f>IF(C48=0, Config!$B$13*Config!$B$20*Config!$B$30, 
IF(C48=1, Config!$B$13*Config!$B$21*Config!$B$31, 
IF(C48=2, Config!$B$13*Config!$B$22*Config!$B$32, 
IF(C48=3, Config!$B$13*Config!$B$23*Config!$B$33, 
IF(C48=4, Config!$B$13*Config!$B$24*Config!$B$34, 
IF(C48=5, Config!$B$13*Config!$B$25*Config!$B$35, 
IF(C48=6, Config!$B$13*Config!$B$26*Config!$B$36, 
IF(C48=7, Config!$B$13*Config!$B$27*Config!$B$37, ""))))))))</f>
        <v>1</v>
      </c>
      <c r="C48" s="9">
        <v>1.0</v>
      </c>
      <c r="D48" s="6" t="s">
        <v>1400</v>
      </c>
      <c r="E48" s="9">
        <v>1000.0</v>
      </c>
      <c r="F48" s="9">
        <v>58.0</v>
      </c>
      <c r="G48" s="9">
        <f>IF(E48 &lt; Config!$B$2, Config!$B$2, E48)</f>
        <v>1000</v>
      </c>
      <c r="H48" s="9">
        <f t="shared" si="1"/>
        <v>9933.139399</v>
      </c>
      <c r="I48" s="9">
        <f>H48 * (1 - Config!$B$9)</f>
        <v>8443.168489</v>
      </c>
      <c r="J48" s="9">
        <f>H48 * (1 + Config!$B$10)</f>
        <v>12416.42425</v>
      </c>
      <c r="K48" s="6" t="str">
        <f t="shared" si="2"/>
        <v>0g 84s 43c</v>
      </c>
      <c r="L48" s="8" t="str">
        <f t="shared" si="3"/>
        <v>0g 99s 33c</v>
      </c>
      <c r="M48" s="6" t="str">
        <f t="shared" si="4"/>
        <v>1g 24s 16c</v>
      </c>
      <c r="N48" s="6" t="str">
        <f t="shared" si="5"/>
        <v>Mighty Troll's Blood Elixir</v>
      </c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>
        <f>IF(C49=0, Config!$B$13*Config!$B$20*Config!$B$30, 
IF(C49=1, Config!$B$13*Config!$B$21*Config!$B$31, 
IF(C49=2, Config!$B$13*Config!$B$22*Config!$B$32, 
IF(C49=3, Config!$B$13*Config!$B$23*Config!$B$33, 
IF(C49=4, Config!$B$13*Config!$B$24*Config!$B$34, 
IF(C49=5, Config!$B$13*Config!$B$25*Config!$B$35, 
IF(C49=6, Config!$B$13*Config!$B$26*Config!$B$36, 
IF(C49=7, Config!$B$13*Config!$B$27*Config!$B$37, ""))))))))</f>
        <v>1</v>
      </c>
      <c r="C49" s="9">
        <v>1.0</v>
      </c>
      <c r="D49" s="6" t="s">
        <v>1401</v>
      </c>
      <c r="E49" s="9">
        <v>200.0</v>
      </c>
      <c r="F49" s="9">
        <v>60.0</v>
      </c>
      <c r="G49" s="9">
        <f>IF(E49 &lt; Config!$B$2, Config!$B$2, E49)</f>
        <v>1000</v>
      </c>
      <c r="H49" s="9">
        <f t="shared" si="1"/>
        <v>10157.19543</v>
      </c>
      <c r="I49" s="9">
        <f>H49 * (1 - Config!$B$9)</f>
        <v>8633.616114</v>
      </c>
      <c r="J49" s="9">
        <f>H49 * (1 + Config!$B$10)</f>
        <v>12696.49429</v>
      </c>
      <c r="K49" s="6" t="str">
        <f t="shared" si="2"/>
        <v>0g 86s 34c</v>
      </c>
      <c r="L49" s="8" t="str">
        <f t="shared" si="3"/>
        <v>1g 1s 57c</v>
      </c>
      <c r="M49" s="6" t="str">
        <f t="shared" si="4"/>
        <v>1g 26s 96c</v>
      </c>
      <c r="N49" s="6" t="str">
        <f t="shared" si="5"/>
        <v>Breath of Murloc</v>
      </c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>
        <f>IF(C50=0, Config!$B$13*Config!$B$20*Config!$B$30, 
IF(C50=1, Config!$B$13*Config!$B$21*Config!$B$31, 
IF(C50=2, Config!$B$13*Config!$B$22*Config!$B$32, 
IF(C50=3, Config!$B$13*Config!$B$23*Config!$B$33, 
IF(C50=4, Config!$B$13*Config!$B$24*Config!$B$34, 
IF(C50=5, Config!$B$13*Config!$B$25*Config!$B$35, 
IF(C50=6, Config!$B$13*Config!$B$26*Config!$B$36, 
IF(C50=7, Config!$B$13*Config!$B$27*Config!$B$37, ""))))))))</f>
        <v>1</v>
      </c>
      <c r="C50" s="9">
        <v>1.0</v>
      </c>
      <c r="D50" s="6" t="s">
        <v>1402</v>
      </c>
      <c r="E50" s="9">
        <v>2500.0</v>
      </c>
      <c r="F50" s="9">
        <v>60.0</v>
      </c>
      <c r="G50" s="9">
        <f>IF(E50 &lt; Config!$B$2, Config!$B$2, E50)</f>
        <v>2500</v>
      </c>
      <c r="H50" s="9">
        <f t="shared" si="1"/>
        <v>25392.98857</v>
      </c>
      <c r="I50" s="9">
        <f>H50 * (1 - Config!$B$9)</f>
        <v>21584.04029</v>
      </c>
      <c r="J50" s="9">
        <f>H50 * (1 + Config!$B$10)</f>
        <v>31741.23571</v>
      </c>
      <c r="K50" s="6" t="str">
        <f t="shared" si="2"/>
        <v>2g 15s 84c</v>
      </c>
      <c r="L50" s="8" t="str">
        <f t="shared" si="3"/>
        <v>2g 53s 93c</v>
      </c>
      <c r="M50" s="6" t="str">
        <f t="shared" si="4"/>
        <v>3g 17s 41c</v>
      </c>
      <c r="N50" s="6" t="str">
        <f t="shared" si="5"/>
        <v>Adept's Elixir</v>
      </c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>
        <f>IF(C51=0, Config!$B$13*Config!$B$20*Config!$B$30, 
IF(C51=1, Config!$B$13*Config!$B$21*Config!$B$31, 
IF(C51=2, Config!$B$13*Config!$B$22*Config!$B$32, 
IF(C51=3, Config!$B$13*Config!$B$23*Config!$B$33, 
IF(C51=4, Config!$B$13*Config!$B$24*Config!$B$34, 
IF(C51=5, Config!$B$13*Config!$B$25*Config!$B$35, 
IF(C51=6, Config!$B$13*Config!$B$26*Config!$B$36, 
IF(C51=7, Config!$B$13*Config!$B$27*Config!$B$37, ""))))))))</f>
        <v>1</v>
      </c>
      <c r="C51" s="9">
        <v>1.0</v>
      </c>
      <c r="D51" s="6" t="s">
        <v>1403</v>
      </c>
      <c r="E51" s="9">
        <v>2500.0</v>
      </c>
      <c r="F51" s="9">
        <v>60.0</v>
      </c>
      <c r="G51" s="9">
        <f>IF(E51 &lt; Config!$B$2, Config!$B$2, E51)</f>
        <v>2500</v>
      </c>
      <c r="H51" s="9">
        <f t="shared" si="1"/>
        <v>25392.98857</v>
      </c>
      <c r="I51" s="9">
        <f>H51 * (1 - Config!$B$9)</f>
        <v>21584.04029</v>
      </c>
      <c r="J51" s="9">
        <f>H51 * (1 + Config!$B$10)</f>
        <v>31741.23571</v>
      </c>
      <c r="K51" s="6" t="str">
        <f t="shared" si="2"/>
        <v>2g 15s 84c</v>
      </c>
      <c r="L51" s="8" t="str">
        <f t="shared" si="3"/>
        <v>2g 53s 93c</v>
      </c>
      <c r="M51" s="6" t="str">
        <f t="shared" si="4"/>
        <v>3g 17s 41c</v>
      </c>
      <c r="N51" s="6" t="str">
        <f t="shared" si="5"/>
        <v>Onslaught Elixir</v>
      </c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>
        <f>IF(C52=0, Config!$B$13*Config!$B$20*Config!$B$30, 
IF(C52=1, Config!$B$13*Config!$B$21*Config!$B$31, 
IF(C52=2, Config!$B$13*Config!$B$22*Config!$B$32, 
IF(C52=3, Config!$B$13*Config!$B$23*Config!$B$33, 
IF(C52=4, Config!$B$13*Config!$B$24*Config!$B$34, 
IF(C52=5, Config!$B$13*Config!$B$25*Config!$B$35, 
IF(C52=6, Config!$B$13*Config!$B$26*Config!$B$36, 
IF(C52=7, Config!$B$13*Config!$B$27*Config!$B$37, ""))))))))</f>
        <v>1</v>
      </c>
      <c r="C52" s="9">
        <v>1.0</v>
      </c>
      <c r="D52" s="6" t="s">
        <v>1362</v>
      </c>
      <c r="E52" s="9">
        <v>0.0</v>
      </c>
      <c r="F52" s="9">
        <v>60.0</v>
      </c>
      <c r="G52" s="9">
        <f>IF(E52 &lt; Config!$B$2, Config!$B$2, E52)</f>
        <v>1000</v>
      </c>
      <c r="H52" s="9">
        <f t="shared" si="1"/>
        <v>10157.19543</v>
      </c>
      <c r="I52" s="9">
        <f>H52 * (1 - Config!$B$9)</f>
        <v>8633.616114</v>
      </c>
      <c r="J52" s="9">
        <f>H52 * (1 + Config!$B$10)</f>
        <v>12696.49429</v>
      </c>
      <c r="K52" s="6" t="str">
        <f t="shared" si="2"/>
        <v>0g 86s 34c</v>
      </c>
      <c r="L52" s="8" t="str">
        <f t="shared" si="3"/>
        <v>1g 1s 57c</v>
      </c>
      <c r="M52" s="6" t="str">
        <f t="shared" si="4"/>
        <v>1g 26s 96c</v>
      </c>
      <c r="N52" s="6" t="str">
        <f t="shared" si="5"/>
        <v>Potion of Water Breathing</v>
      </c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>
        <f>IF(C53=0, Config!$B$13*Config!$B$20*Config!$B$30, 
IF(C53=1, Config!$B$13*Config!$B$21*Config!$B$31, 
IF(C53=2, Config!$B$13*Config!$B$22*Config!$B$32, 
IF(C53=3, Config!$B$13*Config!$B$23*Config!$B$33, 
IF(C53=4, Config!$B$13*Config!$B$24*Config!$B$34, 
IF(C53=5, Config!$B$13*Config!$B$25*Config!$B$35, 
IF(C53=6, Config!$B$13*Config!$B$26*Config!$B$36, 
IF(C53=7, Config!$B$13*Config!$B$27*Config!$B$37, ""))))))))</f>
        <v>1</v>
      </c>
      <c r="C53" s="9">
        <v>1.0</v>
      </c>
      <c r="D53" s="6" t="s">
        <v>1404</v>
      </c>
      <c r="E53" s="9">
        <v>2500.0</v>
      </c>
      <c r="F53" s="9">
        <v>61.0</v>
      </c>
      <c r="G53" s="9">
        <f>IF(E53 &lt; Config!$B$2, Config!$B$2, E53)</f>
        <v>2500</v>
      </c>
      <c r="H53" s="9">
        <f t="shared" si="1"/>
        <v>25668.93812</v>
      </c>
      <c r="I53" s="9">
        <f>H53 * (1 - Config!$B$9)</f>
        <v>21818.5974</v>
      </c>
      <c r="J53" s="9">
        <f>H53 * (1 + Config!$B$10)</f>
        <v>32086.17265</v>
      </c>
      <c r="K53" s="6" t="str">
        <f t="shared" si="2"/>
        <v>2g 18s 19c</v>
      </c>
      <c r="L53" s="8" t="str">
        <f t="shared" si="3"/>
        <v>2g 56s 69c</v>
      </c>
      <c r="M53" s="6" t="str">
        <f t="shared" si="4"/>
        <v>3g 20s 86c</v>
      </c>
      <c r="N53" s="6" t="str">
        <f t="shared" si="5"/>
        <v>Elixir of Camouflage</v>
      </c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>
        <f>IF(C54=0, Config!$B$13*Config!$B$20*Config!$B$30, 
IF(C54=1, Config!$B$13*Config!$B$21*Config!$B$31, 
IF(C54=2, Config!$B$13*Config!$B$22*Config!$B$32, 
IF(C54=3, Config!$B$13*Config!$B$23*Config!$B$33, 
IF(C54=4, Config!$B$13*Config!$B$24*Config!$B$34, 
IF(C54=5, Config!$B$13*Config!$B$25*Config!$B$35, 
IF(C54=6, Config!$B$13*Config!$B$26*Config!$B$36, 
IF(C54=7, Config!$B$13*Config!$B$27*Config!$B$37, ""))))))))</f>
        <v>1</v>
      </c>
      <c r="C54" s="9">
        <v>1.0</v>
      </c>
      <c r="D54" s="6" t="s">
        <v>1405</v>
      </c>
      <c r="E54" s="9">
        <v>2500.0</v>
      </c>
      <c r="F54" s="9">
        <v>61.0</v>
      </c>
      <c r="G54" s="9">
        <f>IF(E54 &lt; Config!$B$2, Config!$B$2, E54)</f>
        <v>2500</v>
      </c>
      <c r="H54" s="9">
        <f t="shared" si="1"/>
        <v>25668.93812</v>
      </c>
      <c r="I54" s="9">
        <f>H54 * (1 - Config!$B$9)</f>
        <v>21818.5974</v>
      </c>
      <c r="J54" s="9">
        <f>H54 * (1 + Config!$B$10)</f>
        <v>32086.17265</v>
      </c>
      <c r="K54" s="6" t="str">
        <f t="shared" si="2"/>
        <v>2g 18s 19c</v>
      </c>
      <c r="L54" s="8" t="str">
        <f t="shared" si="3"/>
        <v>2g 56s 69c</v>
      </c>
      <c r="M54" s="6" t="str">
        <f t="shared" si="4"/>
        <v>3g 20s 86c</v>
      </c>
      <c r="N54" s="6" t="str">
        <f t="shared" si="5"/>
        <v>Elixir of Major Strength</v>
      </c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>
        <f>IF(C55=0, Config!$B$13*Config!$B$20*Config!$B$30, 
IF(C55=1, Config!$B$13*Config!$B$21*Config!$B$31, 
IF(C55=2, Config!$B$13*Config!$B$22*Config!$B$32, 
IF(C55=3, Config!$B$13*Config!$B$23*Config!$B$33, 
IF(C55=4, Config!$B$13*Config!$B$24*Config!$B$34, 
IF(C55=5, Config!$B$13*Config!$B$25*Config!$B$35, 
IF(C55=6, Config!$B$13*Config!$B$26*Config!$B$36, 
IF(C55=7, Config!$B$13*Config!$B$27*Config!$B$37, ""))))))))</f>
        <v>1</v>
      </c>
      <c r="C55" s="9">
        <v>1.0</v>
      </c>
      <c r="D55" s="6" t="s">
        <v>1406</v>
      </c>
      <c r="E55" s="9">
        <v>2500.0</v>
      </c>
      <c r="F55" s="9">
        <v>61.0</v>
      </c>
      <c r="G55" s="9">
        <f>IF(E55 &lt; Config!$B$2, Config!$B$2, E55)</f>
        <v>2500</v>
      </c>
      <c r="H55" s="9">
        <f t="shared" si="1"/>
        <v>25668.93812</v>
      </c>
      <c r="I55" s="9">
        <f>H55 * (1 - Config!$B$9)</f>
        <v>21818.5974</v>
      </c>
      <c r="J55" s="9">
        <f>H55 * (1 + Config!$B$10)</f>
        <v>32086.17265</v>
      </c>
      <c r="K55" s="6" t="str">
        <f t="shared" si="2"/>
        <v>2g 18s 19c</v>
      </c>
      <c r="L55" s="8" t="str">
        <f t="shared" si="3"/>
        <v>2g 56s 69c</v>
      </c>
      <c r="M55" s="6" t="str">
        <f t="shared" si="4"/>
        <v>3g 20s 86c</v>
      </c>
      <c r="N55" s="6" t="str">
        <f t="shared" si="5"/>
        <v>Elixir of Healing Power</v>
      </c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>
        <f>IF(C56=0, Config!$B$13*Config!$B$20*Config!$B$30, 
IF(C56=1, Config!$B$13*Config!$B$21*Config!$B$31, 
IF(C56=2, Config!$B$13*Config!$B$22*Config!$B$32, 
IF(C56=3, Config!$B$13*Config!$B$23*Config!$B$33, 
IF(C56=4, Config!$B$13*Config!$B$24*Config!$B$34, 
IF(C56=5, Config!$B$13*Config!$B$25*Config!$B$35, 
IF(C56=6, Config!$B$13*Config!$B$26*Config!$B$36, 
IF(C56=7, Config!$B$13*Config!$B$27*Config!$B$37, ""))))))))</f>
        <v>1</v>
      </c>
      <c r="C56" s="9">
        <v>1.0</v>
      </c>
      <c r="D56" s="6" t="s">
        <v>1407</v>
      </c>
      <c r="E56" s="9">
        <v>1250.0</v>
      </c>
      <c r="F56" s="9">
        <v>61.0</v>
      </c>
      <c r="G56" s="9">
        <f>IF(E56 &lt; Config!$B$2, Config!$B$2, E56)</f>
        <v>1250</v>
      </c>
      <c r="H56" s="9">
        <f t="shared" si="1"/>
        <v>12834.46906</v>
      </c>
      <c r="I56" s="9">
        <f>H56 * (1 - Config!$B$9)</f>
        <v>10909.2987</v>
      </c>
      <c r="J56" s="9">
        <f>H56 * (1 + Config!$B$10)</f>
        <v>16043.08632</v>
      </c>
      <c r="K56" s="6" t="str">
        <f t="shared" si="2"/>
        <v>1g 9s 9c</v>
      </c>
      <c r="L56" s="8" t="str">
        <f t="shared" si="3"/>
        <v>1g 28s 34c</v>
      </c>
      <c r="M56" s="6" t="str">
        <f t="shared" si="4"/>
        <v>1g 60s 43c</v>
      </c>
      <c r="N56" s="6" t="str">
        <f t="shared" si="5"/>
        <v>Elixir of Major Fortitude</v>
      </c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>
        <f>IF(C57=0, Config!$B$13*Config!$B$20*Config!$B$30, 
IF(C57=1, Config!$B$13*Config!$B$21*Config!$B$31, 
IF(C57=2, Config!$B$13*Config!$B$22*Config!$B$32, 
IF(C57=3, Config!$B$13*Config!$B$23*Config!$B$33, 
IF(C57=4, Config!$B$13*Config!$B$24*Config!$B$34, 
IF(C57=5, Config!$B$13*Config!$B$25*Config!$B$35, 
IF(C57=6, Config!$B$13*Config!$B$26*Config!$B$36, 
IF(C57=7, Config!$B$13*Config!$B$27*Config!$B$37, ""))))))))</f>
        <v>1</v>
      </c>
      <c r="C57" s="9">
        <v>1.0</v>
      </c>
      <c r="D57" s="6" t="s">
        <v>1408</v>
      </c>
      <c r="E57" s="9">
        <v>2500.0</v>
      </c>
      <c r="F57" s="9">
        <v>63.0</v>
      </c>
      <c r="G57" s="9">
        <f>IF(E57 &lt; Config!$B$2, Config!$B$2, E57)</f>
        <v>2500</v>
      </c>
      <c r="H57" s="9">
        <f t="shared" si="1"/>
        <v>26212.91972</v>
      </c>
      <c r="I57" s="9">
        <f>H57 * (1 - Config!$B$9)</f>
        <v>22280.98176</v>
      </c>
      <c r="J57" s="9">
        <f>H57 * (1 + Config!$B$10)</f>
        <v>32766.14965</v>
      </c>
      <c r="K57" s="6" t="str">
        <f t="shared" si="2"/>
        <v>2g 22s 81c</v>
      </c>
      <c r="L57" s="8" t="str">
        <f t="shared" si="3"/>
        <v>2g 62s 13c</v>
      </c>
      <c r="M57" s="6" t="str">
        <f t="shared" si="4"/>
        <v>3g 27s 66c</v>
      </c>
      <c r="N57" s="6" t="str">
        <f t="shared" si="5"/>
        <v>Elixir of Mastery</v>
      </c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>
        <f>IF(C58=0, Config!$B$13*Config!$B$20*Config!$B$30, 
IF(C58=1, Config!$B$13*Config!$B$21*Config!$B$31, 
IF(C58=2, Config!$B$13*Config!$B$22*Config!$B$32, 
IF(C58=3, Config!$B$13*Config!$B$23*Config!$B$33, 
IF(C58=4, Config!$B$13*Config!$B$24*Config!$B$34, 
IF(C58=5, Config!$B$13*Config!$B$25*Config!$B$35, 
IF(C58=6, Config!$B$13*Config!$B$26*Config!$B$36, 
IF(C58=7, Config!$B$13*Config!$B$27*Config!$B$37, ""))))))))</f>
        <v>1</v>
      </c>
      <c r="C58" s="9">
        <v>1.0</v>
      </c>
      <c r="D58" s="6" t="s">
        <v>1409</v>
      </c>
      <c r="E58" s="9">
        <v>1500.0</v>
      </c>
      <c r="F58" s="9">
        <v>63.0</v>
      </c>
      <c r="G58" s="9">
        <f>IF(E58 &lt; Config!$B$2, Config!$B$2, E58)</f>
        <v>1500</v>
      </c>
      <c r="H58" s="9">
        <f t="shared" si="1"/>
        <v>15727.75183</v>
      </c>
      <c r="I58" s="9">
        <f>H58 * (1 - Config!$B$9)</f>
        <v>13368.58906</v>
      </c>
      <c r="J58" s="9">
        <f>H58 * (1 + Config!$B$10)</f>
        <v>19659.68979</v>
      </c>
      <c r="K58" s="6" t="str">
        <f t="shared" si="2"/>
        <v>1g 33s 69c</v>
      </c>
      <c r="L58" s="8" t="str">
        <f t="shared" si="3"/>
        <v>1g 57s 28c</v>
      </c>
      <c r="M58" s="6" t="str">
        <f t="shared" si="4"/>
        <v>1g 96s 60c</v>
      </c>
      <c r="N58" s="6" t="str">
        <f t="shared" si="5"/>
        <v>Earthen Elixir</v>
      </c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>
        <f>IF(C59=0, Config!$B$13*Config!$B$20*Config!$B$30, 
IF(C59=1, Config!$B$13*Config!$B$21*Config!$B$31, 
IF(C59=2, Config!$B$13*Config!$B$22*Config!$B$32, 
IF(C59=3, Config!$B$13*Config!$B$23*Config!$B$33, 
IF(C59=4, Config!$B$13*Config!$B$24*Config!$B$34, 
IF(C59=5, Config!$B$13*Config!$B$25*Config!$B$35, 
IF(C59=6, Config!$B$13*Config!$B$26*Config!$B$36, 
IF(C59=7, Config!$B$13*Config!$B$27*Config!$B$37, ""))))))))</f>
        <v>1</v>
      </c>
      <c r="C59" s="9">
        <v>1.0</v>
      </c>
      <c r="D59" s="6" t="s">
        <v>1410</v>
      </c>
      <c r="E59" s="9">
        <v>2500.0</v>
      </c>
      <c r="F59" s="9">
        <v>64.0</v>
      </c>
      <c r="G59" s="9">
        <f>IF(E59 &lt; Config!$B$2, Config!$B$2, E59)</f>
        <v>2500</v>
      </c>
      <c r="H59" s="9">
        <f t="shared" si="1"/>
        <v>26481.07391</v>
      </c>
      <c r="I59" s="9">
        <f>H59 * (1 - Config!$B$9)</f>
        <v>22508.91282</v>
      </c>
      <c r="J59" s="9">
        <f>H59 * (1 + Config!$B$10)</f>
        <v>33101.34239</v>
      </c>
      <c r="K59" s="6" t="str">
        <f t="shared" si="2"/>
        <v>2g 25s 9c</v>
      </c>
      <c r="L59" s="8" t="str">
        <f t="shared" si="3"/>
        <v>2g 64s 81c</v>
      </c>
      <c r="M59" s="6" t="str">
        <f t="shared" si="4"/>
        <v>3g 31s 1c</v>
      </c>
      <c r="N59" s="6" t="str">
        <f t="shared" si="5"/>
        <v>Elixir of Major Firepower</v>
      </c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>
        <f>IF(C60=0, Config!$B$13*Config!$B$20*Config!$B$30, 
IF(C60=1, Config!$B$13*Config!$B$21*Config!$B$31, 
IF(C60=2, Config!$B$13*Config!$B$22*Config!$B$32, 
IF(C60=3, Config!$B$13*Config!$B$23*Config!$B$33, 
IF(C60=4, Config!$B$13*Config!$B$24*Config!$B$34, 
IF(C60=5, Config!$B$13*Config!$B$25*Config!$B$35, 
IF(C60=6, Config!$B$13*Config!$B$26*Config!$B$36, 
IF(C60=7, Config!$B$13*Config!$B$27*Config!$B$37, ""))))))))</f>
        <v>1</v>
      </c>
      <c r="C60" s="9">
        <v>1.0</v>
      </c>
      <c r="D60" s="6" t="s">
        <v>1411</v>
      </c>
      <c r="E60" s="9">
        <v>2500.0</v>
      </c>
      <c r="F60" s="9">
        <v>64.0</v>
      </c>
      <c r="G60" s="9">
        <f>IF(E60 &lt; Config!$B$2, Config!$B$2, E60)</f>
        <v>2500</v>
      </c>
      <c r="H60" s="9">
        <f t="shared" si="1"/>
        <v>26481.07391</v>
      </c>
      <c r="I60" s="9">
        <f>H60 * (1 - Config!$B$9)</f>
        <v>22508.91282</v>
      </c>
      <c r="J60" s="9">
        <f>H60 * (1 + Config!$B$10)</f>
        <v>33101.34239</v>
      </c>
      <c r="K60" s="6" t="str">
        <f t="shared" si="2"/>
        <v>2g 25s 9c</v>
      </c>
      <c r="L60" s="8" t="str">
        <f t="shared" si="3"/>
        <v>2g 64s 81c</v>
      </c>
      <c r="M60" s="6" t="str">
        <f t="shared" si="4"/>
        <v>3g 31s 1c</v>
      </c>
      <c r="N60" s="6" t="str">
        <f t="shared" si="5"/>
        <v>Elixir of Major Frost Power</v>
      </c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>
        <f>IF(C61=0, Config!$B$13*Config!$B$20*Config!$B$30, 
IF(C61=1, Config!$B$13*Config!$B$21*Config!$B$31, 
IF(C61=2, Config!$B$13*Config!$B$22*Config!$B$32, 
IF(C61=3, Config!$B$13*Config!$B$23*Config!$B$33, 
IF(C61=4, Config!$B$13*Config!$B$24*Config!$B$34, 
IF(C61=5, Config!$B$13*Config!$B$25*Config!$B$35, 
IF(C61=6, Config!$B$13*Config!$B$26*Config!$B$36, 
IF(C61=7, Config!$B$13*Config!$B$27*Config!$B$37, ""))))))))</f>
        <v>1</v>
      </c>
      <c r="C61" s="9">
        <v>1.0</v>
      </c>
      <c r="D61" s="6" t="s">
        <v>1412</v>
      </c>
      <c r="E61" s="9">
        <v>1500.0</v>
      </c>
      <c r="F61" s="9">
        <v>64.0</v>
      </c>
      <c r="G61" s="9">
        <f>IF(E61 &lt; Config!$B$2, Config!$B$2, E61)</f>
        <v>1500</v>
      </c>
      <c r="H61" s="9">
        <f t="shared" si="1"/>
        <v>15888.64435</v>
      </c>
      <c r="I61" s="9">
        <f>H61 * (1 - Config!$B$9)</f>
        <v>13505.34769</v>
      </c>
      <c r="J61" s="9">
        <f>H61 * (1 + Config!$B$10)</f>
        <v>19860.80543</v>
      </c>
      <c r="K61" s="6" t="str">
        <f t="shared" si="2"/>
        <v>1g 35s 5c</v>
      </c>
      <c r="L61" s="8" t="str">
        <f t="shared" si="3"/>
        <v>1g 58s 89c</v>
      </c>
      <c r="M61" s="6" t="str">
        <f t="shared" si="4"/>
        <v>1g 98s 61c</v>
      </c>
      <c r="N61" s="6" t="str">
        <f t="shared" si="5"/>
        <v>Elixir of Draenic Wisdom</v>
      </c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6">
        <f>IF(C62=0, Config!$B$13*Config!$B$20*Config!$B$30, 
IF(C62=1, Config!$B$13*Config!$B$21*Config!$B$31, 
IF(C62=2, Config!$B$13*Config!$B$22*Config!$B$32, 
IF(C62=3, Config!$B$13*Config!$B$23*Config!$B$33, 
IF(C62=4, Config!$B$13*Config!$B$24*Config!$B$34, 
IF(C62=5, Config!$B$13*Config!$B$25*Config!$B$35, 
IF(C62=6, Config!$B$13*Config!$B$26*Config!$B$36, 
IF(C62=7, Config!$B$13*Config!$B$27*Config!$B$37, ""))))))))</f>
        <v>1</v>
      </c>
      <c r="C62" s="9">
        <v>1.0</v>
      </c>
      <c r="D62" s="6" t="s">
        <v>1413</v>
      </c>
      <c r="E62" s="9">
        <v>4000.0</v>
      </c>
      <c r="F62" s="9">
        <v>65.0</v>
      </c>
      <c r="G62" s="9">
        <f>IF(E62 &lt; Config!$B$2, Config!$B$2, E62)</f>
        <v>4000</v>
      </c>
      <c r="H62" s="9">
        <f t="shared" si="1"/>
        <v>42794.79687</v>
      </c>
      <c r="I62" s="9">
        <f>H62 * (1 - Config!$B$9)</f>
        <v>36375.57734</v>
      </c>
      <c r="J62" s="9">
        <f>H62 * (1 + Config!$B$10)</f>
        <v>53493.49609</v>
      </c>
      <c r="K62" s="6" t="str">
        <f t="shared" si="2"/>
        <v>3g 63s 76c</v>
      </c>
      <c r="L62" s="8" t="str">
        <f t="shared" si="3"/>
        <v>4g 27s 95c</v>
      </c>
      <c r="M62" s="6" t="str">
        <f t="shared" si="4"/>
        <v>5g 34s 93c</v>
      </c>
      <c r="N62" s="6" t="str">
        <f t="shared" si="5"/>
        <v>Elixir of the Searching Eye</v>
      </c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6">
        <f>IF(C63=0, Config!$B$13*Config!$B$20*Config!$B$30, 
IF(C63=1, Config!$B$13*Config!$B$21*Config!$B$31, 
IF(C63=2, Config!$B$13*Config!$B$22*Config!$B$32, 
IF(C63=3, Config!$B$13*Config!$B$23*Config!$B$33, 
IF(C63=4, Config!$B$13*Config!$B$24*Config!$B$34, 
IF(C63=5, Config!$B$13*Config!$B$25*Config!$B$35, 
IF(C63=6, Config!$B$13*Config!$B$26*Config!$B$36, 
IF(C63=7, Config!$B$13*Config!$B$27*Config!$B$37, ""))))))))</f>
        <v>1</v>
      </c>
      <c r="C63" s="9">
        <v>1.0</v>
      </c>
      <c r="D63" s="6" t="s">
        <v>1414</v>
      </c>
      <c r="E63" s="9">
        <v>1500.0</v>
      </c>
      <c r="F63" s="9">
        <v>66.0</v>
      </c>
      <c r="G63" s="9">
        <f>IF(E63 &lt; Config!$B$2, Config!$B$2, E63)</f>
        <v>1500</v>
      </c>
      <c r="H63" s="9">
        <f t="shared" si="1"/>
        <v>16205.99865</v>
      </c>
      <c r="I63" s="9">
        <f>H63 * (1 - Config!$B$9)</f>
        <v>13775.09885</v>
      </c>
      <c r="J63" s="9">
        <f>H63 * (1 + Config!$B$10)</f>
        <v>20257.49831</v>
      </c>
      <c r="K63" s="6" t="str">
        <f t="shared" si="2"/>
        <v>1g 37s 75c</v>
      </c>
      <c r="L63" s="8" t="str">
        <f t="shared" si="3"/>
        <v>1g 62s 6c</v>
      </c>
      <c r="M63" s="6" t="str">
        <f t="shared" si="4"/>
        <v>2g 2s 57c</v>
      </c>
      <c r="N63" s="6" t="str">
        <f t="shared" si="5"/>
        <v>Elixir of Ironskin</v>
      </c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6">
        <f>IF(C64=0, Config!$B$13*Config!$B$20*Config!$B$30, 
IF(C64=1, Config!$B$13*Config!$B$21*Config!$B$31, 
IF(C64=2, Config!$B$13*Config!$B$22*Config!$B$32, 
IF(C64=3, Config!$B$13*Config!$B$23*Config!$B$33, 
IF(C64=4, Config!$B$13*Config!$B$24*Config!$B$34, 
IF(C64=5, Config!$B$13*Config!$B$25*Config!$B$35, 
IF(C64=6, Config!$B$13*Config!$B$26*Config!$B$36, 
IF(C64=7, Config!$B$13*Config!$B$27*Config!$B$37, ""))))))))</f>
        <v>1</v>
      </c>
      <c r="C64" s="9">
        <v>1.0</v>
      </c>
      <c r="D64" s="6" t="s">
        <v>1415</v>
      </c>
      <c r="E64" s="9">
        <v>4000.0</v>
      </c>
      <c r="F64" s="9">
        <v>66.0</v>
      </c>
      <c r="G64" s="9">
        <f>IF(E64 &lt; Config!$B$2, Config!$B$2, E64)</f>
        <v>4000</v>
      </c>
      <c r="H64" s="9">
        <f t="shared" si="1"/>
        <v>43215.99639</v>
      </c>
      <c r="I64" s="9">
        <f>H64 * (1 - Config!$B$9)</f>
        <v>36733.59693</v>
      </c>
      <c r="J64" s="9">
        <f>H64 * (1 + Config!$B$10)</f>
        <v>54019.99549</v>
      </c>
      <c r="K64" s="6" t="str">
        <f t="shared" si="2"/>
        <v>3g 67s 34c</v>
      </c>
      <c r="L64" s="8" t="str">
        <f t="shared" si="3"/>
        <v>4g 32s 16c</v>
      </c>
      <c r="M64" s="6" t="str">
        <f t="shared" si="4"/>
        <v>5g 40s 20c</v>
      </c>
      <c r="N64" s="6" t="str">
        <f t="shared" si="5"/>
        <v>Elixir of Major Agility</v>
      </c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6">
        <f>IF(C65=0, Config!$B$13*Config!$B$20*Config!$B$30, 
IF(C65=1, Config!$B$13*Config!$B$21*Config!$B$31, 
IF(C65=2, Config!$B$13*Config!$B$22*Config!$B$32, 
IF(C65=3, Config!$B$13*Config!$B$23*Config!$B$33, 
IF(C65=4, Config!$B$13*Config!$B$24*Config!$B$34, 
IF(C65=5, Config!$B$13*Config!$B$25*Config!$B$35, 
IF(C65=6, Config!$B$13*Config!$B$26*Config!$B$36, 
IF(C65=7, Config!$B$13*Config!$B$27*Config!$B$37, ""))))))))</f>
        <v>1</v>
      </c>
      <c r="C65" s="9">
        <v>1.0</v>
      </c>
      <c r="D65" s="6" t="s">
        <v>1416</v>
      </c>
      <c r="E65" s="9">
        <v>3000.0</v>
      </c>
      <c r="F65" s="9">
        <v>67.0</v>
      </c>
      <c r="G65" s="9">
        <f>IF(E65 &lt; Config!$B$2, Config!$B$2, E65)</f>
        <v>3000</v>
      </c>
      <c r="H65" s="9">
        <f t="shared" si="1"/>
        <v>32725.05197</v>
      </c>
      <c r="I65" s="9">
        <f>H65 * (1 - Config!$B$9)</f>
        <v>27816.29418</v>
      </c>
      <c r="J65" s="9">
        <f>H65 * (1 + Config!$B$10)</f>
        <v>40906.31496</v>
      </c>
      <c r="K65" s="6" t="str">
        <f t="shared" si="2"/>
        <v>2g 78s 16c</v>
      </c>
      <c r="L65" s="8" t="str">
        <f t="shared" si="3"/>
        <v>3g 27s 25c</v>
      </c>
      <c r="M65" s="6" t="str">
        <f t="shared" si="4"/>
        <v>4g 9s 6c</v>
      </c>
      <c r="N65" s="6" t="str">
        <f t="shared" si="5"/>
        <v>Fel Strength Elixir</v>
      </c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6">
        <f>IF(C66=0, Config!$B$13*Config!$B$20*Config!$B$30, 
IF(C66=1, Config!$B$13*Config!$B$21*Config!$B$31, 
IF(C66=2, Config!$B$13*Config!$B$22*Config!$B$32, 
IF(C66=3, Config!$B$13*Config!$B$23*Config!$B$33, 
IF(C66=4, Config!$B$13*Config!$B$24*Config!$B$34, 
IF(C66=5, Config!$B$13*Config!$B$25*Config!$B$35, 
IF(C66=6, Config!$B$13*Config!$B$26*Config!$B$36, 
IF(C66=7, Config!$B$13*Config!$B$27*Config!$B$37, ""))))))))</f>
        <v>1</v>
      </c>
      <c r="C66" s="9">
        <v>1.0</v>
      </c>
      <c r="D66" s="6" t="s">
        <v>1417</v>
      </c>
      <c r="E66" s="9">
        <v>4000.0</v>
      </c>
      <c r="F66" s="9">
        <v>69.0</v>
      </c>
      <c r="G66" s="9">
        <f>IF(E66 &lt; Config!$B$2, Config!$B$2, E66)</f>
        <v>4000</v>
      </c>
      <c r="H66" s="9">
        <f t="shared" si="1"/>
        <v>44457.16358</v>
      </c>
      <c r="I66" s="9">
        <f>H66 * (1 - Config!$B$9)</f>
        <v>37788.58904</v>
      </c>
      <c r="J66" s="9">
        <f>H66 * (1 + Config!$B$10)</f>
        <v>55571.45447</v>
      </c>
      <c r="K66" s="6" t="str">
        <f t="shared" si="2"/>
        <v>3g 77s 89c</v>
      </c>
      <c r="L66" s="8" t="str">
        <f t="shared" si="3"/>
        <v>4g 44s 57c</v>
      </c>
      <c r="M66" s="6" t="str">
        <f t="shared" si="4"/>
        <v>5g 55s 71c</v>
      </c>
      <c r="N66" s="6" t="str">
        <f t="shared" si="5"/>
        <v>Elixir of Major Defense</v>
      </c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6">
        <f>IF(C67=0, Config!$B$13*Config!$B$20*Config!$B$30, 
IF(C67=1, Config!$B$13*Config!$B$21*Config!$B$31, 
IF(C67=2, Config!$B$13*Config!$B$22*Config!$B$32, 
IF(C67=3, Config!$B$13*Config!$B$23*Config!$B$33, 
IF(C67=4, Config!$B$13*Config!$B$24*Config!$B$34, 
IF(C67=5, Config!$B$13*Config!$B$25*Config!$B$35, 
IF(C67=6, Config!$B$13*Config!$B$26*Config!$B$36, 
IF(C67=7, Config!$B$13*Config!$B$27*Config!$B$37, ""))))))))</f>
        <v>1</v>
      </c>
      <c r="C67" s="9">
        <v>1.0</v>
      </c>
      <c r="D67" s="6" t="s">
        <v>1418</v>
      </c>
      <c r="E67" s="9">
        <v>7000.0</v>
      </c>
      <c r="F67" s="9">
        <v>70.0</v>
      </c>
      <c r="G67" s="9">
        <f>IF(E67 &lt; Config!$B$2, Config!$B$2, E67)</f>
        <v>7000</v>
      </c>
      <c r="H67" s="9">
        <f t="shared" si="1"/>
        <v>78511.43192</v>
      </c>
      <c r="I67" s="9">
        <f>H67 * (1 - Config!$B$9)</f>
        <v>66734.71713</v>
      </c>
      <c r="J67" s="9">
        <f>H67 * (1 + Config!$B$10)</f>
        <v>98139.2899</v>
      </c>
      <c r="K67" s="6" t="str">
        <f t="shared" si="2"/>
        <v>6g 67s 35c</v>
      </c>
      <c r="L67" s="8" t="str">
        <f t="shared" si="3"/>
        <v>7g 85s 11c</v>
      </c>
      <c r="M67" s="6" t="str">
        <f t="shared" si="4"/>
        <v>9g 81s 39c</v>
      </c>
      <c r="N67" s="6" t="str">
        <f t="shared" si="5"/>
        <v>Elixir of Empowerment</v>
      </c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6">
        <f>IF(C68=0, Config!$B$13*Config!$B$20*Config!$B$30, 
IF(C68=1, Config!$B$13*Config!$B$21*Config!$B$31, 
IF(C68=2, Config!$B$13*Config!$B$22*Config!$B$32, 
IF(C68=3, Config!$B$13*Config!$B$23*Config!$B$33, 
IF(C68=4, Config!$B$13*Config!$B$24*Config!$B$34, 
IF(C68=5, Config!$B$13*Config!$B$25*Config!$B$35, 
IF(C68=6, Config!$B$13*Config!$B$26*Config!$B$36, 
IF(C68=7, Config!$B$13*Config!$B$27*Config!$B$37, ""))))))))</f>
        <v>1</v>
      </c>
      <c r="C68" s="9">
        <v>1.0</v>
      </c>
      <c r="D68" s="6" t="s">
        <v>1419</v>
      </c>
      <c r="E68" s="9">
        <v>175.0</v>
      </c>
      <c r="F68" s="9">
        <v>70.0</v>
      </c>
      <c r="G68" s="9">
        <f>IF(E68 &lt; Config!$B$2, Config!$B$2, E68)</f>
        <v>1000</v>
      </c>
      <c r="H68" s="9">
        <f t="shared" si="1"/>
        <v>11215.91885</v>
      </c>
      <c r="I68" s="9">
        <f>H68 * (1 - Config!$B$9)</f>
        <v>9533.531019</v>
      </c>
      <c r="J68" s="9">
        <f>H68 * (1 + Config!$B$10)</f>
        <v>14019.89856</v>
      </c>
      <c r="K68" s="6" t="str">
        <f t="shared" si="2"/>
        <v>0g 95s 34c</v>
      </c>
      <c r="L68" s="8" t="str">
        <f t="shared" si="3"/>
        <v>1g 12s 16c</v>
      </c>
      <c r="M68" s="6" t="str">
        <f t="shared" si="4"/>
        <v>1g 40s 20c</v>
      </c>
      <c r="N68" s="6" t="str">
        <f t="shared" si="5"/>
        <v>Underbelly Elixir</v>
      </c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6">
        <f>IF(C69=0, Config!$B$13*Config!$B$20*Config!$B$30, 
IF(C69=1, Config!$B$13*Config!$B$21*Config!$B$31, 
IF(C69=2, Config!$B$13*Config!$B$22*Config!$B$32, 
IF(C69=3, Config!$B$13*Config!$B$23*Config!$B$33, 
IF(C69=4, Config!$B$13*Config!$B$24*Config!$B$34, 
IF(C69=5, Config!$B$13*Config!$B$25*Config!$B$35, 
IF(C69=6, Config!$B$13*Config!$B$26*Config!$B$36, 
IF(C69=7, Config!$B$13*Config!$B$27*Config!$B$37, ""))))))))</f>
        <v>1</v>
      </c>
      <c r="C69" s="9">
        <v>1.0</v>
      </c>
      <c r="D69" s="6" t="s">
        <v>1420</v>
      </c>
      <c r="E69" s="9">
        <v>6000.0</v>
      </c>
      <c r="F69" s="9">
        <v>70.0</v>
      </c>
      <c r="G69" s="9">
        <f>IF(E69 &lt; Config!$B$2, Config!$B$2, E69)</f>
        <v>6000</v>
      </c>
      <c r="H69" s="9">
        <f t="shared" si="1"/>
        <v>67295.51308</v>
      </c>
      <c r="I69" s="9">
        <f>H69 * (1 - Config!$B$9)</f>
        <v>57201.18611</v>
      </c>
      <c r="J69" s="9">
        <f>H69 * (1 + Config!$B$10)</f>
        <v>84119.39135</v>
      </c>
      <c r="K69" s="6" t="str">
        <f t="shared" si="2"/>
        <v>5g 72s 1c</v>
      </c>
      <c r="L69" s="8" t="str">
        <f t="shared" si="3"/>
        <v>6g 72s 96c</v>
      </c>
      <c r="M69" s="6" t="str">
        <f t="shared" si="4"/>
        <v>8g 41s 19c</v>
      </c>
      <c r="N69" s="6" t="str">
        <f t="shared" si="5"/>
        <v>Elixir of Major Mageblood</v>
      </c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6">
        <f>IF(C70=0, Config!$B$13*Config!$B$20*Config!$B$30, 
IF(C70=1, Config!$B$13*Config!$B$21*Config!$B$31, 
IF(C70=2, Config!$B$13*Config!$B$22*Config!$B$32, 
IF(C70=3, Config!$B$13*Config!$B$23*Config!$B$33, 
IF(C70=4, Config!$B$13*Config!$B$24*Config!$B$34, 
IF(C70=5, Config!$B$13*Config!$B$25*Config!$B$35, 
IF(C70=6, Config!$B$13*Config!$B$26*Config!$B$36, 
IF(C70=7, Config!$B$13*Config!$B$27*Config!$B$37, ""))))))))</f>
        <v>1</v>
      </c>
      <c r="C70" s="9">
        <v>1.0</v>
      </c>
      <c r="D70" s="6" t="s">
        <v>1421</v>
      </c>
      <c r="E70" s="9">
        <v>6000.0</v>
      </c>
      <c r="F70" s="9">
        <v>70.0</v>
      </c>
      <c r="G70" s="9">
        <f>IF(E70 &lt; Config!$B$2, Config!$B$2, E70)</f>
        <v>6000</v>
      </c>
      <c r="H70" s="9">
        <f t="shared" si="1"/>
        <v>67295.51308</v>
      </c>
      <c r="I70" s="9">
        <f>H70 * (1 - Config!$B$9)</f>
        <v>57201.18611</v>
      </c>
      <c r="J70" s="9">
        <f>H70 * (1 + Config!$B$10)</f>
        <v>84119.39135</v>
      </c>
      <c r="K70" s="6" t="str">
        <f t="shared" si="2"/>
        <v>5g 72s 1c</v>
      </c>
      <c r="L70" s="8" t="str">
        <f t="shared" si="3"/>
        <v>6g 72s 96c</v>
      </c>
      <c r="M70" s="6" t="str">
        <f t="shared" si="4"/>
        <v>8g 41s 19c</v>
      </c>
      <c r="N70" s="6" t="str">
        <f t="shared" si="5"/>
        <v>Elixir of Major Shadow Power</v>
      </c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6">
        <f>IF(C71=0, Config!$B$13*Config!$B$20*Config!$B$30, 
IF(C71=1, Config!$B$13*Config!$B$21*Config!$B$31, 
IF(C71=2, Config!$B$13*Config!$B$22*Config!$B$32, 
IF(C71=3, Config!$B$13*Config!$B$23*Config!$B$33, 
IF(C71=4, Config!$B$13*Config!$B$24*Config!$B$34, 
IF(C71=5, Config!$B$13*Config!$B$25*Config!$B$35, 
IF(C71=6, Config!$B$13*Config!$B$26*Config!$B$36, 
IF(C71=7, Config!$B$13*Config!$B$27*Config!$B$37, ""))))))))</f>
        <v>1</v>
      </c>
      <c r="C71" s="9">
        <v>1.0</v>
      </c>
      <c r="D71" s="6" t="s">
        <v>1422</v>
      </c>
      <c r="E71" s="9">
        <v>2500.0</v>
      </c>
      <c r="F71" s="9">
        <v>70.0</v>
      </c>
      <c r="G71" s="9">
        <f>IF(E71 &lt; Config!$B$2, Config!$B$2, E71)</f>
        <v>2500</v>
      </c>
      <c r="H71" s="9">
        <f t="shared" si="1"/>
        <v>28039.79712</v>
      </c>
      <c r="I71" s="9">
        <f>H71 * (1 - Config!$B$9)</f>
        <v>23833.82755</v>
      </c>
      <c r="J71" s="9">
        <f>H71 * (1 + Config!$B$10)</f>
        <v>35049.74639</v>
      </c>
      <c r="K71" s="6" t="str">
        <f t="shared" si="2"/>
        <v>2g 38s 34c</v>
      </c>
      <c r="L71" s="8" t="str">
        <f t="shared" si="3"/>
        <v>2g 80s 40c</v>
      </c>
      <c r="M71" s="6" t="str">
        <f t="shared" si="4"/>
        <v>3g 50s 50c</v>
      </c>
      <c r="N71" s="6" t="str">
        <f t="shared" si="5"/>
        <v>Bloodberry Elixir</v>
      </c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6">
        <f>IF(C72=0, Config!$B$13*Config!$B$20*Config!$B$30, 
IF(C72=1, Config!$B$13*Config!$B$21*Config!$B$31, 
IF(C72=2, Config!$B$13*Config!$B$22*Config!$B$32, 
IF(C72=3, Config!$B$13*Config!$B$23*Config!$B$33, 
IF(C72=4, Config!$B$13*Config!$B$24*Config!$B$34, 
IF(C72=5, Config!$B$13*Config!$B$25*Config!$B$35, 
IF(C72=6, Config!$B$13*Config!$B$26*Config!$B$36, 
IF(C72=7, Config!$B$13*Config!$B$27*Config!$B$37, ""))))))))</f>
        <v>1</v>
      </c>
      <c r="C72" s="9">
        <v>1.0</v>
      </c>
      <c r="D72" s="6" t="s">
        <v>1423</v>
      </c>
      <c r="E72" s="9">
        <v>5000.0</v>
      </c>
      <c r="F72" s="9">
        <v>80.0</v>
      </c>
      <c r="G72" s="9">
        <f>IF(E72 &lt; Config!$B$2, Config!$B$2, E72)</f>
        <v>5000</v>
      </c>
      <c r="H72" s="9">
        <f t="shared" si="1"/>
        <v>60935.76637</v>
      </c>
      <c r="I72" s="9">
        <f>H72 * (1 - Config!$B$9)</f>
        <v>51795.40141</v>
      </c>
      <c r="J72" s="9">
        <f>H72 * (1 + Config!$B$10)</f>
        <v>76169.70796</v>
      </c>
      <c r="K72" s="6" t="str">
        <f t="shared" si="2"/>
        <v>5g 17s 95c</v>
      </c>
      <c r="L72" s="8" t="str">
        <f t="shared" si="3"/>
        <v>6g 9s 36c</v>
      </c>
      <c r="M72" s="6" t="str">
        <f t="shared" si="4"/>
        <v>7g 61s 70c</v>
      </c>
      <c r="N72" s="6" t="str">
        <f t="shared" si="5"/>
        <v>Elixir of Spirit</v>
      </c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6">
        <f>IF(C73=0, Config!$B$13*Config!$B$20*Config!$B$30, 
IF(C73=1, Config!$B$13*Config!$B$21*Config!$B$31, 
IF(C73=2, Config!$B$13*Config!$B$22*Config!$B$32, 
IF(C73=3, Config!$B$13*Config!$B$23*Config!$B$33, 
IF(C73=4, Config!$B$13*Config!$B$24*Config!$B$34, 
IF(C73=5, Config!$B$13*Config!$B$25*Config!$B$35, 
IF(C73=6, Config!$B$13*Config!$B$26*Config!$B$36, 
IF(C73=7, Config!$B$13*Config!$B$27*Config!$B$37, ""))))))))</f>
        <v>1</v>
      </c>
      <c r="C73" s="9">
        <v>1.0</v>
      </c>
      <c r="D73" s="6" t="s">
        <v>1424</v>
      </c>
      <c r="E73" s="9">
        <v>5000.0</v>
      </c>
      <c r="F73" s="9">
        <v>80.0</v>
      </c>
      <c r="G73" s="9">
        <f>IF(E73 &lt; Config!$B$2, Config!$B$2, E73)</f>
        <v>5000</v>
      </c>
      <c r="H73" s="9">
        <f t="shared" si="1"/>
        <v>60935.76637</v>
      </c>
      <c r="I73" s="9">
        <f>H73 * (1 - Config!$B$9)</f>
        <v>51795.40141</v>
      </c>
      <c r="J73" s="9">
        <f>H73 * (1 + Config!$B$10)</f>
        <v>76169.70796</v>
      </c>
      <c r="K73" s="6" t="str">
        <f t="shared" si="2"/>
        <v>5g 17s 95c</v>
      </c>
      <c r="L73" s="8" t="str">
        <f t="shared" si="3"/>
        <v>6g 9s 36c</v>
      </c>
      <c r="M73" s="6" t="str">
        <f t="shared" si="4"/>
        <v>7g 61s 70c</v>
      </c>
      <c r="N73" s="6" t="str">
        <f t="shared" si="5"/>
        <v>Elixir of Mighty Strength</v>
      </c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6">
        <f>IF(C74=0, Config!$B$13*Config!$B$20*Config!$B$30, 
IF(C74=1, Config!$B$13*Config!$B$21*Config!$B$31, 
IF(C74=2, Config!$B$13*Config!$B$22*Config!$B$32, 
IF(C74=3, Config!$B$13*Config!$B$23*Config!$B$33, 
IF(C74=4, Config!$B$13*Config!$B$24*Config!$B$34, 
IF(C74=5, Config!$B$13*Config!$B$25*Config!$B$35, 
IF(C74=6, Config!$B$13*Config!$B$26*Config!$B$36, 
IF(C74=7, Config!$B$13*Config!$B$27*Config!$B$37, ""))))))))</f>
        <v>1</v>
      </c>
      <c r="C74" s="9">
        <v>1.0</v>
      </c>
      <c r="D74" s="6" t="s">
        <v>1425</v>
      </c>
      <c r="E74" s="9">
        <v>5000.0</v>
      </c>
      <c r="F74" s="9">
        <v>80.0</v>
      </c>
      <c r="G74" s="9">
        <f>IF(E74 &lt; Config!$B$2, Config!$B$2, E74)</f>
        <v>5000</v>
      </c>
      <c r="H74" s="9">
        <f t="shared" si="1"/>
        <v>60935.76637</v>
      </c>
      <c r="I74" s="9">
        <f>H74 * (1 - Config!$B$9)</f>
        <v>51795.40141</v>
      </c>
      <c r="J74" s="9">
        <f>H74 * (1 + Config!$B$10)</f>
        <v>76169.70796</v>
      </c>
      <c r="K74" s="6" t="str">
        <f t="shared" si="2"/>
        <v>5g 17s 95c</v>
      </c>
      <c r="L74" s="8" t="str">
        <f t="shared" si="3"/>
        <v>6g 9s 36c</v>
      </c>
      <c r="M74" s="6" t="str">
        <f t="shared" si="4"/>
        <v>7g 61s 70c</v>
      </c>
      <c r="N74" s="6" t="str">
        <f t="shared" si="5"/>
        <v>Guru's Elixir</v>
      </c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6">
        <f>IF(C75=0, Config!$B$13*Config!$B$20*Config!$B$30, 
IF(C75=1, Config!$B$13*Config!$B$21*Config!$B$31, 
IF(C75=2, Config!$B$13*Config!$B$22*Config!$B$32, 
IF(C75=3, Config!$B$13*Config!$B$23*Config!$B$33, 
IF(C75=4, Config!$B$13*Config!$B$24*Config!$B$34, 
IF(C75=5, Config!$B$13*Config!$B$25*Config!$B$35, 
IF(C75=6, Config!$B$13*Config!$B$26*Config!$B$36, 
IF(C75=7, Config!$B$13*Config!$B$27*Config!$B$37, ""))))))))</f>
        <v>1</v>
      </c>
      <c r="C75" s="9">
        <v>1.0</v>
      </c>
      <c r="D75" s="6" t="s">
        <v>1426</v>
      </c>
      <c r="E75" s="9">
        <v>5000.0</v>
      </c>
      <c r="F75" s="9">
        <v>80.0</v>
      </c>
      <c r="G75" s="9">
        <f>IF(E75 &lt; Config!$B$2, Config!$B$2, E75)</f>
        <v>5000</v>
      </c>
      <c r="H75" s="9">
        <f t="shared" si="1"/>
        <v>60935.76637</v>
      </c>
      <c r="I75" s="9">
        <f>H75 * (1 - Config!$B$9)</f>
        <v>51795.40141</v>
      </c>
      <c r="J75" s="9">
        <f>H75 * (1 + Config!$B$10)</f>
        <v>76169.70796</v>
      </c>
      <c r="K75" s="6" t="str">
        <f t="shared" si="2"/>
        <v>5g 17s 95c</v>
      </c>
      <c r="L75" s="8" t="str">
        <f t="shared" si="3"/>
        <v>6g 9s 36c</v>
      </c>
      <c r="M75" s="6" t="str">
        <f t="shared" si="4"/>
        <v>7g 61s 70c</v>
      </c>
      <c r="N75" s="6" t="str">
        <f t="shared" si="5"/>
        <v>Elixir of Mighty Fortitude</v>
      </c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6">
        <f>IF(C76=0, Config!$B$13*Config!$B$20*Config!$B$30, 
IF(C76=1, Config!$B$13*Config!$B$21*Config!$B$31, 
IF(C76=2, Config!$B$13*Config!$B$22*Config!$B$32, 
IF(C76=3, Config!$B$13*Config!$B$23*Config!$B$33, 
IF(C76=4, Config!$B$13*Config!$B$24*Config!$B$34, 
IF(C76=5, Config!$B$13*Config!$B$25*Config!$B$35, 
IF(C76=6, Config!$B$13*Config!$B$26*Config!$B$36, 
IF(C76=7, Config!$B$13*Config!$B$27*Config!$B$37, ""))))))))</f>
        <v>1</v>
      </c>
      <c r="C76" s="9">
        <v>1.0</v>
      </c>
      <c r="D76" s="6" t="s">
        <v>1427</v>
      </c>
      <c r="E76" s="9">
        <v>5000.0</v>
      </c>
      <c r="F76" s="9">
        <v>80.0</v>
      </c>
      <c r="G76" s="9">
        <f>IF(E76 &lt; Config!$B$2, Config!$B$2, E76)</f>
        <v>5000</v>
      </c>
      <c r="H76" s="9">
        <f t="shared" si="1"/>
        <v>60935.76637</v>
      </c>
      <c r="I76" s="9">
        <f>H76 * (1 - Config!$B$9)</f>
        <v>51795.40141</v>
      </c>
      <c r="J76" s="9">
        <f>H76 * (1 + Config!$B$10)</f>
        <v>76169.70796</v>
      </c>
      <c r="K76" s="6" t="str">
        <f t="shared" si="2"/>
        <v>5g 17s 95c</v>
      </c>
      <c r="L76" s="8" t="str">
        <f t="shared" si="3"/>
        <v>6g 9s 36c</v>
      </c>
      <c r="M76" s="6" t="str">
        <f t="shared" si="4"/>
        <v>7g 61s 70c</v>
      </c>
      <c r="N76" s="6" t="str">
        <f t="shared" si="5"/>
        <v>Elixir of Protection</v>
      </c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6">
        <f>IF(C77=0, Config!$B$13*Config!$B$20*Config!$B$30, 
IF(C77=1, Config!$B$13*Config!$B$21*Config!$B$31, 
IF(C77=2, Config!$B$13*Config!$B$22*Config!$B$32, 
IF(C77=3, Config!$B$13*Config!$B$23*Config!$B$33, 
IF(C77=4, Config!$B$13*Config!$B$24*Config!$B$34, 
IF(C77=5, Config!$B$13*Config!$B$25*Config!$B$35, 
IF(C77=6, Config!$B$13*Config!$B$26*Config!$B$36, 
IF(C77=7, Config!$B$13*Config!$B$27*Config!$B$37, ""))))))))</f>
        <v>1</v>
      </c>
      <c r="C77" s="9">
        <v>1.0</v>
      </c>
      <c r="D77" s="6" t="s">
        <v>1428</v>
      </c>
      <c r="E77" s="9">
        <v>5000.0</v>
      </c>
      <c r="F77" s="9">
        <v>80.0</v>
      </c>
      <c r="G77" s="9">
        <f>IF(E77 &lt; Config!$B$2, Config!$B$2, E77)</f>
        <v>5000</v>
      </c>
      <c r="H77" s="9">
        <f t="shared" si="1"/>
        <v>60935.76637</v>
      </c>
      <c r="I77" s="9">
        <f>H77 * (1 - Config!$B$9)</f>
        <v>51795.40141</v>
      </c>
      <c r="J77" s="9">
        <f>H77 * (1 + Config!$B$10)</f>
        <v>76169.70796</v>
      </c>
      <c r="K77" s="6" t="str">
        <f t="shared" si="2"/>
        <v>5g 17s 95c</v>
      </c>
      <c r="L77" s="8" t="str">
        <f t="shared" si="3"/>
        <v>6g 9s 36c</v>
      </c>
      <c r="M77" s="6" t="str">
        <f t="shared" si="4"/>
        <v>7g 61s 70c</v>
      </c>
      <c r="N77" s="6" t="str">
        <f t="shared" si="5"/>
        <v>Elixir of Mighty Mageblood</v>
      </c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6">
        <f>IF(C78=0, Config!$B$13*Config!$B$20*Config!$B$30, 
IF(C78=1, Config!$B$13*Config!$B$21*Config!$B$31, 
IF(C78=2, Config!$B$13*Config!$B$22*Config!$B$32, 
IF(C78=3, Config!$B$13*Config!$B$23*Config!$B$33, 
IF(C78=4, Config!$B$13*Config!$B$24*Config!$B$34, 
IF(C78=5, Config!$B$13*Config!$B$25*Config!$B$35, 
IF(C78=6, Config!$B$13*Config!$B$26*Config!$B$36, 
IF(C78=7, Config!$B$13*Config!$B$27*Config!$B$37, ""))))))))</f>
        <v>1</v>
      </c>
      <c r="C78" s="9">
        <v>1.0</v>
      </c>
      <c r="D78" s="6" t="s">
        <v>1429</v>
      </c>
      <c r="E78" s="9">
        <v>5000.0</v>
      </c>
      <c r="F78" s="9">
        <v>80.0</v>
      </c>
      <c r="G78" s="9">
        <f>IF(E78 &lt; Config!$B$2, Config!$B$2, E78)</f>
        <v>5000</v>
      </c>
      <c r="H78" s="9">
        <f t="shared" si="1"/>
        <v>60935.76637</v>
      </c>
      <c r="I78" s="9">
        <f>H78 * (1 - Config!$B$9)</f>
        <v>51795.40141</v>
      </c>
      <c r="J78" s="9">
        <f>H78 * (1 + Config!$B$10)</f>
        <v>76169.70796</v>
      </c>
      <c r="K78" s="6" t="str">
        <f t="shared" si="2"/>
        <v>5g 17s 95c</v>
      </c>
      <c r="L78" s="8" t="str">
        <f t="shared" si="3"/>
        <v>6g 9s 36c</v>
      </c>
      <c r="M78" s="6" t="str">
        <f t="shared" si="4"/>
        <v>7g 61s 70c</v>
      </c>
      <c r="N78" s="6" t="str">
        <f t="shared" si="5"/>
        <v>Elixir of Mighty Agility</v>
      </c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6">
        <f>IF(C79=0, Config!$B$13*Config!$B$20*Config!$B$30, 
IF(C79=1, Config!$B$13*Config!$B$21*Config!$B$31, 
IF(C79=2, Config!$B$13*Config!$B$22*Config!$B$32, 
IF(C79=3, Config!$B$13*Config!$B$23*Config!$B$33, 
IF(C79=4, Config!$B$13*Config!$B$24*Config!$B$34, 
IF(C79=5, Config!$B$13*Config!$B$25*Config!$B$35, 
IF(C79=6, Config!$B$13*Config!$B$26*Config!$B$36, 
IF(C79=7, Config!$B$13*Config!$B$27*Config!$B$37, ""))))))))</f>
        <v>1</v>
      </c>
      <c r="C79" s="9">
        <v>1.0</v>
      </c>
      <c r="D79" s="6" t="s">
        <v>1430</v>
      </c>
      <c r="E79" s="9">
        <v>5000.0</v>
      </c>
      <c r="F79" s="9">
        <v>80.0</v>
      </c>
      <c r="G79" s="9">
        <f>IF(E79 &lt; Config!$B$2, Config!$B$2, E79)</f>
        <v>5000</v>
      </c>
      <c r="H79" s="9">
        <f t="shared" si="1"/>
        <v>60935.76637</v>
      </c>
      <c r="I79" s="9">
        <f>H79 * (1 - Config!$B$9)</f>
        <v>51795.40141</v>
      </c>
      <c r="J79" s="9">
        <f>H79 * (1 + Config!$B$10)</f>
        <v>76169.70796</v>
      </c>
      <c r="K79" s="6" t="str">
        <f t="shared" si="2"/>
        <v>5g 17s 95c</v>
      </c>
      <c r="L79" s="8" t="str">
        <f t="shared" si="3"/>
        <v>6g 9s 36c</v>
      </c>
      <c r="M79" s="6" t="str">
        <f t="shared" si="4"/>
        <v>7g 61s 70c</v>
      </c>
      <c r="N79" s="6" t="str">
        <f t="shared" si="5"/>
        <v>Wrath Elixir</v>
      </c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6">
        <f>IF(C80=0, Config!$B$13*Config!$B$20*Config!$B$30, 
IF(C80=1, Config!$B$13*Config!$B$21*Config!$B$31, 
IF(C80=2, Config!$B$13*Config!$B$22*Config!$B$32, 
IF(C80=3, Config!$B$13*Config!$B$23*Config!$B$33, 
IF(C80=4, Config!$B$13*Config!$B$24*Config!$B$34, 
IF(C80=5, Config!$B$13*Config!$B$25*Config!$B$35, 
IF(C80=6, Config!$B$13*Config!$B$26*Config!$B$36, 
IF(C80=7, Config!$B$13*Config!$B$27*Config!$B$37, ""))))))))</f>
        <v>1</v>
      </c>
      <c r="C80" s="9">
        <v>1.0</v>
      </c>
      <c r="D80" s="6" t="s">
        <v>1431</v>
      </c>
      <c r="E80" s="9">
        <v>5000.0</v>
      </c>
      <c r="F80" s="9">
        <v>80.0</v>
      </c>
      <c r="G80" s="9">
        <f>IF(E80 &lt; Config!$B$2, Config!$B$2, E80)</f>
        <v>5000</v>
      </c>
      <c r="H80" s="9">
        <f t="shared" si="1"/>
        <v>60935.76637</v>
      </c>
      <c r="I80" s="9">
        <f>H80 * (1 - Config!$B$9)</f>
        <v>51795.40141</v>
      </c>
      <c r="J80" s="9">
        <f>H80 * (1 + Config!$B$10)</f>
        <v>76169.70796</v>
      </c>
      <c r="K80" s="6" t="str">
        <f t="shared" si="2"/>
        <v>5g 17s 95c</v>
      </c>
      <c r="L80" s="8" t="str">
        <f t="shared" si="3"/>
        <v>6g 9s 36c</v>
      </c>
      <c r="M80" s="6" t="str">
        <f t="shared" si="4"/>
        <v>7g 61s 70c</v>
      </c>
      <c r="N80" s="6" t="str">
        <f t="shared" si="5"/>
        <v>Elixir of Accuracy</v>
      </c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6">
        <f>IF(C81=0, Config!$B$13*Config!$B$20*Config!$B$30, 
IF(C81=1, Config!$B$13*Config!$B$21*Config!$B$31, 
IF(C81=2, Config!$B$13*Config!$B$22*Config!$B$32, 
IF(C81=3, Config!$B$13*Config!$B$23*Config!$B$33, 
IF(C81=4, Config!$B$13*Config!$B$24*Config!$B$34, 
IF(C81=5, Config!$B$13*Config!$B$25*Config!$B$35, 
IF(C81=6, Config!$B$13*Config!$B$26*Config!$B$36, 
IF(C81=7, Config!$B$13*Config!$B$27*Config!$B$37, ""))))))))</f>
        <v>1</v>
      </c>
      <c r="C81" s="9">
        <v>1.0</v>
      </c>
      <c r="D81" s="6" t="s">
        <v>1432</v>
      </c>
      <c r="E81" s="9">
        <v>5000.0</v>
      </c>
      <c r="F81" s="9">
        <v>80.0</v>
      </c>
      <c r="G81" s="9">
        <f>IF(E81 &lt; Config!$B$2, Config!$B$2, E81)</f>
        <v>5000</v>
      </c>
      <c r="H81" s="9">
        <f t="shared" si="1"/>
        <v>60935.76637</v>
      </c>
      <c r="I81" s="9">
        <f>H81 * (1 - Config!$B$9)</f>
        <v>51795.40141</v>
      </c>
      <c r="J81" s="9">
        <f>H81 * (1 + Config!$B$10)</f>
        <v>76169.70796</v>
      </c>
      <c r="K81" s="6" t="str">
        <f t="shared" si="2"/>
        <v>5g 17s 95c</v>
      </c>
      <c r="L81" s="8" t="str">
        <f t="shared" si="3"/>
        <v>6g 9s 36c</v>
      </c>
      <c r="M81" s="6" t="str">
        <f t="shared" si="4"/>
        <v>7g 61s 70c</v>
      </c>
      <c r="N81" s="6" t="str">
        <f t="shared" si="5"/>
        <v>Elixir of Deadly Strikes</v>
      </c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6">
        <f>IF(C82=0, Config!$B$13*Config!$B$20*Config!$B$30, 
IF(C82=1, Config!$B$13*Config!$B$21*Config!$B$31, 
IF(C82=2, Config!$B$13*Config!$B$22*Config!$B$32, 
IF(C82=3, Config!$B$13*Config!$B$23*Config!$B$33, 
IF(C82=4, Config!$B$13*Config!$B$24*Config!$B$34, 
IF(C82=5, Config!$B$13*Config!$B$25*Config!$B$35, 
IF(C82=6, Config!$B$13*Config!$B$26*Config!$B$36, 
IF(C82=7, Config!$B$13*Config!$B$27*Config!$B$37, ""))))))))</f>
        <v>1</v>
      </c>
      <c r="C82" s="9">
        <v>1.0</v>
      </c>
      <c r="D82" s="6" t="s">
        <v>1433</v>
      </c>
      <c r="E82" s="9">
        <v>5000.0</v>
      </c>
      <c r="F82" s="9">
        <v>80.0</v>
      </c>
      <c r="G82" s="9">
        <f>IF(E82 &lt; Config!$B$2, Config!$B$2, E82)</f>
        <v>5000</v>
      </c>
      <c r="H82" s="9">
        <f t="shared" si="1"/>
        <v>60935.76637</v>
      </c>
      <c r="I82" s="9">
        <f>H82 * (1 - Config!$B$9)</f>
        <v>51795.40141</v>
      </c>
      <c r="J82" s="9">
        <f>H82 * (1 + Config!$B$10)</f>
        <v>76169.70796</v>
      </c>
      <c r="K82" s="6" t="str">
        <f t="shared" si="2"/>
        <v>5g 17s 95c</v>
      </c>
      <c r="L82" s="8" t="str">
        <f t="shared" si="3"/>
        <v>6g 9s 36c</v>
      </c>
      <c r="M82" s="6" t="str">
        <f t="shared" si="4"/>
        <v>7g 61s 70c</v>
      </c>
      <c r="N82" s="6" t="str">
        <f t="shared" si="5"/>
        <v>Elixir of Mighty Defense</v>
      </c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6">
        <f>IF(C83=0, Config!$B$13*Config!$B$20*Config!$B$30, 
IF(C83=1, Config!$B$13*Config!$B$21*Config!$B$31, 
IF(C83=2, Config!$B$13*Config!$B$22*Config!$B$32, 
IF(C83=3, Config!$B$13*Config!$B$23*Config!$B$33, 
IF(C83=4, Config!$B$13*Config!$B$24*Config!$B$34, 
IF(C83=5, Config!$B$13*Config!$B$25*Config!$B$35, 
IF(C83=6, Config!$B$13*Config!$B$26*Config!$B$36, 
IF(C83=7, Config!$B$13*Config!$B$27*Config!$B$37, ""))))))))</f>
        <v>1</v>
      </c>
      <c r="C83" s="9">
        <v>1.0</v>
      </c>
      <c r="D83" s="6" t="s">
        <v>1434</v>
      </c>
      <c r="E83" s="9">
        <v>5000.0</v>
      </c>
      <c r="F83" s="9">
        <v>80.0</v>
      </c>
      <c r="G83" s="9">
        <f>IF(E83 &lt; Config!$B$2, Config!$B$2, E83)</f>
        <v>5000</v>
      </c>
      <c r="H83" s="9">
        <f t="shared" si="1"/>
        <v>60935.76637</v>
      </c>
      <c r="I83" s="9">
        <f>H83 * (1 - Config!$B$9)</f>
        <v>51795.40141</v>
      </c>
      <c r="J83" s="9">
        <f>H83 * (1 + Config!$B$10)</f>
        <v>76169.70796</v>
      </c>
      <c r="K83" s="6" t="str">
        <f t="shared" si="2"/>
        <v>5g 17s 95c</v>
      </c>
      <c r="L83" s="8" t="str">
        <f t="shared" si="3"/>
        <v>6g 9s 36c</v>
      </c>
      <c r="M83" s="6" t="str">
        <f t="shared" si="4"/>
        <v>7g 61s 70c</v>
      </c>
      <c r="N83" s="6" t="str">
        <f t="shared" si="5"/>
        <v>Elixir of Expertise</v>
      </c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6">
        <f>IF(C84=0, Config!$B$13*Config!$B$20*Config!$B$30, 
IF(C84=1, Config!$B$13*Config!$B$21*Config!$B$31, 
IF(C84=2, Config!$B$13*Config!$B$22*Config!$B$32, 
IF(C84=3, Config!$B$13*Config!$B$23*Config!$B$33, 
IF(C84=4, Config!$B$13*Config!$B$24*Config!$B$34, 
IF(C84=5, Config!$B$13*Config!$B$25*Config!$B$35, 
IF(C84=6, Config!$B$13*Config!$B$26*Config!$B$36, 
IF(C84=7, Config!$B$13*Config!$B$27*Config!$B$37, ""))))))))</f>
        <v>1</v>
      </c>
      <c r="C84" s="9">
        <v>1.0</v>
      </c>
      <c r="D84" s="6" t="s">
        <v>1435</v>
      </c>
      <c r="E84" s="9">
        <v>5000.0</v>
      </c>
      <c r="F84" s="9">
        <v>80.0</v>
      </c>
      <c r="G84" s="9">
        <f>IF(E84 &lt; Config!$B$2, Config!$B$2, E84)</f>
        <v>5000</v>
      </c>
      <c r="H84" s="9">
        <f t="shared" si="1"/>
        <v>60935.76637</v>
      </c>
      <c r="I84" s="9">
        <f>H84 * (1 - Config!$B$9)</f>
        <v>51795.40141</v>
      </c>
      <c r="J84" s="9">
        <f>H84 * (1 + Config!$B$10)</f>
        <v>76169.70796</v>
      </c>
      <c r="K84" s="6" t="str">
        <f t="shared" si="2"/>
        <v>5g 17s 95c</v>
      </c>
      <c r="L84" s="8" t="str">
        <f t="shared" si="3"/>
        <v>6g 9s 36c</v>
      </c>
      <c r="M84" s="6" t="str">
        <f t="shared" si="4"/>
        <v>7g 61s 70c</v>
      </c>
      <c r="N84" s="6" t="str">
        <f t="shared" si="5"/>
        <v>Elixir of Armor Piercing</v>
      </c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6">
        <f>IF(C85=0, Config!$B$13*Config!$B$20*Config!$B$30, 
IF(C85=1, Config!$B$13*Config!$B$21*Config!$B$31, 
IF(C85=2, Config!$B$13*Config!$B$22*Config!$B$32, 
IF(C85=3, Config!$B$13*Config!$B$23*Config!$B$33, 
IF(C85=4, Config!$B$13*Config!$B$24*Config!$B$34, 
IF(C85=5, Config!$B$13*Config!$B$25*Config!$B$35, 
IF(C85=6, Config!$B$13*Config!$B$26*Config!$B$36, 
IF(C85=7, Config!$B$13*Config!$B$27*Config!$B$37, ""))))))))</f>
        <v>1</v>
      </c>
      <c r="C85" s="9">
        <v>1.0</v>
      </c>
      <c r="D85" s="6" t="s">
        <v>1436</v>
      </c>
      <c r="E85" s="9">
        <v>5000.0</v>
      </c>
      <c r="F85" s="9">
        <v>80.0</v>
      </c>
      <c r="G85" s="9">
        <f>IF(E85 &lt; Config!$B$2, Config!$B$2, E85)</f>
        <v>5000</v>
      </c>
      <c r="H85" s="9">
        <f t="shared" si="1"/>
        <v>60935.76637</v>
      </c>
      <c r="I85" s="9">
        <f>H85 * (1 - Config!$B$9)</f>
        <v>51795.40141</v>
      </c>
      <c r="J85" s="9">
        <f>H85 * (1 + Config!$B$10)</f>
        <v>76169.70796</v>
      </c>
      <c r="K85" s="6" t="str">
        <f t="shared" si="2"/>
        <v>5g 17s 95c</v>
      </c>
      <c r="L85" s="8" t="str">
        <f t="shared" si="3"/>
        <v>6g 9s 36c</v>
      </c>
      <c r="M85" s="6" t="str">
        <f t="shared" si="4"/>
        <v>7g 61s 70c</v>
      </c>
      <c r="N85" s="6" t="str">
        <f t="shared" si="5"/>
        <v>Elixir of Lightning Speed</v>
      </c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6">
        <f>IF(C86=0, Config!$B$13*Config!$B$20*Config!$B$30, 
IF(C86=1, Config!$B$13*Config!$B$21*Config!$B$31, 
IF(C86=2, Config!$B$13*Config!$B$22*Config!$B$32, 
IF(C86=3, Config!$B$13*Config!$B$23*Config!$B$33, 
IF(C86=4, Config!$B$13*Config!$B$24*Config!$B$34, 
IF(C86=5, Config!$B$13*Config!$B$25*Config!$B$35, 
IF(C86=6, Config!$B$13*Config!$B$26*Config!$B$36, 
IF(C86=7, Config!$B$13*Config!$B$27*Config!$B$37, ""))))))))</f>
        <v>1</v>
      </c>
      <c r="C86" s="9">
        <v>1.0</v>
      </c>
      <c r="D86" s="6" t="s">
        <v>1437</v>
      </c>
      <c r="E86" s="9">
        <v>5000.0</v>
      </c>
      <c r="F86" s="9">
        <v>80.0</v>
      </c>
      <c r="G86" s="9">
        <f>IF(E86 &lt; Config!$B$2, Config!$B$2, E86)</f>
        <v>5000</v>
      </c>
      <c r="H86" s="9">
        <f t="shared" si="1"/>
        <v>60935.76637</v>
      </c>
      <c r="I86" s="9">
        <f>H86 * (1 - Config!$B$9)</f>
        <v>51795.40141</v>
      </c>
      <c r="J86" s="9">
        <f>H86 * (1 + Config!$B$10)</f>
        <v>76169.70796</v>
      </c>
      <c r="K86" s="6" t="str">
        <f t="shared" si="2"/>
        <v>5g 17s 95c</v>
      </c>
      <c r="L86" s="8" t="str">
        <f t="shared" si="3"/>
        <v>6g 9s 36c</v>
      </c>
      <c r="M86" s="6" t="str">
        <f t="shared" si="4"/>
        <v>7g 61s 70c</v>
      </c>
      <c r="N86" s="6" t="str">
        <f t="shared" si="5"/>
        <v>Elixir of Mighty Thoughts</v>
      </c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6">
        <f>IF(C87=0, Config!$B$13*Config!$B$20*Config!$B$30, 
IF(C87=1, Config!$B$13*Config!$B$21*Config!$B$31, 
IF(C87=2, Config!$B$13*Config!$B$22*Config!$B$32, 
IF(C87=3, Config!$B$13*Config!$B$23*Config!$B$33, 
IF(C87=4, Config!$B$13*Config!$B$24*Config!$B$34, 
IF(C87=5, Config!$B$13*Config!$B$25*Config!$B$35, 
IF(C87=6, Config!$B$13*Config!$B$26*Config!$B$36, 
IF(C87=7, Config!$B$13*Config!$B$27*Config!$B$37, ""))))))))</f>
        <v>1</v>
      </c>
      <c r="C87" s="9">
        <v>1.0</v>
      </c>
      <c r="D87" s="6" t="s">
        <v>1438</v>
      </c>
      <c r="E87" s="9">
        <v>5000.0</v>
      </c>
      <c r="F87" s="9">
        <v>80.0</v>
      </c>
      <c r="G87" s="9">
        <f>IF(E87 &lt; Config!$B$2, Config!$B$2, E87)</f>
        <v>5000</v>
      </c>
      <c r="H87" s="9">
        <f t="shared" si="1"/>
        <v>60935.76637</v>
      </c>
      <c r="I87" s="9">
        <f>H87 * (1 - Config!$B$9)</f>
        <v>51795.40141</v>
      </c>
      <c r="J87" s="9">
        <f>H87 * (1 + Config!$B$10)</f>
        <v>76169.70796</v>
      </c>
      <c r="K87" s="6" t="str">
        <f t="shared" si="2"/>
        <v>5g 17s 95c</v>
      </c>
      <c r="L87" s="8" t="str">
        <f t="shared" si="3"/>
        <v>6g 9s 36c</v>
      </c>
      <c r="M87" s="6" t="str">
        <f t="shared" si="4"/>
        <v>7g 61s 70c</v>
      </c>
      <c r="N87" s="6" t="str">
        <f t="shared" si="5"/>
        <v>Spellpower Elixir</v>
      </c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6"/>
      <c r="C88" s="9"/>
      <c r="D88" s="6"/>
      <c r="E88" s="9"/>
      <c r="F88" s="9"/>
      <c r="G88" s="9"/>
      <c r="H88" s="9"/>
      <c r="I88" s="9"/>
      <c r="J88" s="9"/>
      <c r="K88" s="6"/>
      <c r="L88" s="8"/>
      <c r="M88" s="6"/>
      <c r="N88" s="6"/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6"/>
      <c r="C89" s="9"/>
      <c r="D89" s="6"/>
      <c r="E89" s="9"/>
      <c r="F89" s="9"/>
      <c r="G89" s="9"/>
      <c r="H89" s="9"/>
      <c r="I89" s="9"/>
      <c r="J89" s="9"/>
      <c r="K89" s="6"/>
      <c r="L89" s="8"/>
      <c r="M89" s="6"/>
      <c r="N89" s="6"/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6"/>
      <c r="C90" s="9"/>
      <c r="D90" s="6"/>
      <c r="E90" s="9"/>
      <c r="F90" s="9"/>
      <c r="G90" s="9"/>
      <c r="H90" s="9"/>
      <c r="I90" s="9"/>
      <c r="J90" s="9"/>
      <c r="K90" s="6"/>
      <c r="L90" s="8"/>
      <c r="M90" s="6"/>
      <c r="N90" s="6"/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6"/>
      <c r="C91" s="9"/>
      <c r="D91" s="6"/>
      <c r="E91" s="9"/>
      <c r="F91" s="9"/>
      <c r="G91" s="9"/>
      <c r="H91" s="9"/>
      <c r="I91" s="9"/>
      <c r="J91" s="9"/>
      <c r="K91" s="6"/>
      <c r="L91" s="8"/>
      <c r="M91" s="6"/>
      <c r="N91" s="6"/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6"/>
      <c r="C92" s="9"/>
      <c r="D92" s="6"/>
      <c r="E92" s="9"/>
      <c r="F92" s="9"/>
      <c r="G92" s="9"/>
      <c r="H92" s="9"/>
      <c r="I92" s="9"/>
      <c r="J92" s="9"/>
      <c r="K92" s="6"/>
      <c r="L92" s="8"/>
      <c r="M92" s="6"/>
      <c r="N92" s="6"/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6"/>
      <c r="C93" s="9"/>
      <c r="D93" s="6"/>
      <c r="E93" s="9"/>
      <c r="F93" s="9"/>
      <c r="G93" s="9"/>
      <c r="H93" s="9"/>
      <c r="I93" s="9"/>
      <c r="J93" s="9"/>
      <c r="K93" s="6"/>
      <c r="L93" s="8"/>
      <c r="M93" s="6"/>
      <c r="N93" s="6"/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6"/>
      <c r="C94" s="9"/>
      <c r="D94" s="6"/>
      <c r="E94" s="9"/>
      <c r="F94" s="9"/>
      <c r="G94" s="9"/>
      <c r="H94" s="9"/>
      <c r="I94" s="9"/>
      <c r="J94" s="9"/>
      <c r="K94" s="6"/>
      <c r="L94" s="8"/>
      <c r="M94" s="6"/>
      <c r="N94" s="6"/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6"/>
      <c r="C95" s="9"/>
      <c r="D95" s="6"/>
      <c r="E95" s="9"/>
      <c r="F95" s="9"/>
      <c r="G95" s="9"/>
      <c r="H95" s="9"/>
      <c r="I95" s="9"/>
      <c r="J95" s="9"/>
      <c r="K95" s="6"/>
      <c r="L95" s="8"/>
      <c r="M95" s="6"/>
      <c r="N95" s="6"/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6"/>
      <c r="C96" s="9"/>
      <c r="D96" s="6"/>
      <c r="E96" s="9"/>
      <c r="F96" s="9"/>
      <c r="G96" s="9"/>
      <c r="H96" s="9"/>
      <c r="I96" s="9"/>
      <c r="J96" s="9"/>
      <c r="K96" s="6"/>
      <c r="L96" s="8"/>
      <c r="M96" s="6"/>
      <c r="N96" s="6"/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6"/>
      <c r="C97" s="9"/>
      <c r="D97" s="6"/>
      <c r="E97" s="9"/>
      <c r="F97" s="9"/>
      <c r="G97" s="9"/>
      <c r="H97" s="9"/>
      <c r="I97" s="9"/>
      <c r="J97" s="9"/>
      <c r="K97" s="6"/>
      <c r="L97" s="8"/>
      <c r="M97" s="6"/>
      <c r="N97" s="6"/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6"/>
      <c r="C98" s="9"/>
      <c r="D98" s="6"/>
      <c r="E98" s="9"/>
      <c r="F98" s="9"/>
      <c r="G98" s="9"/>
      <c r="H98" s="9"/>
      <c r="I98" s="9"/>
      <c r="J98" s="9"/>
      <c r="K98" s="6"/>
      <c r="L98" s="8"/>
      <c r="M98" s="6"/>
      <c r="N98" s="6"/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6"/>
      <c r="C99" s="9"/>
      <c r="D99" s="6"/>
      <c r="E99" s="9"/>
      <c r="F99" s="9"/>
      <c r="G99" s="9"/>
      <c r="H99" s="9"/>
      <c r="I99" s="9"/>
      <c r="J99" s="9"/>
      <c r="K99" s="6"/>
      <c r="L99" s="8"/>
      <c r="M99" s="6"/>
      <c r="N99" s="6"/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6"/>
      <c r="C100" s="9"/>
      <c r="D100" s="6"/>
      <c r="E100" s="9"/>
      <c r="F100" s="9"/>
      <c r="G100" s="9"/>
      <c r="H100" s="9"/>
      <c r="I100" s="9"/>
      <c r="J100" s="9"/>
      <c r="K100" s="6"/>
      <c r="L100" s="8"/>
      <c r="M100" s="6"/>
      <c r="N100" s="6"/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6"/>
      <c r="C101" s="9"/>
      <c r="D101" s="6"/>
      <c r="E101" s="9"/>
      <c r="F101" s="9"/>
      <c r="G101" s="9"/>
      <c r="H101" s="9"/>
      <c r="I101" s="9"/>
      <c r="J101" s="9"/>
      <c r="K101" s="6"/>
      <c r="L101" s="8"/>
      <c r="M101" s="6"/>
      <c r="N101" s="6"/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6"/>
      <c r="C102" s="9"/>
      <c r="D102" s="6"/>
      <c r="E102" s="9"/>
      <c r="F102" s="9"/>
      <c r="G102" s="9"/>
      <c r="H102" s="9"/>
      <c r="I102" s="9"/>
      <c r="J102" s="9"/>
      <c r="K102" s="6"/>
      <c r="L102" s="8"/>
      <c r="M102" s="6"/>
      <c r="N102" s="6"/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6"/>
      <c r="C103" s="9"/>
      <c r="D103" s="6"/>
      <c r="E103" s="9"/>
      <c r="F103" s="9"/>
      <c r="G103" s="9"/>
      <c r="H103" s="9"/>
      <c r="I103" s="9"/>
      <c r="J103" s="9"/>
      <c r="K103" s="6"/>
      <c r="L103" s="8"/>
      <c r="M103" s="6"/>
      <c r="N103" s="6"/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6"/>
      <c r="C104" s="9"/>
      <c r="D104" s="6"/>
      <c r="E104" s="9"/>
      <c r="F104" s="9"/>
      <c r="G104" s="9"/>
      <c r="H104" s="9"/>
      <c r="I104" s="9"/>
      <c r="J104" s="9"/>
      <c r="K104" s="6"/>
      <c r="L104" s="8"/>
      <c r="M104" s="6"/>
      <c r="N104" s="6"/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6"/>
      <c r="C105" s="9"/>
      <c r="D105" s="6"/>
      <c r="E105" s="9"/>
      <c r="F105" s="9"/>
      <c r="G105" s="9"/>
      <c r="H105" s="9"/>
      <c r="I105" s="9"/>
      <c r="J105" s="9"/>
      <c r="K105" s="6"/>
      <c r="L105" s="8"/>
      <c r="M105" s="6"/>
      <c r="N105" s="6"/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6"/>
      <c r="C106" s="9"/>
      <c r="D106" s="6"/>
      <c r="E106" s="9"/>
      <c r="F106" s="9"/>
      <c r="G106" s="9"/>
      <c r="H106" s="9"/>
      <c r="I106" s="9"/>
      <c r="J106" s="9"/>
      <c r="K106" s="6"/>
      <c r="L106" s="8"/>
      <c r="M106" s="6"/>
      <c r="N106" s="6"/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6"/>
      <c r="C107" s="9"/>
      <c r="D107" s="6"/>
      <c r="E107" s="9"/>
      <c r="F107" s="9"/>
      <c r="G107" s="9"/>
      <c r="H107" s="9"/>
      <c r="I107" s="9"/>
      <c r="J107" s="9"/>
      <c r="K107" s="6"/>
      <c r="L107" s="8"/>
      <c r="M107" s="6"/>
      <c r="N107" s="6"/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6"/>
      <c r="C108" s="9"/>
      <c r="D108" s="6"/>
      <c r="E108" s="9"/>
      <c r="F108" s="9"/>
      <c r="G108" s="9"/>
      <c r="H108" s="9"/>
      <c r="I108" s="9"/>
      <c r="J108" s="9"/>
      <c r="K108" s="6"/>
      <c r="L108" s="8"/>
      <c r="M108" s="6"/>
      <c r="N108" s="6"/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6"/>
      <c r="C109" s="9"/>
      <c r="D109" s="6"/>
      <c r="E109" s="9"/>
      <c r="F109" s="9"/>
      <c r="G109" s="9"/>
      <c r="H109" s="9"/>
      <c r="I109" s="9"/>
      <c r="J109" s="9"/>
      <c r="K109" s="6"/>
      <c r="L109" s="8"/>
      <c r="M109" s="6"/>
      <c r="N109" s="6"/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6"/>
      <c r="C110" s="9"/>
      <c r="D110" s="6"/>
      <c r="E110" s="9"/>
      <c r="F110" s="9"/>
      <c r="G110" s="9"/>
      <c r="H110" s="9"/>
      <c r="I110" s="9"/>
      <c r="J110" s="9"/>
      <c r="K110" s="6"/>
      <c r="L110" s="8"/>
      <c r="M110" s="6"/>
      <c r="N110" s="6"/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6"/>
      <c r="C111" s="9"/>
      <c r="D111" s="6"/>
      <c r="E111" s="9"/>
      <c r="F111" s="9"/>
      <c r="G111" s="9"/>
      <c r="H111" s="9"/>
      <c r="I111" s="9"/>
      <c r="J111" s="9"/>
      <c r="K111" s="6"/>
      <c r="L111" s="8"/>
      <c r="M111" s="6"/>
      <c r="N111" s="6"/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6"/>
      <c r="C112" s="9"/>
      <c r="D112" s="6"/>
      <c r="E112" s="9"/>
      <c r="F112" s="9"/>
      <c r="G112" s="9"/>
      <c r="H112" s="9"/>
      <c r="I112" s="9"/>
      <c r="J112" s="9"/>
      <c r="K112" s="6"/>
      <c r="L112" s="8"/>
      <c r="M112" s="6"/>
      <c r="N112" s="6"/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6"/>
      <c r="C113" s="9"/>
      <c r="D113" s="6"/>
      <c r="E113" s="9"/>
      <c r="F113" s="9"/>
      <c r="G113" s="9"/>
      <c r="H113" s="9"/>
      <c r="I113" s="9"/>
      <c r="J113" s="9"/>
      <c r="K113" s="6"/>
      <c r="L113" s="8"/>
      <c r="M113" s="6"/>
      <c r="N113" s="6"/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6"/>
      <c r="C114" s="9"/>
      <c r="D114" s="6"/>
      <c r="E114" s="9"/>
      <c r="F114" s="9"/>
      <c r="G114" s="9"/>
      <c r="H114" s="9"/>
      <c r="I114" s="9"/>
      <c r="J114" s="9"/>
      <c r="K114" s="6"/>
      <c r="L114" s="8"/>
      <c r="M114" s="6"/>
      <c r="N114" s="6"/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6"/>
      <c r="C115" s="9"/>
      <c r="D115" s="6"/>
      <c r="E115" s="9"/>
      <c r="F115" s="9"/>
      <c r="G115" s="9"/>
      <c r="H115" s="9"/>
      <c r="I115" s="9"/>
      <c r="J115" s="9"/>
      <c r="K115" s="6"/>
      <c r="L115" s="8"/>
      <c r="M115" s="6"/>
      <c r="N115" s="6"/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6"/>
      <c r="C116" s="9"/>
      <c r="D116" s="6"/>
      <c r="E116" s="9"/>
      <c r="F116" s="9"/>
      <c r="G116" s="9"/>
      <c r="H116" s="9"/>
      <c r="I116" s="9"/>
      <c r="J116" s="9"/>
      <c r="K116" s="6"/>
      <c r="L116" s="8"/>
      <c r="M116" s="6"/>
      <c r="N116" s="6"/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6"/>
      <c r="C117" s="9"/>
      <c r="D117" s="6"/>
      <c r="E117" s="9"/>
      <c r="F117" s="9"/>
      <c r="G117" s="9"/>
      <c r="H117" s="9"/>
      <c r="I117" s="9"/>
      <c r="J117" s="9"/>
      <c r="K117" s="6"/>
      <c r="L117" s="8"/>
      <c r="M117" s="6"/>
      <c r="N117" s="6"/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6"/>
      <c r="C118" s="9"/>
      <c r="D118" s="6"/>
      <c r="E118" s="9"/>
      <c r="F118" s="9"/>
      <c r="G118" s="9"/>
      <c r="H118" s="9"/>
      <c r="I118" s="9"/>
      <c r="J118" s="9"/>
      <c r="K118" s="6"/>
      <c r="L118" s="8"/>
      <c r="M118" s="6"/>
      <c r="N118" s="6"/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6"/>
      <c r="C119" s="9"/>
      <c r="D119" s="6"/>
      <c r="E119" s="9"/>
      <c r="F119" s="9"/>
      <c r="G119" s="9"/>
      <c r="H119" s="9"/>
      <c r="I119" s="9"/>
      <c r="J119" s="9"/>
      <c r="K119" s="6"/>
      <c r="L119" s="8"/>
      <c r="M119" s="6"/>
      <c r="N119" s="6"/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6"/>
      <c r="C120" s="9"/>
      <c r="D120" s="6"/>
      <c r="E120" s="9"/>
      <c r="F120" s="9"/>
      <c r="G120" s="9"/>
      <c r="H120" s="9"/>
      <c r="I120" s="9"/>
      <c r="J120" s="9"/>
      <c r="K120" s="6"/>
      <c r="L120" s="8"/>
      <c r="M120" s="6"/>
      <c r="N120" s="6"/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6"/>
      <c r="C121" s="9"/>
      <c r="D121" s="6"/>
      <c r="E121" s="9"/>
      <c r="F121" s="9"/>
      <c r="G121" s="9"/>
      <c r="H121" s="9"/>
      <c r="I121" s="9"/>
      <c r="J121" s="9"/>
      <c r="K121" s="6"/>
      <c r="L121" s="8"/>
      <c r="M121" s="6"/>
      <c r="N121" s="6"/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6"/>
      <c r="C122" s="9"/>
      <c r="D122" s="6"/>
      <c r="E122" s="9"/>
      <c r="F122" s="9"/>
      <c r="G122" s="9"/>
      <c r="H122" s="9"/>
      <c r="I122" s="9"/>
      <c r="J122" s="9"/>
      <c r="K122" s="6"/>
      <c r="L122" s="8"/>
      <c r="M122" s="6"/>
      <c r="N122" s="6"/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6"/>
      <c r="C123" s="9"/>
      <c r="D123" s="6"/>
      <c r="E123" s="9"/>
      <c r="F123" s="9"/>
      <c r="G123" s="9"/>
      <c r="H123" s="9"/>
      <c r="I123" s="9"/>
      <c r="J123" s="9"/>
      <c r="K123" s="6"/>
      <c r="L123" s="8"/>
      <c r="M123" s="6"/>
      <c r="N123" s="6"/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6"/>
      <c r="C124" s="9"/>
      <c r="D124" s="6"/>
      <c r="E124" s="9"/>
      <c r="F124" s="9"/>
      <c r="G124" s="9"/>
      <c r="H124" s="9"/>
      <c r="I124" s="9"/>
      <c r="J124" s="9"/>
      <c r="K124" s="6"/>
      <c r="L124" s="8"/>
      <c r="M124" s="6"/>
      <c r="N124" s="6"/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6"/>
      <c r="C125" s="9"/>
      <c r="D125" s="6"/>
      <c r="E125" s="9"/>
      <c r="F125" s="9"/>
      <c r="G125" s="9"/>
      <c r="H125" s="9"/>
      <c r="I125" s="9"/>
      <c r="J125" s="9"/>
      <c r="K125" s="6"/>
      <c r="L125" s="8"/>
      <c r="M125" s="6"/>
      <c r="N125" s="6"/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9"/>
      <c r="C126" s="9"/>
      <c r="D126" s="6"/>
      <c r="E126" s="9"/>
      <c r="F126" s="9"/>
      <c r="G126" s="9"/>
      <c r="H126" s="9"/>
      <c r="I126" s="9"/>
      <c r="J126" s="9"/>
      <c r="K126" s="6"/>
      <c r="L126" s="8"/>
      <c r="M126" s="6"/>
      <c r="N126" s="6"/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9"/>
      <c r="C127" s="9"/>
      <c r="D127" s="6"/>
      <c r="E127" s="9"/>
      <c r="F127" s="9"/>
      <c r="G127" s="9"/>
      <c r="H127" s="9"/>
      <c r="I127" s="9"/>
      <c r="J127" s="9"/>
      <c r="K127" s="6"/>
      <c r="L127" s="8"/>
      <c r="M127" s="6"/>
      <c r="N127" s="6"/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9"/>
      <c r="C128" s="9"/>
      <c r="D128" s="6"/>
      <c r="E128" s="9"/>
      <c r="F128" s="9"/>
      <c r="G128" s="9"/>
      <c r="H128" s="9"/>
      <c r="I128" s="9"/>
      <c r="J128" s="9"/>
      <c r="K128" s="6"/>
      <c r="L128" s="8"/>
      <c r="M128" s="6"/>
      <c r="N128" s="6"/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9"/>
      <c r="C129" s="9"/>
      <c r="D129" s="6"/>
      <c r="E129" s="9"/>
      <c r="F129" s="9"/>
      <c r="G129" s="9"/>
      <c r="H129" s="9"/>
      <c r="I129" s="9"/>
      <c r="J129" s="9"/>
      <c r="K129" s="6"/>
      <c r="L129" s="8"/>
      <c r="M129" s="6"/>
      <c r="N129" s="6"/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9"/>
      <c r="C130" s="9"/>
      <c r="D130" s="6"/>
      <c r="E130" s="9"/>
      <c r="F130" s="9"/>
      <c r="G130" s="9"/>
      <c r="H130" s="9"/>
      <c r="I130" s="9"/>
      <c r="J130" s="9"/>
      <c r="K130" s="6"/>
      <c r="L130" s="8"/>
      <c r="M130" s="6"/>
      <c r="N130" s="6"/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9"/>
      <c r="C131" s="9"/>
      <c r="D131" s="6"/>
      <c r="E131" s="9"/>
      <c r="F131" s="9"/>
      <c r="G131" s="9"/>
      <c r="H131" s="9"/>
      <c r="I131" s="9"/>
      <c r="J131" s="9"/>
      <c r="K131" s="6"/>
      <c r="L131" s="8"/>
      <c r="M131" s="6"/>
      <c r="N131" s="6"/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9"/>
      <c r="C132" s="9"/>
      <c r="D132" s="6"/>
      <c r="E132" s="9"/>
      <c r="F132" s="9"/>
      <c r="G132" s="9"/>
      <c r="H132" s="9"/>
      <c r="I132" s="9"/>
      <c r="J132" s="9"/>
      <c r="K132" s="6"/>
      <c r="L132" s="8"/>
      <c r="M132" s="6"/>
      <c r="N132" s="6"/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9"/>
      <c r="C133" s="9"/>
      <c r="D133" s="6"/>
      <c r="E133" s="9"/>
      <c r="F133" s="9"/>
      <c r="G133" s="9"/>
      <c r="H133" s="9"/>
      <c r="I133" s="9"/>
      <c r="J133" s="9"/>
      <c r="K133" s="6"/>
      <c r="L133" s="8"/>
      <c r="M133" s="6"/>
      <c r="N133" s="6"/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9"/>
      <c r="C134" s="9"/>
      <c r="D134" s="6"/>
      <c r="E134" s="9"/>
      <c r="F134" s="9"/>
      <c r="G134" s="9"/>
      <c r="H134" s="9"/>
      <c r="I134" s="9"/>
      <c r="J134" s="9"/>
      <c r="K134" s="6"/>
      <c r="L134" s="8"/>
      <c r="M134" s="6"/>
      <c r="N134" s="6"/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9"/>
      <c r="C135" s="9"/>
      <c r="D135" s="6"/>
      <c r="E135" s="9"/>
      <c r="F135" s="9"/>
      <c r="G135" s="9"/>
      <c r="H135" s="9"/>
      <c r="I135" s="9"/>
      <c r="J135" s="9"/>
      <c r="K135" s="6"/>
      <c r="L135" s="8"/>
      <c r="M135" s="6"/>
      <c r="N135" s="6"/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9"/>
      <c r="C136" s="9"/>
      <c r="D136" s="6"/>
      <c r="E136" s="9"/>
      <c r="F136" s="9"/>
      <c r="G136" s="9"/>
      <c r="H136" s="9"/>
      <c r="I136" s="9"/>
      <c r="J136" s="9"/>
      <c r="K136" s="6"/>
      <c r="L136" s="8"/>
      <c r="M136" s="6"/>
      <c r="N136" s="6"/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9"/>
      <c r="C137" s="9"/>
      <c r="D137" s="6"/>
      <c r="E137" s="9"/>
      <c r="F137" s="9"/>
      <c r="G137" s="9"/>
      <c r="H137" s="9"/>
      <c r="I137" s="9"/>
      <c r="J137" s="9"/>
      <c r="K137" s="6"/>
      <c r="L137" s="8"/>
      <c r="M137" s="6"/>
      <c r="N137" s="6"/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9"/>
      <c r="C138" s="9"/>
      <c r="D138" s="6"/>
      <c r="E138" s="9"/>
      <c r="F138" s="9"/>
      <c r="G138" s="9"/>
      <c r="H138" s="9"/>
      <c r="I138" s="9"/>
      <c r="J138" s="9"/>
      <c r="K138" s="6"/>
      <c r="L138" s="8"/>
      <c r="M138" s="6"/>
      <c r="N138" s="6"/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9"/>
      <c r="C139" s="9"/>
      <c r="D139" s="6"/>
      <c r="E139" s="9"/>
      <c r="F139" s="9"/>
      <c r="G139" s="9"/>
      <c r="H139" s="9"/>
      <c r="I139" s="9"/>
      <c r="J139" s="9"/>
      <c r="K139" s="6"/>
      <c r="L139" s="8"/>
      <c r="M139" s="6"/>
      <c r="N139" s="6"/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9"/>
      <c r="C140" s="9"/>
      <c r="D140" s="6"/>
      <c r="E140" s="9"/>
      <c r="F140" s="9"/>
      <c r="G140" s="9"/>
      <c r="H140" s="9"/>
      <c r="I140" s="9"/>
      <c r="J140" s="9"/>
      <c r="K140" s="6"/>
      <c r="L140" s="8"/>
      <c r="M140" s="6"/>
      <c r="N140" s="6"/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9"/>
      <c r="C141" s="9"/>
      <c r="D141" s="6"/>
      <c r="E141" s="9"/>
      <c r="F141" s="9"/>
      <c r="G141" s="9"/>
      <c r="H141" s="9"/>
      <c r="I141" s="9"/>
      <c r="J141" s="9"/>
      <c r="K141" s="6"/>
      <c r="L141" s="8"/>
      <c r="M141" s="6"/>
      <c r="N141" s="6"/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9"/>
      <c r="C142" s="9"/>
      <c r="D142" s="6"/>
      <c r="E142" s="9"/>
      <c r="F142" s="9"/>
      <c r="G142" s="9"/>
      <c r="H142" s="9"/>
      <c r="I142" s="9"/>
      <c r="J142" s="9"/>
      <c r="K142" s="6"/>
      <c r="L142" s="8"/>
      <c r="M142" s="6"/>
      <c r="N142" s="6"/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9"/>
      <c r="C143" s="9"/>
      <c r="D143" s="6"/>
      <c r="E143" s="9"/>
      <c r="F143" s="9"/>
      <c r="G143" s="9"/>
      <c r="H143" s="9"/>
      <c r="I143" s="9"/>
      <c r="J143" s="9"/>
      <c r="K143" s="6"/>
      <c r="L143" s="8"/>
      <c r="M143" s="6"/>
      <c r="N143" s="6"/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9"/>
      <c r="C144" s="9"/>
      <c r="D144" s="6"/>
      <c r="E144" s="9"/>
      <c r="F144" s="9"/>
      <c r="G144" s="9"/>
      <c r="H144" s="9"/>
      <c r="I144" s="9"/>
      <c r="J144" s="9"/>
      <c r="K144" s="6"/>
      <c r="L144" s="8"/>
      <c r="M144" s="6"/>
      <c r="N144" s="6"/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9"/>
      <c r="C145" s="9"/>
      <c r="D145" s="6"/>
      <c r="E145" s="9"/>
      <c r="F145" s="9"/>
      <c r="G145" s="9"/>
      <c r="H145" s="9"/>
      <c r="I145" s="9"/>
      <c r="J145" s="9"/>
      <c r="K145" s="6"/>
      <c r="L145" s="8"/>
      <c r="M145" s="6"/>
      <c r="N145" s="6"/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9"/>
      <c r="C146" s="9"/>
      <c r="D146" s="6"/>
      <c r="E146" s="9"/>
      <c r="F146" s="9"/>
      <c r="G146" s="9"/>
      <c r="H146" s="9"/>
      <c r="I146" s="9"/>
      <c r="J146" s="9"/>
      <c r="K146" s="6"/>
      <c r="L146" s="8"/>
      <c r="M146" s="6"/>
      <c r="N146" s="6"/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9"/>
      <c r="C147" s="9"/>
      <c r="D147" s="6"/>
      <c r="E147" s="9"/>
      <c r="F147" s="9"/>
      <c r="G147" s="9"/>
      <c r="H147" s="9"/>
      <c r="I147" s="9"/>
      <c r="J147" s="9"/>
      <c r="K147" s="6"/>
      <c r="L147" s="8"/>
      <c r="M147" s="6"/>
      <c r="N147" s="6"/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9"/>
      <c r="C148" s="9"/>
      <c r="D148" s="6"/>
      <c r="E148" s="9"/>
      <c r="F148" s="9"/>
      <c r="G148" s="9"/>
      <c r="H148" s="9"/>
      <c r="I148" s="9"/>
      <c r="J148" s="9"/>
      <c r="K148" s="6"/>
      <c r="L148" s="8"/>
      <c r="M148" s="6"/>
      <c r="N148" s="6"/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9"/>
      <c r="C149" s="9"/>
      <c r="D149" s="6"/>
      <c r="E149" s="9"/>
      <c r="F149" s="9"/>
      <c r="G149" s="9"/>
      <c r="H149" s="9"/>
      <c r="I149" s="9"/>
      <c r="J149" s="9"/>
      <c r="K149" s="6"/>
      <c r="L149" s="8"/>
      <c r="M149" s="6"/>
      <c r="N149" s="6"/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9"/>
      <c r="C150" s="9"/>
      <c r="D150" s="6"/>
      <c r="E150" s="9"/>
      <c r="F150" s="9"/>
      <c r="G150" s="9"/>
      <c r="H150" s="9"/>
      <c r="I150" s="9"/>
      <c r="J150" s="9"/>
      <c r="K150" s="6"/>
      <c r="L150" s="8"/>
      <c r="M150" s="6"/>
      <c r="N150" s="6"/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9"/>
      <c r="C151" s="9"/>
      <c r="D151" s="6"/>
      <c r="E151" s="9"/>
      <c r="F151" s="9"/>
      <c r="G151" s="9"/>
      <c r="H151" s="9"/>
      <c r="I151" s="9"/>
      <c r="J151" s="9"/>
      <c r="K151" s="6"/>
      <c r="L151" s="8"/>
      <c r="M151" s="6"/>
      <c r="N151" s="6"/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9"/>
      <c r="C152" s="9"/>
      <c r="D152" s="6"/>
      <c r="E152" s="9"/>
      <c r="F152" s="9"/>
      <c r="G152" s="9"/>
      <c r="H152" s="9"/>
      <c r="I152" s="9"/>
      <c r="J152" s="9"/>
      <c r="K152" s="6"/>
      <c r="L152" s="8"/>
      <c r="M152" s="6"/>
      <c r="N152" s="6"/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9"/>
      <c r="C153" s="9"/>
      <c r="D153" s="6"/>
      <c r="E153" s="9"/>
      <c r="F153" s="9"/>
      <c r="G153" s="9"/>
      <c r="H153" s="9"/>
      <c r="I153" s="9"/>
      <c r="J153" s="9"/>
      <c r="K153" s="6"/>
      <c r="L153" s="8"/>
      <c r="M153" s="6"/>
      <c r="N153" s="6"/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9"/>
      <c r="C154" s="9"/>
      <c r="D154" s="6"/>
      <c r="E154" s="9"/>
      <c r="F154" s="9"/>
      <c r="G154" s="9"/>
      <c r="H154" s="9"/>
      <c r="I154" s="9"/>
      <c r="J154" s="9"/>
      <c r="K154" s="6"/>
      <c r="L154" s="8"/>
      <c r="M154" s="6"/>
      <c r="N154" s="6"/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9"/>
      <c r="C155" s="9"/>
      <c r="D155" s="6"/>
      <c r="E155" s="9"/>
      <c r="F155" s="9"/>
      <c r="G155" s="9"/>
      <c r="H155" s="9"/>
      <c r="I155" s="9"/>
      <c r="J155" s="9"/>
      <c r="K155" s="6"/>
      <c r="L155" s="8"/>
      <c r="M155" s="6"/>
      <c r="N155" s="6"/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9"/>
      <c r="C156" s="9"/>
      <c r="D156" s="6"/>
      <c r="E156" s="9"/>
      <c r="F156" s="9"/>
      <c r="G156" s="9"/>
      <c r="H156" s="9"/>
      <c r="I156" s="9"/>
      <c r="J156" s="9"/>
      <c r="K156" s="6"/>
      <c r="L156" s="8"/>
      <c r="M156" s="6"/>
      <c r="N156" s="6"/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9"/>
      <c r="C157" s="9"/>
      <c r="D157" s="6"/>
      <c r="E157" s="9"/>
      <c r="F157" s="9"/>
      <c r="G157" s="9"/>
      <c r="H157" s="9"/>
      <c r="I157" s="9"/>
      <c r="J157" s="9"/>
      <c r="K157" s="6"/>
      <c r="L157" s="8"/>
      <c r="M157" s="6"/>
      <c r="N157" s="6"/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9"/>
      <c r="C158" s="9"/>
      <c r="D158" s="6"/>
      <c r="E158" s="9"/>
      <c r="F158" s="9"/>
      <c r="G158" s="9"/>
      <c r="H158" s="9"/>
      <c r="I158" s="9"/>
      <c r="J158" s="9"/>
      <c r="K158" s="6"/>
      <c r="L158" s="8"/>
      <c r="M158" s="6"/>
      <c r="N158" s="6"/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9"/>
      <c r="C159" s="9"/>
      <c r="D159" s="6"/>
      <c r="E159" s="9"/>
      <c r="F159" s="9"/>
      <c r="G159" s="9"/>
      <c r="H159" s="9"/>
      <c r="I159" s="9"/>
      <c r="J159" s="9"/>
      <c r="K159" s="6"/>
      <c r="L159" s="8"/>
      <c r="M159" s="6"/>
      <c r="N159" s="6"/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9"/>
      <c r="C160" s="9"/>
      <c r="D160" s="6"/>
      <c r="E160" s="9"/>
      <c r="F160" s="9"/>
      <c r="G160" s="9"/>
      <c r="H160" s="9"/>
      <c r="I160" s="9"/>
      <c r="J160" s="9"/>
      <c r="K160" s="6"/>
      <c r="L160" s="8"/>
      <c r="M160" s="6"/>
      <c r="N160" s="6"/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9"/>
      <c r="C161" s="9"/>
      <c r="D161" s="6"/>
      <c r="E161" s="9"/>
      <c r="F161" s="9"/>
      <c r="G161" s="9"/>
      <c r="H161" s="9"/>
      <c r="I161" s="9"/>
      <c r="J161" s="9"/>
      <c r="K161" s="6"/>
      <c r="L161" s="8"/>
      <c r="M161" s="6"/>
      <c r="N161" s="6"/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9"/>
      <c r="C162" s="9"/>
      <c r="D162" s="6"/>
      <c r="E162" s="9"/>
      <c r="F162" s="9"/>
      <c r="G162" s="9"/>
      <c r="H162" s="9"/>
      <c r="I162" s="9"/>
      <c r="J162" s="9"/>
      <c r="K162" s="6"/>
      <c r="L162" s="8"/>
      <c r="M162" s="6"/>
      <c r="N162" s="6"/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9"/>
      <c r="C163" s="9"/>
      <c r="D163" s="6"/>
      <c r="E163" s="9"/>
      <c r="F163" s="9"/>
      <c r="G163" s="9"/>
      <c r="H163" s="9"/>
      <c r="I163" s="9"/>
      <c r="J163" s="9"/>
      <c r="K163" s="6"/>
      <c r="L163" s="8"/>
      <c r="M163" s="6"/>
      <c r="N163" s="6"/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9"/>
      <c r="C164" s="9"/>
      <c r="D164" s="6"/>
      <c r="E164" s="9"/>
      <c r="F164" s="9"/>
      <c r="G164" s="9"/>
      <c r="H164" s="9"/>
      <c r="I164" s="9"/>
      <c r="J164" s="9"/>
      <c r="K164" s="6"/>
      <c r="L164" s="8"/>
      <c r="M164" s="6"/>
      <c r="N164" s="6"/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9"/>
      <c r="C165" s="9"/>
      <c r="D165" s="6"/>
      <c r="E165" s="9"/>
      <c r="F165" s="9"/>
      <c r="G165" s="9"/>
      <c r="H165" s="9"/>
      <c r="I165" s="9"/>
      <c r="J165" s="9"/>
      <c r="K165" s="6"/>
      <c r="L165" s="8"/>
      <c r="M165" s="6"/>
      <c r="N165" s="6"/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9"/>
      <c r="C166" s="9"/>
      <c r="D166" s="6"/>
      <c r="E166" s="9"/>
      <c r="F166" s="9"/>
      <c r="G166" s="9"/>
      <c r="H166" s="9"/>
      <c r="I166" s="9"/>
      <c r="J166" s="9"/>
      <c r="K166" s="6"/>
      <c r="L166" s="8"/>
      <c r="M166" s="6"/>
      <c r="N166" s="6"/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9"/>
      <c r="C167" s="9"/>
      <c r="D167" s="6"/>
      <c r="E167" s="9"/>
      <c r="F167" s="9"/>
      <c r="G167" s="9"/>
      <c r="H167" s="9"/>
      <c r="I167" s="9"/>
      <c r="J167" s="9"/>
      <c r="K167" s="6"/>
      <c r="L167" s="8"/>
      <c r="M167" s="6"/>
      <c r="N167" s="6"/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9"/>
      <c r="C168" s="9"/>
      <c r="D168" s="6"/>
      <c r="E168" s="9"/>
      <c r="F168" s="9"/>
      <c r="G168" s="9"/>
      <c r="H168" s="9"/>
      <c r="I168" s="9"/>
      <c r="J168" s="9"/>
      <c r="K168" s="6"/>
      <c r="L168" s="8"/>
      <c r="M168" s="6"/>
      <c r="N168" s="6"/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9"/>
      <c r="C169" s="9"/>
      <c r="D169" s="6"/>
      <c r="E169" s="9"/>
      <c r="F169" s="9"/>
      <c r="G169" s="9"/>
      <c r="H169" s="9"/>
      <c r="I169" s="9"/>
      <c r="J169" s="9"/>
      <c r="K169" s="6"/>
      <c r="L169" s="8"/>
      <c r="M169" s="6"/>
      <c r="N169" s="6"/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9"/>
      <c r="C170" s="9"/>
      <c r="D170" s="6"/>
      <c r="E170" s="9"/>
      <c r="F170" s="9"/>
      <c r="G170" s="9"/>
      <c r="H170" s="9"/>
      <c r="I170" s="9"/>
      <c r="J170" s="9"/>
      <c r="K170" s="6"/>
      <c r="L170" s="8"/>
      <c r="M170" s="6"/>
      <c r="N170" s="6"/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9"/>
      <c r="C171" s="9"/>
      <c r="D171" s="6"/>
      <c r="E171" s="9"/>
      <c r="F171" s="9"/>
      <c r="G171" s="9"/>
      <c r="H171" s="9"/>
      <c r="I171" s="9"/>
      <c r="J171" s="9"/>
      <c r="K171" s="6"/>
      <c r="L171" s="8"/>
      <c r="M171" s="6"/>
      <c r="N171" s="6"/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9"/>
      <c r="C172" s="9"/>
      <c r="D172" s="6"/>
      <c r="E172" s="9"/>
      <c r="F172" s="9"/>
      <c r="G172" s="9"/>
      <c r="H172" s="9"/>
      <c r="I172" s="9"/>
      <c r="J172" s="9"/>
      <c r="K172" s="6"/>
      <c r="L172" s="8"/>
      <c r="M172" s="6"/>
      <c r="N172" s="6"/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9"/>
      <c r="C173" s="9"/>
      <c r="D173" s="6"/>
      <c r="E173" s="9"/>
      <c r="F173" s="9"/>
      <c r="G173" s="9"/>
      <c r="H173" s="9"/>
      <c r="I173" s="9"/>
      <c r="J173" s="9"/>
      <c r="K173" s="6"/>
      <c r="L173" s="8"/>
      <c r="M173" s="6"/>
      <c r="N173" s="6"/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9"/>
      <c r="C174" s="9"/>
      <c r="D174" s="6"/>
      <c r="E174" s="9"/>
      <c r="F174" s="9"/>
      <c r="G174" s="9"/>
      <c r="H174" s="9"/>
      <c r="I174" s="9"/>
      <c r="J174" s="9"/>
      <c r="K174" s="6"/>
      <c r="L174" s="8"/>
      <c r="M174" s="6"/>
      <c r="N174" s="6"/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9"/>
      <c r="C175" s="9"/>
      <c r="D175" s="6"/>
      <c r="E175" s="9"/>
      <c r="F175" s="9"/>
      <c r="G175" s="9"/>
      <c r="H175" s="9"/>
      <c r="I175" s="9"/>
      <c r="J175" s="9"/>
      <c r="K175" s="6"/>
      <c r="L175" s="8"/>
      <c r="M175" s="6"/>
      <c r="N175" s="6"/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9"/>
      <c r="C176" s="9"/>
      <c r="D176" s="6"/>
      <c r="E176" s="9"/>
      <c r="F176" s="9"/>
      <c r="G176" s="9"/>
      <c r="H176" s="9"/>
      <c r="I176" s="9"/>
      <c r="J176" s="9"/>
      <c r="K176" s="6"/>
      <c r="L176" s="8"/>
      <c r="M176" s="6"/>
      <c r="N176" s="6"/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9"/>
      <c r="C177" s="9"/>
      <c r="D177" s="6"/>
      <c r="E177" s="9"/>
      <c r="F177" s="9"/>
      <c r="G177" s="9"/>
      <c r="H177" s="9"/>
      <c r="I177" s="9"/>
      <c r="J177" s="9"/>
      <c r="K177" s="6"/>
      <c r="L177" s="8"/>
      <c r="M177" s="6"/>
      <c r="N177" s="6"/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9"/>
      <c r="C178" s="9"/>
      <c r="D178" s="6"/>
      <c r="E178" s="9"/>
      <c r="F178" s="9"/>
      <c r="G178" s="9"/>
      <c r="H178" s="9"/>
      <c r="I178" s="9"/>
      <c r="J178" s="9"/>
      <c r="K178" s="6"/>
      <c r="L178" s="8"/>
      <c r="M178" s="6"/>
      <c r="N178" s="6"/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9"/>
      <c r="C179" s="9"/>
      <c r="D179" s="6"/>
      <c r="E179" s="9"/>
      <c r="F179" s="9"/>
      <c r="G179" s="9"/>
      <c r="H179" s="9"/>
      <c r="I179" s="9"/>
      <c r="J179" s="9"/>
      <c r="K179" s="6"/>
      <c r="L179" s="8"/>
      <c r="M179" s="6"/>
      <c r="N179" s="6"/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9"/>
      <c r="C180" s="9"/>
      <c r="D180" s="6"/>
      <c r="E180" s="9"/>
      <c r="F180" s="9"/>
      <c r="G180" s="9"/>
      <c r="H180" s="9"/>
      <c r="I180" s="9"/>
      <c r="J180" s="9"/>
      <c r="K180" s="6"/>
      <c r="L180" s="8"/>
      <c r="M180" s="6"/>
      <c r="N180" s="6"/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9"/>
      <c r="C181" s="9"/>
      <c r="D181" s="6"/>
      <c r="E181" s="9"/>
      <c r="F181" s="9"/>
      <c r="G181" s="9"/>
      <c r="H181" s="9"/>
      <c r="I181" s="9"/>
      <c r="J181" s="9"/>
      <c r="K181" s="6"/>
      <c r="L181" s="8"/>
      <c r="M181" s="6"/>
      <c r="N181" s="6"/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9"/>
      <c r="C182" s="9"/>
      <c r="D182" s="6"/>
      <c r="E182" s="9"/>
      <c r="F182" s="9"/>
      <c r="G182" s="9"/>
      <c r="H182" s="9"/>
      <c r="I182" s="9"/>
      <c r="J182" s="9"/>
      <c r="K182" s="6"/>
      <c r="L182" s="8"/>
      <c r="M182" s="6"/>
      <c r="N182" s="6"/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9"/>
      <c r="C183" s="9"/>
      <c r="D183" s="6"/>
      <c r="E183" s="9"/>
      <c r="F183" s="9"/>
      <c r="G183" s="9"/>
      <c r="H183" s="9"/>
      <c r="I183" s="9"/>
      <c r="J183" s="9"/>
      <c r="K183" s="6"/>
      <c r="L183" s="8"/>
      <c r="M183" s="6"/>
      <c r="N183" s="6"/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9"/>
      <c r="C184" s="9"/>
      <c r="D184" s="6"/>
      <c r="E184" s="9"/>
      <c r="F184" s="9"/>
      <c r="G184" s="9"/>
      <c r="H184" s="9"/>
      <c r="I184" s="9"/>
      <c r="J184" s="9"/>
      <c r="K184" s="6"/>
      <c r="L184" s="8"/>
      <c r="M184" s="6"/>
      <c r="N184" s="6"/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9"/>
      <c r="C185" s="9"/>
      <c r="D185" s="6"/>
      <c r="E185" s="9"/>
      <c r="F185" s="9"/>
      <c r="G185" s="9"/>
      <c r="H185" s="9"/>
      <c r="I185" s="9"/>
      <c r="J185" s="9"/>
      <c r="K185" s="6"/>
      <c r="L185" s="8"/>
      <c r="M185" s="6"/>
      <c r="N185" s="6"/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9"/>
      <c r="C186" s="9"/>
      <c r="D186" s="6"/>
      <c r="E186" s="9"/>
      <c r="F186" s="9"/>
      <c r="G186" s="9"/>
      <c r="H186" s="9"/>
      <c r="I186" s="9"/>
      <c r="J186" s="9"/>
      <c r="K186" s="6"/>
      <c r="L186" s="8"/>
      <c r="M186" s="6"/>
      <c r="N186" s="6"/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9"/>
      <c r="C187" s="9"/>
      <c r="D187" s="6"/>
      <c r="E187" s="9"/>
      <c r="F187" s="9"/>
      <c r="G187" s="9"/>
      <c r="H187" s="9"/>
      <c r="I187" s="9"/>
      <c r="J187" s="9"/>
      <c r="K187" s="6"/>
      <c r="L187" s="8"/>
      <c r="M187" s="6"/>
      <c r="N187" s="6"/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9"/>
      <c r="C188" s="9"/>
      <c r="D188" s="6"/>
      <c r="E188" s="9"/>
      <c r="F188" s="9"/>
      <c r="G188" s="9"/>
      <c r="H188" s="9"/>
      <c r="I188" s="9"/>
      <c r="J188" s="9"/>
      <c r="K188" s="6"/>
      <c r="L188" s="8"/>
      <c r="M188" s="6"/>
      <c r="N188" s="6"/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9"/>
      <c r="C189" s="9"/>
      <c r="D189" s="6"/>
      <c r="E189" s="9"/>
      <c r="F189" s="9"/>
      <c r="G189" s="9"/>
      <c r="H189" s="9"/>
      <c r="I189" s="9"/>
      <c r="J189" s="9"/>
      <c r="K189" s="6"/>
      <c r="L189" s="8"/>
      <c r="M189" s="6"/>
      <c r="N189" s="6"/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9"/>
      <c r="C190" s="9"/>
      <c r="D190" s="6"/>
      <c r="E190" s="9"/>
      <c r="F190" s="9"/>
      <c r="G190" s="9"/>
      <c r="H190" s="9"/>
      <c r="I190" s="9"/>
      <c r="J190" s="9"/>
      <c r="K190" s="6"/>
      <c r="L190" s="8"/>
      <c r="M190" s="6"/>
      <c r="N190" s="6"/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9"/>
      <c r="C191" s="9"/>
      <c r="D191" s="6"/>
      <c r="E191" s="9"/>
      <c r="F191" s="9"/>
      <c r="G191" s="9"/>
      <c r="H191" s="9"/>
      <c r="I191" s="9"/>
      <c r="J191" s="9"/>
      <c r="K191" s="6"/>
      <c r="L191" s="8"/>
      <c r="M191" s="6"/>
      <c r="N191" s="6"/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9"/>
      <c r="C192" s="9"/>
      <c r="D192" s="6"/>
      <c r="E192" s="9"/>
      <c r="F192" s="9"/>
      <c r="G192" s="9"/>
      <c r="H192" s="9"/>
      <c r="I192" s="9"/>
      <c r="J192" s="9"/>
      <c r="K192" s="6"/>
      <c r="L192" s="8"/>
      <c r="M192" s="6"/>
      <c r="N192" s="6"/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9"/>
      <c r="C193" s="9"/>
      <c r="D193" s="6"/>
      <c r="E193" s="9"/>
      <c r="F193" s="9"/>
      <c r="G193" s="9"/>
      <c r="H193" s="9"/>
      <c r="I193" s="9"/>
      <c r="J193" s="9"/>
      <c r="K193" s="6"/>
      <c r="L193" s="8"/>
      <c r="M193" s="6"/>
      <c r="N193" s="6"/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9"/>
      <c r="C194" s="9"/>
      <c r="D194" s="6"/>
      <c r="E194" s="9"/>
      <c r="F194" s="9"/>
      <c r="G194" s="9"/>
      <c r="H194" s="9"/>
      <c r="I194" s="9"/>
      <c r="J194" s="9"/>
      <c r="K194" s="6"/>
      <c r="L194" s="8"/>
      <c r="M194" s="6"/>
      <c r="N194" s="6"/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9"/>
      <c r="C195" s="9"/>
      <c r="D195" s="6"/>
      <c r="E195" s="9"/>
      <c r="F195" s="9"/>
      <c r="G195" s="9"/>
      <c r="H195" s="9"/>
      <c r="I195" s="9"/>
      <c r="J195" s="9"/>
      <c r="K195" s="6"/>
      <c r="L195" s="8"/>
      <c r="M195" s="6"/>
      <c r="N195" s="6"/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9"/>
      <c r="C196" s="9"/>
      <c r="D196" s="6"/>
      <c r="E196" s="9"/>
      <c r="F196" s="9"/>
      <c r="G196" s="9"/>
      <c r="H196" s="9"/>
      <c r="I196" s="9"/>
      <c r="J196" s="9"/>
      <c r="K196" s="6"/>
      <c r="L196" s="8"/>
      <c r="M196" s="6"/>
      <c r="N196" s="6"/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9"/>
      <c r="C197" s="9"/>
      <c r="D197" s="6"/>
      <c r="E197" s="9"/>
      <c r="F197" s="9"/>
      <c r="G197" s="9"/>
      <c r="H197" s="9"/>
      <c r="I197" s="9"/>
      <c r="J197" s="9"/>
      <c r="K197" s="6"/>
      <c r="L197" s="8"/>
      <c r="M197" s="6"/>
      <c r="N197" s="6"/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9"/>
      <c r="C198" s="9"/>
      <c r="D198" s="6"/>
      <c r="E198" s="9"/>
      <c r="F198" s="9"/>
      <c r="G198" s="9"/>
      <c r="H198" s="9"/>
      <c r="I198" s="9"/>
      <c r="J198" s="9"/>
      <c r="K198" s="6"/>
      <c r="L198" s="8"/>
      <c r="M198" s="6"/>
      <c r="N198" s="6"/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9"/>
      <c r="C199" s="9"/>
      <c r="D199" s="6"/>
      <c r="E199" s="9"/>
      <c r="F199" s="9"/>
      <c r="G199" s="9"/>
      <c r="H199" s="9"/>
      <c r="I199" s="9"/>
      <c r="J199" s="9"/>
      <c r="K199" s="6"/>
      <c r="L199" s="8"/>
      <c r="M199" s="6"/>
      <c r="N199" s="6"/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9"/>
      <c r="C200" s="9"/>
      <c r="D200" s="6"/>
      <c r="E200" s="9"/>
      <c r="F200" s="9"/>
      <c r="G200" s="9"/>
      <c r="H200" s="9"/>
      <c r="I200" s="9"/>
      <c r="J200" s="9"/>
      <c r="K200" s="6"/>
      <c r="L200" s="8"/>
      <c r="M200" s="6"/>
      <c r="N200" s="6"/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9"/>
      <c r="C201" s="9"/>
      <c r="D201" s="6"/>
      <c r="E201" s="9"/>
      <c r="F201" s="9"/>
      <c r="G201" s="9"/>
      <c r="H201" s="9"/>
      <c r="I201" s="9"/>
      <c r="J201" s="9"/>
      <c r="K201" s="6"/>
      <c r="L201" s="8"/>
      <c r="M201" s="6"/>
      <c r="N201" s="6"/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9"/>
      <c r="C202" s="9"/>
      <c r="D202" s="6"/>
      <c r="E202" s="9"/>
      <c r="F202" s="9"/>
      <c r="G202" s="9"/>
      <c r="H202" s="9"/>
      <c r="I202" s="9"/>
      <c r="J202" s="9"/>
      <c r="K202" s="6"/>
      <c r="L202" s="8"/>
      <c r="M202" s="6"/>
      <c r="N202" s="6"/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9"/>
      <c r="C203" s="9"/>
      <c r="D203" s="6"/>
      <c r="E203" s="9"/>
      <c r="F203" s="9"/>
      <c r="G203" s="9"/>
      <c r="H203" s="9"/>
      <c r="I203" s="9"/>
      <c r="J203" s="9"/>
      <c r="K203" s="6"/>
      <c r="L203" s="8"/>
      <c r="M203" s="6"/>
      <c r="N203" s="6"/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9"/>
      <c r="C204" s="9"/>
      <c r="D204" s="6"/>
      <c r="E204" s="9"/>
      <c r="F204" s="9"/>
      <c r="G204" s="9"/>
      <c r="H204" s="9"/>
      <c r="I204" s="9"/>
      <c r="J204" s="9"/>
      <c r="K204" s="6"/>
      <c r="L204" s="8"/>
      <c r="M204" s="6"/>
      <c r="N204" s="6"/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9"/>
      <c r="C205" s="9"/>
      <c r="D205" s="6"/>
      <c r="E205" s="9"/>
      <c r="F205" s="9"/>
      <c r="G205" s="9"/>
      <c r="H205" s="9"/>
      <c r="I205" s="9"/>
      <c r="J205" s="9"/>
      <c r="K205" s="6"/>
      <c r="L205" s="8"/>
      <c r="M205" s="6"/>
      <c r="N205" s="6"/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9"/>
      <c r="C206" s="9"/>
      <c r="D206" s="6"/>
      <c r="E206" s="9"/>
      <c r="F206" s="9"/>
      <c r="G206" s="9"/>
      <c r="H206" s="9"/>
      <c r="I206" s="9"/>
      <c r="J206" s="9"/>
      <c r="K206" s="6"/>
      <c r="L206" s="8"/>
      <c r="M206" s="6"/>
      <c r="N206" s="6"/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9"/>
      <c r="C207" s="9"/>
      <c r="D207" s="6"/>
      <c r="E207" s="9"/>
      <c r="F207" s="9"/>
      <c r="G207" s="9"/>
      <c r="H207" s="9"/>
      <c r="I207" s="9"/>
      <c r="J207" s="9"/>
      <c r="K207" s="6"/>
      <c r="L207" s="8"/>
      <c r="M207" s="6"/>
      <c r="N207" s="6"/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9"/>
      <c r="C208" s="9"/>
      <c r="D208" s="6"/>
      <c r="E208" s="9"/>
      <c r="F208" s="9"/>
      <c r="G208" s="9"/>
      <c r="H208" s="9"/>
      <c r="I208" s="9"/>
      <c r="J208" s="9"/>
      <c r="K208" s="6"/>
      <c r="L208" s="8"/>
      <c r="M208" s="6"/>
      <c r="N208" s="6"/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9"/>
      <c r="C209" s="9"/>
      <c r="D209" s="6"/>
      <c r="E209" s="9"/>
      <c r="F209" s="9"/>
      <c r="G209" s="9"/>
      <c r="H209" s="9"/>
      <c r="I209" s="9"/>
      <c r="J209" s="9"/>
      <c r="K209" s="6"/>
      <c r="L209" s="8"/>
      <c r="M209" s="6"/>
      <c r="N209" s="6"/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9"/>
      <c r="C210" s="9"/>
      <c r="D210" s="6"/>
      <c r="E210" s="9"/>
      <c r="F210" s="9"/>
      <c r="G210" s="9"/>
      <c r="H210" s="9"/>
      <c r="I210" s="9"/>
      <c r="J210" s="9"/>
      <c r="K210" s="6"/>
      <c r="L210" s="8"/>
      <c r="M210" s="6"/>
      <c r="N210" s="6"/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9"/>
      <c r="C211" s="9"/>
      <c r="D211" s="6"/>
      <c r="E211" s="9"/>
      <c r="F211" s="9"/>
      <c r="G211" s="9"/>
      <c r="H211" s="9"/>
      <c r="I211" s="9"/>
      <c r="J211" s="9"/>
      <c r="K211" s="6"/>
      <c r="L211" s="8"/>
      <c r="M211" s="6"/>
      <c r="N211" s="6"/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9"/>
      <c r="C212" s="9"/>
      <c r="D212" s="6"/>
      <c r="E212" s="9"/>
      <c r="F212" s="9"/>
      <c r="G212" s="9"/>
      <c r="H212" s="9"/>
      <c r="I212" s="9"/>
      <c r="J212" s="9"/>
      <c r="K212" s="6"/>
      <c r="L212" s="8"/>
      <c r="M212" s="6"/>
      <c r="N212" s="6"/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9"/>
      <c r="C213" s="9"/>
      <c r="D213" s="6"/>
      <c r="E213" s="9"/>
      <c r="F213" s="9"/>
      <c r="G213" s="9"/>
      <c r="H213" s="9"/>
      <c r="I213" s="9"/>
      <c r="J213" s="9"/>
      <c r="K213" s="6"/>
      <c r="L213" s="8"/>
      <c r="M213" s="6"/>
      <c r="N213" s="6"/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9"/>
      <c r="C214" s="9"/>
      <c r="D214" s="6"/>
      <c r="E214" s="9"/>
      <c r="F214" s="9"/>
      <c r="G214" s="9"/>
      <c r="H214" s="9"/>
      <c r="I214" s="9"/>
      <c r="J214" s="9"/>
      <c r="K214" s="6"/>
      <c r="L214" s="8"/>
      <c r="M214" s="6"/>
      <c r="N214" s="6"/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9"/>
      <c r="C215" s="9"/>
      <c r="D215" s="6"/>
      <c r="E215" s="9"/>
      <c r="F215" s="9"/>
      <c r="G215" s="9"/>
      <c r="H215" s="9"/>
      <c r="I215" s="9"/>
      <c r="J215" s="9"/>
      <c r="K215" s="6"/>
      <c r="L215" s="8"/>
      <c r="M215" s="6"/>
      <c r="N215" s="6"/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9"/>
      <c r="C216" s="9"/>
      <c r="D216" s="6"/>
      <c r="E216" s="9"/>
      <c r="F216" s="9"/>
      <c r="G216" s="9"/>
      <c r="H216" s="9"/>
      <c r="I216" s="9"/>
      <c r="J216" s="9"/>
      <c r="K216" s="6"/>
      <c r="L216" s="8"/>
      <c r="M216" s="6"/>
      <c r="N216" s="6"/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9"/>
      <c r="C217" s="9"/>
      <c r="D217" s="6"/>
      <c r="E217" s="9"/>
      <c r="F217" s="9"/>
      <c r="G217" s="9"/>
      <c r="H217" s="9"/>
      <c r="I217" s="9"/>
      <c r="J217" s="9"/>
      <c r="K217" s="6"/>
      <c r="L217" s="8"/>
      <c r="M217" s="6"/>
      <c r="N217" s="6"/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9"/>
      <c r="C218" s="9"/>
      <c r="D218" s="6"/>
      <c r="E218" s="9"/>
      <c r="F218" s="9"/>
      <c r="G218" s="9"/>
      <c r="H218" s="9"/>
      <c r="I218" s="9"/>
      <c r="J218" s="9"/>
      <c r="K218" s="6"/>
      <c r="L218" s="8"/>
      <c r="M218" s="6"/>
      <c r="N218" s="6"/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9"/>
      <c r="C219" s="9"/>
      <c r="D219" s="6"/>
      <c r="E219" s="9"/>
      <c r="F219" s="9"/>
      <c r="G219" s="9"/>
      <c r="H219" s="9"/>
      <c r="I219" s="9"/>
      <c r="J219" s="9"/>
      <c r="K219" s="6"/>
      <c r="L219" s="8"/>
      <c r="M219" s="6"/>
      <c r="N219" s="6"/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9"/>
      <c r="C220" s="9"/>
      <c r="D220" s="6"/>
      <c r="E220" s="9"/>
      <c r="F220" s="9"/>
      <c r="G220" s="9"/>
      <c r="H220" s="9"/>
      <c r="I220" s="9"/>
      <c r="J220" s="9"/>
      <c r="K220" s="6"/>
      <c r="L220" s="8"/>
      <c r="M220" s="6"/>
      <c r="N220" s="6"/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9"/>
      <c r="C221" s="9"/>
      <c r="D221" s="6"/>
      <c r="E221" s="9"/>
      <c r="F221" s="9"/>
      <c r="G221" s="9"/>
      <c r="H221" s="9"/>
      <c r="I221" s="9"/>
      <c r="J221" s="9"/>
      <c r="K221" s="6"/>
      <c r="L221" s="8"/>
      <c r="M221" s="6"/>
      <c r="N221" s="6"/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9"/>
      <c r="C222" s="9"/>
      <c r="D222" s="6"/>
      <c r="E222" s="9"/>
      <c r="F222" s="9"/>
      <c r="G222" s="9"/>
      <c r="H222" s="9"/>
      <c r="I222" s="9"/>
      <c r="J222" s="9"/>
      <c r="K222" s="6"/>
      <c r="L222" s="8"/>
      <c r="M222" s="6"/>
      <c r="N222" s="6"/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9"/>
      <c r="C223" s="9"/>
      <c r="D223" s="6"/>
      <c r="E223" s="9"/>
      <c r="F223" s="9"/>
      <c r="G223" s="9"/>
      <c r="H223" s="9"/>
      <c r="I223" s="9"/>
      <c r="J223" s="9"/>
      <c r="K223" s="6"/>
      <c r="L223" s="8"/>
      <c r="M223" s="6"/>
      <c r="N223" s="6"/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9"/>
      <c r="C224" s="9"/>
      <c r="D224" s="6"/>
      <c r="E224" s="9"/>
      <c r="F224" s="9"/>
      <c r="G224" s="9"/>
      <c r="H224" s="9"/>
      <c r="I224" s="9"/>
      <c r="J224" s="9"/>
      <c r="K224" s="6"/>
      <c r="L224" s="8"/>
      <c r="M224" s="6"/>
      <c r="N224" s="6"/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9"/>
      <c r="C225" s="9"/>
      <c r="D225" s="6"/>
      <c r="E225" s="9"/>
      <c r="F225" s="9"/>
      <c r="G225" s="9"/>
      <c r="H225" s="9"/>
      <c r="I225" s="9"/>
      <c r="J225" s="9"/>
      <c r="K225" s="6"/>
      <c r="L225" s="8"/>
      <c r="M225" s="6"/>
      <c r="N225" s="6"/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9"/>
      <c r="C226" s="9"/>
      <c r="D226" s="6"/>
      <c r="E226" s="9"/>
      <c r="F226" s="9"/>
      <c r="G226" s="9"/>
      <c r="H226" s="9"/>
      <c r="I226" s="9"/>
      <c r="J226" s="9"/>
      <c r="K226" s="6"/>
      <c r="L226" s="8"/>
      <c r="M226" s="6"/>
      <c r="N226" s="6"/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9"/>
      <c r="C227" s="9"/>
      <c r="D227" s="6"/>
      <c r="E227" s="9"/>
      <c r="F227" s="9"/>
      <c r="G227" s="9"/>
      <c r="H227" s="9"/>
      <c r="I227" s="9"/>
      <c r="J227" s="9"/>
      <c r="K227" s="6"/>
      <c r="L227" s="8"/>
      <c r="M227" s="6"/>
      <c r="N227" s="6"/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9"/>
      <c r="C228" s="9"/>
      <c r="D228" s="6"/>
      <c r="E228" s="9"/>
      <c r="F228" s="9"/>
      <c r="G228" s="9"/>
      <c r="H228" s="9"/>
      <c r="I228" s="9"/>
      <c r="J228" s="9"/>
      <c r="K228" s="6"/>
      <c r="L228" s="8"/>
      <c r="M228" s="6"/>
      <c r="N228" s="6"/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9"/>
      <c r="C229" s="9"/>
      <c r="D229" s="6"/>
      <c r="E229" s="9"/>
      <c r="F229" s="9"/>
      <c r="G229" s="9"/>
      <c r="H229" s="9"/>
      <c r="I229" s="9"/>
      <c r="J229" s="9"/>
      <c r="K229" s="6"/>
      <c r="L229" s="8"/>
      <c r="M229" s="6"/>
      <c r="N229" s="6"/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9"/>
      <c r="C230" s="9"/>
      <c r="D230" s="6"/>
      <c r="E230" s="9"/>
      <c r="F230" s="9"/>
      <c r="G230" s="9"/>
      <c r="H230" s="9"/>
      <c r="I230" s="9"/>
      <c r="J230" s="9"/>
      <c r="K230" s="6"/>
      <c r="L230" s="8"/>
      <c r="M230" s="6"/>
      <c r="N230" s="6"/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9"/>
      <c r="C231" s="9"/>
      <c r="D231" s="6"/>
      <c r="E231" s="9"/>
      <c r="F231" s="9"/>
      <c r="G231" s="9"/>
      <c r="H231" s="9"/>
      <c r="I231" s="9"/>
      <c r="J231" s="9"/>
      <c r="K231" s="6"/>
      <c r="L231" s="8"/>
      <c r="M231" s="6"/>
      <c r="N231" s="6"/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9"/>
      <c r="C232" s="9"/>
      <c r="D232" s="6"/>
      <c r="E232" s="9"/>
      <c r="F232" s="9"/>
      <c r="G232" s="9"/>
      <c r="H232" s="9"/>
      <c r="I232" s="9"/>
      <c r="J232" s="9"/>
      <c r="K232" s="6"/>
      <c r="L232" s="8"/>
      <c r="M232" s="6"/>
      <c r="N232" s="6"/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9"/>
      <c r="C233" s="9"/>
      <c r="D233" s="6"/>
      <c r="E233" s="9"/>
      <c r="F233" s="9"/>
      <c r="G233" s="9"/>
      <c r="H233" s="9"/>
      <c r="I233" s="9"/>
      <c r="J233" s="9"/>
      <c r="K233" s="6"/>
      <c r="L233" s="8"/>
      <c r="M233" s="6"/>
      <c r="N233" s="6"/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9"/>
      <c r="C234" s="9"/>
      <c r="D234" s="6"/>
      <c r="E234" s="9"/>
      <c r="F234" s="9"/>
      <c r="G234" s="9"/>
      <c r="H234" s="9"/>
      <c r="I234" s="9"/>
      <c r="J234" s="9"/>
      <c r="K234" s="6"/>
      <c r="L234" s="8"/>
      <c r="M234" s="6"/>
      <c r="N234" s="6"/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9"/>
      <c r="C235" s="9"/>
      <c r="D235" s="6"/>
      <c r="E235" s="9"/>
      <c r="F235" s="9"/>
      <c r="G235" s="9"/>
      <c r="H235" s="9"/>
      <c r="I235" s="9"/>
      <c r="J235" s="9"/>
      <c r="K235" s="6"/>
      <c r="L235" s="8"/>
      <c r="M235" s="6"/>
      <c r="N235" s="6"/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9"/>
      <c r="C236" s="9"/>
      <c r="D236" s="6"/>
      <c r="E236" s="9"/>
      <c r="F236" s="9"/>
      <c r="G236" s="9"/>
      <c r="H236" s="9"/>
      <c r="I236" s="9"/>
      <c r="J236" s="9"/>
      <c r="K236" s="6"/>
      <c r="L236" s="8"/>
      <c r="M236" s="6"/>
      <c r="N236" s="6"/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9"/>
      <c r="C237" s="9"/>
      <c r="D237" s="6"/>
      <c r="E237" s="9"/>
      <c r="F237" s="9"/>
      <c r="G237" s="9"/>
      <c r="H237" s="9"/>
      <c r="I237" s="9"/>
      <c r="J237" s="9"/>
      <c r="K237" s="6"/>
      <c r="L237" s="8"/>
      <c r="M237" s="6"/>
      <c r="N237" s="6"/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9"/>
      <c r="C238" s="9"/>
      <c r="D238" s="6"/>
      <c r="E238" s="9"/>
      <c r="F238" s="9"/>
      <c r="G238" s="9"/>
      <c r="H238" s="9"/>
      <c r="I238" s="9"/>
      <c r="J238" s="9"/>
      <c r="K238" s="6"/>
      <c r="L238" s="8"/>
      <c r="M238" s="6"/>
      <c r="N238" s="6"/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9"/>
      <c r="C239" s="9"/>
      <c r="D239" s="6"/>
      <c r="E239" s="9"/>
      <c r="F239" s="9"/>
      <c r="G239" s="9"/>
      <c r="H239" s="9"/>
      <c r="I239" s="9"/>
      <c r="J239" s="9"/>
      <c r="K239" s="6"/>
      <c r="L239" s="8"/>
      <c r="M239" s="6"/>
      <c r="N239" s="6"/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9"/>
      <c r="C240" s="9"/>
      <c r="D240" s="6"/>
      <c r="E240" s="9"/>
      <c r="F240" s="9"/>
      <c r="G240" s="9"/>
      <c r="H240" s="9"/>
      <c r="I240" s="9"/>
      <c r="J240" s="9"/>
      <c r="K240" s="6"/>
      <c r="L240" s="8"/>
      <c r="M240" s="6"/>
      <c r="N240" s="6"/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9"/>
      <c r="C241" s="9"/>
      <c r="D241" s="6"/>
      <c r="E241" s="9"/>
      <c r="F241" s="9"/>
      <c r="G241" s="9"/>
      <c r="H241" s="9"/>
      <c r="I241" s="9"/>
      <c r="J241" s="9"/>
      <c r="K241" s="6"/>
      <c r="L241" s="8"/>
      <c r="M241" s="6"/>
      <c r="N241" s="6"/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9"/>
      <c r="C242" s="9"/>
      <c r="D242" s="6"/>
      <c r="E242" s="9"/>
      <c r="F242" s="9"/>
      <c r="G242" s="9"/>
      <c r="H242" s="9"/>
      <c r="I242" s="9"/>
      <c r="J242" s="9"/>
      <c r="K242" s="6"/>
      <c r="L242" s="8"/>
      <c r="M242" s="6"/>
      <c r="N242" s="6"/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9"/>
      <c r="C243" s="9"/>
      <c r="D243" s="6"/>
      <c r="E243" s="9"/>
      <c r="F243" s="9"/>
      <c r="G243" s="9"/>
      <c r="H243" s="9"/>
      <c r="I243" s="9"/>
      <c r="J243" s="9"/>
      <c r="K243" s="6"/>
      <c r="L243" s="8"/>
      <c r="M243" s="6"/>
      <c r="N243" s="6"/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9"/>
      <c r="C244" s="9"/>
      <c r="D244" s="6"/>
      <c r="E244" s="9"/>
      <c r="F244" s="9"/>
      <c r="G244" s="9"/>
      <c r="H244" s="9"/>
      <c r="I244" s="9"/>
      <c r="J244" s="9"/>
      <c r="K244" s="6"/>
      <c r="L244" s="8"/>
      <c r="M244" s="6"/>
      <c r="N244" s="6"/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9"/>
      <c r="C245" s="9"/>
      <c r="D245" s="6"/>
      <c r="E245" s="9"/>
      <c r="F245" s="9"/>
      <c r="G245" s="9"/>
      <c r="H245" s="9"/>
      <c r="I245" s="9"/>
      <c r="J245" s="9"/>
      <c r="K245" s="6"/>
      <c r="L245" s="8"/>
      <c r="M245" s="6"/>
      <c r="N245" s="6"/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9"/>
      <c r="C246" s="9"/>
      <c r="D246" s="6"/>
      <c r="E246" s="9"/>
      <c r="F246" s="9"/>
      <c r="G246" s="9"/>
      <c r="H246" s="9"/>
      <c r="I246" s="9"/>
      <c r="J246" s="9"/>
      <c r="K246" s="6"/>
      <c r="L246" s="8"/>
      <c r="M246" s="6"/>
      <c r="N246" s="6"/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9"/>
      <c r="C247" s="9"/>
      <c r="D247" s="6"/>
      <c r="E247" s="9"/>
      <c r="F247" s="9"/>
      <c r="G247" s="9"/>
      <c r="H247" s="9"/>
      <c r="I247" s="9"/>
      <c r="J247" s="9"/>
      <c r="K247" s="6"/>
      <c r="L247" s="8"/>
      <c r="M247" s="6"/>
      <c r="N247" s="6"/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9"/>
      <c r="C248" s="9"/>
      <c r="D248" s="6"/>
      <c r="E248" s="9"/>
      <c r="F248" s="9"/>
      <c r="G248" s="9"/>
      <c r="H248" s="9"/>
      <c r="I248" s="9"/>
      <c r="J248" s="9"/>
      <c r="K248" s="6"/>
      <c r="L248" s="8"/>
      <c r="M248" s="6"/>
      <c r="N248" s="6"/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9"/>
      <c r="C249" s="9"/>
      <c r="D249" s="6"/>
      <c r="E249" s="9"/>
      <c r="F249" s="9"/>
      <c r="G249" s="9"/>
      <c r="H249" s="9"/>
      <c r="I249" s="9"/>
      <c r="J249" s="9"/>
      <c r="K249" s="6"/>
      <c r="L249" s="8"/>
      <c r="M249" s="6"/>
      <c r="N249" s="6"/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9"/>
      <c r="C250" s="9"/>
      <c r="D250" s="6"/>
      <c r="E250" s="9"/>
      <c r="F250" s="9"/>
      <c r="G250" s="9"/>
      <c r="H250" s="9"/>
      <c r="I250" s="9"/>
      <c r="J250" s="9"/>
      <c r="K250" s="6"/>
      <c r="L250" s="8"/>
      <c r="M250" s="6"/>
      <c r="N250" s="6"/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9"/>
      <c r="C251" s="9"/>
      <c r="D251" s="6"/>
      <c r="E251" s="9"/>
      <c r="F251" s="9"/>
      <c r="G251" s="9"/>
      <c r="H251" s="9"/>
      <c r="I251" s="9"/>
      <c r="J251" s="9"/>
      <c r="K251" s="6"/>
      <c r="L251" s="8"/>
      <c r="M251" s="6"/>
      <c r="N251" s="6"/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9"/>
      <c r="C252" s="9"/>
      <c r="D252" s="6"/>
      <c r="E252" s="9"/>
      <c r="F252" s="9"/>
      <c r="G252" s="9"/>
      <c r="H252" s="9"/>
      <c r="I252" s="9"/>
      <c r="J252" s="9"/>
      <c r="K252" s="6"/>
      <c r="L252" s="8"/>
      <c r="M252" s="6"/>
      <c r="N252" s="6"/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9"/>
      <c r="C253" s="9"/>
      <c r="D253" s="6"/>
      <c r="E253" s="9"/>
      <c r="F253" s="9"/>
      <c r="G253" s="9"/>
      <c r="H253" s="9"/>
      <c r="I253" s="9"/>
      <c r="J253" s="9"/>
      <c r="K253" s="6"/>
      <c r="L253" s="8"/>
      <c r="M253" s="6"/>
      <c r="N253" s="6"/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9"/>
      <c r="C254" s="9"/>
      <c r="D254" s="6"/>
      <c r="E254" s="9"/>
      <c r="F254" s="9"/>
      <c r="G254" s="9"/>
      <c r="H254" s="9"/>
      <c r="I254" s="9"/>
      <c r="J254" s="9"/>
      <c r="K254" s="6"/>
      <c r="L254" s="8"/>
      <c r="M254" s="6"/>
      <c r="N254" s="6"/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9"/>
      <c r="C255" s="9"/>
      <c r="D255" s="6"/>
      <c r="E255" s="9"/>
      <c r="F255" s="9"/>
      <c r="G255" s="9"/>
      <c r="H255" s="9"/>
      <c r="I255" s="9"/>
      <c r="J255" s="9"/>
      <c r="K255" s="6"/>
      <c r="L255" s="8"/>
      <c r="M255" s="6"/>
      <c r="N255" s="6"/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9"/>
      <c r="C256" s="9"/>
      <c r="D256" s="6"/>
      <c r="E256" s="9"/>
      <c r="F256" s="9"/>
      <c r="G256" s="9"/>
      <c r="H256" s="9"/>
      <c r="I256" s="9"/>
      <c r="J256" s="9"/>
      <c r="K256" s="6"/>
      <c r="L256" s="8"/>
      <c r="M256" s="6"/>
      <c r="N256" s="6"/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9"/>
      <c r="C257" s="9"/>
      <c r="D257" s="6"/>
      <c r="E257" s="9"/>
      <c r="F257" s="9"/>
      <c r="G257" s="9"/>
      <c r="H257" s="9"/>
      <c r="I257" s="9"/>
      <c r="J257" s="9"/>
      <c r="K257" s="6"/>
      <c r="L257" s="8"/>
      <c r="M257" s="6"/>
      <c r="N257" s="6"/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9"/>
      <c r="C258" s="9"/>
      <c r="D258" s="6"/>
      <c r="E258" s="9"/>
      <c r="F258" s="9"/>
      <c r="G258" s="9"/>
      <c r="H258" s="9"/>
      <c r="I258" s="9"/>
      <c r="J258" s="9"/>
      <c r="K258" s="6"/>
      <c r="L258" s="8"/>
      <c r="M258" s="6"/>
      <c r="N258" s="6"/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9"/>
      <c r="C259" s="9"/>
      <c r="D259" s="6"/>
      <c r="E259" s="9"/>
      <c r="F259" s="9"/>
      <c r="G259" s="9"/>
      <c r="H259" s="9"/>
      <c r="I259" s="9"/>
      <c r="J259" s="9"/>
      <c r="K259" s="6"/>
      <c r="L259" s="8"/>
      <c r="M259" s="6"/>
      <c r="N259" s="6"/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9"/>
      <c r="C260" s="9"/>
      <c r="D260" s="6"/>
      <c r="E260" s="9"/>
      <c r="F260" s="9"/>
      <c r="G260" s="9"/>
      <c r="H260" s="9"/>
      <c r="I260" s="9"/>
      <c r="J260" s="9"/>
      <c r="K260" s="6"/>
      <c r="L260" s="8"/>
      <c r="M260" s="6"/>
      <c r="N260" s="6"/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9"/>
      <c r="C261" s="9"/>
      <c r="D261" s="6"/>
      <c r="E261" s="9"/>
      <c r="F261" s="9"/>
      <c r="G261" s="9"/>
      <c r="H261" s="9"/>
      <c r="I261" s="9"/>
      <c r="J261" s="9"/>
      <c r="K261" s="6"/>
      <c r="L261" s="8"/>
      <c r="M261" s="6"/>
      <c r="N261" s="6"/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9"/>
      <c r="C262" s="9"/>
      <c r="D262" s="6"/>
      <c r="E262" s="9"/>
      <c r="F262" s="9"/>
      <c r="G262" s="9"/>
      <c r="H262" s="9"/>
      <c r="I262" s="9"/>
      <c r="J262" s="9"/>
      <c r="K262" s="6"/>
      <c r="L262" s="8"/>
      <c r="M262" s="6"/>
      <c r="N262" s="6"/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9"/>
      <c r="C263" s="9"/>
      <c r="D263" s="6"/>
      <c r="E263" s="9"/>
      <c r="F263" s="9"/>
      <c r="G263" s="9"/>
      <c r="H263" s="9"/>
      <c r="I263" s="9"/>
      <c r="J263" s="9"/>
      <c r="K263" s="6"/>
      <c r="L263" s="8"/>
      <c r="M263" s="6"/>
      <c r="N263" s="6"/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9"/>
      <c r="C264" s="9"/>
      <c r="D264" s="6"/>
      <c r="E264" s="9"/>
      <c r="F264" s="9"/>
      <c r="G264" s="9"/>
      <c r="H264" s="9"/>
      <c r="I264" s="9"/>
      <c r="J264" s="9"/>
      <c r="K264" s="6"/>
      <c r="L264" s="8"/>
      <c r="M264" s="6"/>
      <c r="N264" s="6"/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9"/>
      <c r="C265" s="9"/>
      <c r="D265" s="6"/>
      <c r="E265" s="9"/>
      <c r="F265" s="9"/>
      <c r="G265" s="9"/>
      <c r="H265" s="9"/>
      <c r="I265" s="9"/>
      <c r="J265" s="9"/>
      <c r="K265" s="6"/>
      <c r="L265" s="8"/>
      <c r="M265" s="6"/>
      <c r="N265" s="6"/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9"/>
      <c r="C266" s="9"/>
      <c r="D266" s="6"/>
      <c r="E266" s="9"/>
      <c r="F266" s="9"/>
      <c r="G266" s="9"/>
      <c r="H266" s="9"/>
      <c r="I266" s="9"/>
      <c r="J266" s="9"/>
      <c r="K266" s="6"/>
      <c r="L266" s="8"/>
      <c r="M266" s="6"/>
      <c r="N266" s="6"/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9"/>
      <c r="C267" s="9"/>
      <c r="D267" s="6"/>
      <c r="E267" s="9"/>
      <c r="F267" s="9"/>
      <c r="G267" s="9"/>
      <c r="H267" s="9"/>
      <c r="I267" s="9"/>
      <c r="J267" s="9"/>
      <c r="K267" s="6"/>
      <c r="L267" s="8"/>
      <c r="M267" s="6"/>
      <c r="N267" s="6"/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9"/>
      <c r="C268" s="9"/>
      <c r="D268" s="6"/>
      <c r="E268" s="9"/>
      <c r="F268" s="9"/>
      <c r="G268" s="9"/>
      <c r="H268" s="9"/>
      <c r="I268" s="9"/>
      <c r="J268" s="9"/>
      <c r="K268" s="6"/>
      <c r="L268" s="8"/>
      <c r="M268" s="6"/>
      <c r="N268" s="6"/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9"/>
      <c r="C269" s="9"/>
      <c r="D269" s="6"/>
      <c r="E269" s="9"/>
      <c r="F269" s="9"/>
      <c r="G269" s="9"/>
      <c r="H269" s="9"/>
      <c r="I269" s="9"/>
      <c r="J269" s="9"/>
      <c r="K269" s="6"/>
      <c r="L269" s="8"/>
      <c r="M269" s="6"/>
      <c r="N269" s="6"/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9"/>
      <c r="C270" s="9"/>
      <c r="D270" s="6"/>
      <c r="E270" s="9"/>
      <c r="F270" s="9"/>
      <c r="G270" s="9"/>
      <c r="H270" s="9"/>
      <c r="I270" s="9"/>
      <c r="J270" s="9"/>
      <c r="K270" s="6"/>
      <c r="L270" s="8"/>
      <c r="M270" s="6"/>
      <c r="N270" s="6"/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9"/>
      <c r="C271" s="9"/>
      <c r="D271" s="6"/>
      <c r="E271" s="9"/>
      <c r="F271" s="9"/>
      <c r="G271" s="9"/>
      <c r="H271" s="9"/>
      <c r="I271" s="9"/>
      <c r="J271" s="9"/>
      <c r="K271" s="6"/>
      <c r="L271" s="8"/>
      <c r="M271" s="6"/>
      <c r="N271" s="6"/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9"/>
      <c r="C272" s="9"/>
      <c r="D272" s="6"/>
      <c r="E272" s="9"/>
      <c r="F272" s="9"/>
      <c r="G272" s="9"/>
      <c r="H272" s="9"/>
      <c r="I272" s="9"/>
      <c r="J272" s="9"/>
      <c r="K272" s="6"/>
      <c r="L272" s="8"/>
      <c r="M272" s="6"/>
      <c r="N272" s="6"/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9"/>
      <c r="C273" s="9"/>
      <c r="D273" s="6"/>
      <c r="E273" s="9"/>
      <c r="F273" s="9"/>
      <c r="G273" s="9"/>
      <c r="H273" s="9"/>
      <c r="I273" s="9"/>
      <c r="J273" s="9"/>
      <c r="K273" s="6"/>
      <c r="L273" s="8"/>
      <c r="M273" s="6"/>
      <c r="N273" s="6"/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9"/>
      <c r="C274" s="9"/>
      <c r="D274" s="6"/>
      <c r="E274" s="9"/>
      <c r="F274" s="9"/>
      <c r="G274" s="9"/>
      <c r="H274" s="9"/>
      <c r="I274" s="9"/>
      <c r="J274" s="9"/>
      <c r="K274" s="6"/>
      <c r="L274" s="8"/>
      <c r="M274" s="6"/>
      <c r="N274" s="6"/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9"/>
      <c r="C275" s="9"/>
      <c r="D275" s="6"/>
      <c r="E275" s="9"/>
      <c r="F275" s="9"/>
      <c r="G275" s="9"/>
      <c r="H275" s="9"/>
      <c r="I275" s="9"/>
      <c r="J275" s="9"/>
      <c r="K275" s="6"/>
      <c r="L275" s="8"/>
      <c r="M275" s="6"/>
      <c r="N275" s="6"/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9"/>
      <c r="C276" s="9"/>
      <c r="D276" s="6"/>
      <c r="E276" s="9"/>
      <c r="F276" s="9"/>
      <c r="G276" s="9"/>
      <c r="H276" s="9"/>
      <c r="I276" s="9"/>
      <c r="J276" s="9"/>
      <c r="K276" s="6"/>
      <c r="L276" s="8"/>
      <c r="M276" s="6"/>
      <c r="N276" s="6"/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9"/>
      <c r="C277" s="9"/>
      <c r="D277" s="6"/>
      <c r="E277" s="9"/>
      <c r="F277" s="9"/>
      <c r="G277" s="9"/>
      <c r="H277" s="9"/>
      <c r="I277" s="9"/>
      <c r="J277" s="9"/>
      <c r="K277" s="6"/>
      <c r="L277" s="8"/>
      <c r="M277" s="6"/>
      <c r="N277" s="6"/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9"/>
      <c r="C278" s="9"/>
      <c r="D278" s="6"/>
      <c r="E278" s="9"/>
      <c r="F278" s="9"/>
      <c r="G278" s="9"/>
      <c r="H278" s="9"/>
      <c r="I278" s="9"/>
      <c r="J278" s="9"/>
      <c r="K278" s="6"/>
      <c r="L278" s="8"/>
      <c r="M278" s="6"/>
      <c r="N278" s="6"/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9"/>
      <c r="C279" s="9"/>
      <c r="D279" s="6"/>
      <c r="E279" s="9"/>
      <c r="F279" s="9"/>
      <c r="G279" s="9"/>
      <c r="H279" s="9"/>
      <c r="I279" s="9"/>
      <c r="J279" s="9"/>
      <c r="K279" s="6"/>
      <c r="L279" s="8"/>
      <c r="M279" s="6"/>
      <c r="N279" s="6"/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9"/>
      <c r="C280" s="9"/>
      <c r="D280" s="6"/>
      <c r="E280" s="9"/>
      <c r="F280" s="9"/>
      <c r="G280" s="9"/>
      <c r="H280" s="9"/>
      <c r="I280" s="9"/>
      <c r="J280" s="9"/>
      <c r="K280" s="6"/>
      <c r="L280" s="8"/>
      <c r="M280" s="6"/>
      <c r="N280" s="6"/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9"/>
      <c r="C281" s="9"/>
      <c r="D281" s="6"/>
      <c r="E281" s="9"/>
      <c r="F281" s="9"/>
      <c r="G281" s="9"/>
      <c r="H281" s="9"/>
      <c r="I281" s="9"/>
      <c r="J281" s="9"/>
      <c r="K281" s="6"/>
      <c r="L281" s="8"/>
      <c r="M281" s="6"/>
      <c r="N281" s="6"/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9"/>
      <c r="C282" s="9"/>
      <c r="D282" s="6"/>
      <c r="E282" s="9"/>
      <c r="F282" s="9"/>
      <c r="G282" s="9"/>
      <c r="H282" s="9"/>
      <c r="I282" s="9"/>
      <c r="J282" s="9"/>
      <c r="K282" s="6"/>
      <c r="L282" s="8"/>
      <c r="M282" s="6"/>
      <c r="N282" s="6"/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9"/>
      <c r="C283" s="9"/>
      <c r="D283" s="6"/>
      <c r="E283" s="9"/>
      <c r="F283" s="9"/>
      <c r="G283" s="9"/>
      <c r="H283" s="9"/>
      <c r="I283" s="9"/>
      <c r="J283" s="9"/>
      <c r="K283" s="6"/>
      <c r="L283" s="8"/>
      <c r="M283" s="6"/>
      <c r="N283" s="6"/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9"/>
      <c r="C284" s="9"/>
      <c r="D284" s="6"/>
      <c r="E284" s="9"/>
      <c r="F284" s="9"/>
      <c r="G284" s="9"/>
      <c r="H284" s="9"/>
      <c r="I284" s="9"/>
      <c r="J284" s="9"/>
      <c r="K284" s="6"/>
      <c r="L284" s="8"/>
      <c r="M284" s="6"/>
      <c r="N284" s="6"/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9"/>
      <c r="C285" s="9"/>
      <c r="D285" s="6"/>
      <c r="E285" s="9"/>
      <c r="F285" s="9"/>
      <c r="G285" s="9"/>
      <c r="H285" s="9"/>
      <c r="I285" s="9"/>
      <c r="J285" s="9"/>
      <c r="K285" s="6"/>
      <c r="L285" s="8"/>
      <c r="M285" s="6"/>
      <c r="N285" s="6"/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9"/>
      <c r="C286" s="9"/>
      <c r="D286" s="6"/>
      <c r="E286" s="9"/>
      <c r="F286" s="9"/>
      <c r="G286" s="9"/>
      <c r="H286" s="9"/>
      <c r="I286" s="9"/>
      <c r="J286" s="9"/>
      <c r="K286" s="6"/>
      <c r="L286" s="8"/>
      <c r="M286" s="6"/>
      <c r="N286" s="6"/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9"/>
      <c r="C287" s="9"/>
      <c r="D287" s="6"/>
      <c r="E287" s="9"/>
      <c r="F287" s="9"/>
      <c r="G287" s="9"/>
      <c r="H287" s="9"/>
      <c r="I287" s="9"/>
      <c r="J287" s="9"/>
      <c r="K287" s="6"/>
      <c r="L287" s="8"/>
      <c r="M287" s="6"/>
      <c r="N287" s="6"/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9"/>
      <c r="C288" s="9"/>
      <c r="D288" s="6"/>
      <c r="E288" s="9"/>
      <c r="F288" s="9"/>
      <c r="G288" s="9"/>
      <c r="H288" s="9"/>
      <c r="I288" s="9"/>
      <c r="J288" s="9"/>
      <c r="K288" s="6"/>
      <c r="L288" s="8"/>
      <c r="M288" s="6"/>
      <c r="N288" s="6"/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9"/>
      <c r="C289" s="9"/>
      <c r="D289" s="6"/>
      <c r="E289" s="9"/>
      <c r="F289" s="9"/>
      <c r="G289" s="9"/>
      <c r="H289" s="9"/>
      <c r="I289" s="9"/>
      <c r="J289" s="9"/>
      <c r="K289" s="6"/>
      <c r="L289" s="8"/>
      <c r="M289" s="6"/>
      <c r="N289" s="6"/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9"/>
      <c r="C290" s="9"/>
      <c r="D290" s="6"/>
      <c r="E290" s="9"/>
      <c r="F290" s="9"/>
      <c r="G290" s="9"/>
      <c r="H290" s="9"/>
      <c r="I290" s="9"/>
      <c r="J290" s="9"/>
      <c r="K290" s="6"/>
      <c r="L290" s="8"/>
      <c r="M290" s="6"/>
      <c r="N290" s="6"/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9"/>
      <c r="C291" s="9"/>
      <c r="D291" s="6"/>
      <c r="E291" s="9"/>
      <c r="F291" s="9"/>
      <c r="G291" s="9"/>
      <c r="H291" s="9"/>
      <c r="I291" s="9"/>
      <c r="J291" s="9"/>
      <c r="K291" s="6"/>
      <c r="L291" s="8"/>
      <c r="M291" s="6"/>
      <c r="N291" s="6"/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9"/>
      <c r="C292" s="9"/>
      <c r="D292" s="6"/>
      <c r="E292" s="9"/>
      <c r="F292" s="9"/>
      <c r="G292" s="9"/>
      <c r="H292" s="9"/>
      <c r="I292" s="9"/>
      <c r="J292" s="9"/>
      <c r="K292" s="6"/>
      <c r="L292" s="8"/>
      <c r="M292" s="6"/>
      <c r="N292" s="6"/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9"/>
      <c r="C293" s="9"/>
      <c r="D293" s="6"/>
      <c r="E293" s="9"/>
      <c r="F293" s="9"/>
      <c r="G293" s="9"/>
      <c r="H293" s="9"/>
      <c r="I293" s="9"/>
      <c r="J293" s="9"/>
      <c r="K293" s="6"/>
      <c r="L293" s="8"/>
      <c r="M293" s="6"/>
      <c r="N293" s="6"/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9"/>
      <c r="C294" s="9"/>
      <c r="D294" s="6"/>
      <c r="E294" s="9"/>
      <c r="F294" s="9"/>
      <c r="G294" s="9"/>
      <c r="H294" s="9"/>
      <c r="I294" s="9"/>
      <c r="J294" s="9"/>
      <c r="K294" s="6"/>
      <c r="L294" s="8"/>
      <c r="M294" s="6"/>
      <c r="N294" s="6"/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9"/>
      <c r="C295" s="9"/>
      <c r="D295" s="6"/>
      <c r="E295" s="9"/>
      <c r="F295" s="9"/>
      <c r="G295" s="9"/>
      <c r="H295" s="9"/>
      <c r="I295" s="9"/>
      <c r="J295" s="9"/>
      <c r="K295" s="6"/>
      <c r="L295" s="8"/>
      <c r="M295" s="6"/>
      <c r="N295" s="6"/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9"/>
      <c r="C296" s="9"/>
      <c r="D296" s="6"/>
      <c r="E296" s="9"/>
      <c r="F296" s="9"/>
      <c r="G296" s="9"/>
      <c r="H296" s="9"/>
      <c r="I296" s="9"/>
      <c r="J296" s="9"/>
      <c r="K296" s="6"/>
      <c r="L296" s="8"/>
      <c r="M296" s="6"/>
      <c r="N296" s="6"/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9"/>
      <c r="C297" s="9"/>
      <c r="D297" s="6"/>
      <c r="E297" s="9"/>
      <c r="F297" s="9"/>
      <c r="G297" s="9"/>
      <c r="H297" s="9"/>
      <c r="I297" s="9"/>
      <c r="J297" s="9"/>
      <c r="K297" s="6"/>
      <c r="L297" s="8"/>
      <c r="M297" s="6"/>
      <c r="N297" s="6"/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9"/>
      <c r="C298" s="9"/>
      <c r="D298" s="6"/>
      <c r="E298" s="9"/>
      <c r="F298" s="9"/>
      <c r="G298" s="9"/>
      <c r="H298" s="9"/>
      <c r="I298" s="9"/>
      <c r="J298" s="9"/>
      <c r="K298" s="6"/>
      <c r="L298" s="8"/>
      <c r="M298" s="6"/>
      <c r="N298" s="6"/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9"/>
      <c r="C299" s="9"/>
      <c r="D299" s="6"/>
      <c r="E299" s="9"/>
      <c r="F299" s="9"/>
      <c r="G299" s="9"/>
      <c r="H299" s="9"/>
      <c r="I299" s="9"/>
      <c r="J299" s="9"/>
      <c r="K299" s="6"/>
      <c r="L299" s="8"/>
      <c r="M299" s="6"/>
      <c r="N299" s="6"/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9"/>
      <c r="C300" s="9"/>
      <c r="D300" s="6"/>
      <c r="E300" s="9"/>
      <c r="F300" s="9"/>
      <c r="G300" s="9"/>
      <c r="H300" s="9"/>
      <c r="I300" s="9"/>
      <c r="J300" s="9"/>
      <c r="K300" s="6"/>
      <c r="L300" s="8"/>
      <c r="M300" s="6"/>
      <c r="N300" s="6"/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9"/>
      <c r="C301" s="9"/>
      <c r="D301" s="6"/>
      <c r="E301" s="9"/>
      <c r="F301" s="9"/>
      <c r="G301" s="9"/>
      <c r="H301" s="9"/>
      <c r="I301" s="9"/>
      <c r="J301" s="9"/>
      <c r="K301" s="6"/>
      <c r="L301" s="8"/>
      <c r="M301" s="6"/>
      <c r="N301" s="6"/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9"/>
      <c r="C302" s="9"/>
      <c r="D302" s="6"/>
      <c r="E302" s="9"/>
      <c r="F302" s="9"/>
      <c r="G302" s="9"/>
      <c r="H302" s="9"/>
      <c r="I302" s="9"/>
      <c r="J302" s="9"/>
      <c r="K302" s="6"/>
      <c r="L302" s="8"/>
      <c r="M302" s="6"/>
      <c r="N302" s="6"/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9"/>
      <c r="C303" s="9"/>
      <c r="D303" s="6"/>
      <c r="E303" s="9"/>
      <c r="F303" s="9"/>
      <c r="G303" s="9"/>
      <c r="H303" s="9"/>
      <c r="I303" s="9"/>
      <c r="J303" s="9"/>
      <c r="K303" s="6"/>
      <c r="L303" s="8"/>
      <c r="M303" s="6"/>
      <c r="N303" s="6"/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9"/>
      <c r="C304" s="9"/>
      <c r="D304" s="6"/>
      <c r="E304" s="9"/>
      <c r="F304" s="9"/>
      <c r="G304" s="9"/>
      <c r="H304" s="9"/>
      <c r="I304" s="9"/>
      <c r="J304" s="9"/>
      <c r="K304" s="6"/>
      <c r="L304" s="8"/>
      <c r="M304" s="6"/>
      <c r="N304" s="6"/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9"/>
      <c r="C305" s="9"/>
      <c r="D305" s="6"/>
      <c r="E305" s="9"/>
      <c r="F305" s="9"/>
      <c r="G305" s="9"/>
      <c r="H305" s="9"/>
      <c r="I305" s="9"/>
      <c r="J305" s="9"/>
      <c r="K305" s="6"/>
      <c r="L305" s="8"/>
      <c r="M305" s="6"/>
      <c r="N305" s="6"/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9"/>
      <c r="C306" s="9"/>
      <c r="D306" s="6"/>
      <c r="E306" s="9"/>
      <c r="F306" s="9"/>
      <c r="G306" s="9"/>
      <c r="H306" s="9"/>
      <c r="I306" s="9"/>
      <c r="J306" s="9"/>
      <c r="K306" s="6"/>
      <c r="L306" s="8"/>
      <c r="M306" s="6"/>
      <c r="N306" s="6"/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9"/>
      <c r="C307" s="9"/>
      <c r="D307" s="6"/>
      <c r="E307" s="9"/>
      <c r="F307" s="9"/>
      <c r="G307" s="9"/>
      <c r="H307" s="9"/>
      <c r="I307" s="9"/>
      <c r="J307" s="9"/>
      <c r="K307" s="6"/>
      <c r="L307" s="8"/>
      <c r="M307" s="6"/>
      <c r="N307" s="6"/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9"/>
      <c r="C308" s="9"/>
      <c r="D308" s="6"/>
      <c r="E308" s="9"/>
      <c r="F308" s="9"/>
      <c r="G308" s="9"/>
      <c r="H308" s="9"/>
      <c r="I308" s="9"/>
      <c r="J308" s="9"/>
      <c r="K308" s="6"/>
      <c r="L308" s="8"/>
      <c r="M308" s="6"/>
      <c r="N308" s="6"/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9"/>
      <c r="C309" s="9"/>
      <c r="D309" s="6"/>
      <c r="E309" s="9"/>
      <c r="F309" s="9"/>
      <c r="G309" s="9"/>
      <c r="H309" s="9"/>
      <c r="I309" s="9"/>
      <c r="J309" s="9"/>
      <c r="K309" s="6"/>
      <c r="L309" s="8"/>
      <c r="M309" s="6"/>
      <c r="N309" s="6"/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9"/>
      <c r="C310" s="9"/>
      <c r="D310" s="6"/>
      <c r="E310" s="9"/>
      <c r="F310" s="9"/>
      <c r="G310" s="9"/>
      <c r="H310" s="9"/>
      <c r="I310" s="9"/>
      <c r="J310" s="9"/>
      <c r="K310" s="6"/>
      <c r="L310" s="8"/>
      <c r="M310" s="6"/>
      <c r="N310" s="6"/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9"/>
      <c r="C311" s="9"/>
      <c r="D311" s="6"/>
      <c r="E311" s="9"/>
      <c r="F311" s="9"/>
      <c r="G311" s="9"/>
      <c r="H311" s="9"/>
      <c r="I311" s="9"/>
      <c r="J311" s="9"/>
      <c r="K311" s="6"/>
      <c r="L311" s="8"/>
      <c r="M311" s="6"/>
      <c r="N311" s="6"/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9"/>
      <c r="C312" s="9"/>
      <c r="D312" s="6"/>
      <c r="E312" s="9"/>
      <c r="F312" s="9"/>
      <c r="G312" s="9"/>
      <c r="H312" s="9"/>
      <c r="I312" s="9"/>
      <c r="J312" s="9"/>
      <c r="K312" s="6"/>
      <c r="L312" s="8"/>
      <c r="M312" s="6"/>
      <c r="N312" s="6"/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9"/>
      <c r="C313" s="9"/>
      <c r="D313" s="6"/>
      <c r="E313" s="9"/>
      <c r="F313" s="9"/>
      <c r="G313" s="9"/>
      <c r="H313" s="9"/>
      <c r="I313" s="9"/>
      <c r="J313" s="9"/>
      <c r="K313" s="6"/>
      <c r="L313" s="8"/>
      <c r="M313" s="6"/>
      <c r="N313" s="6"/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9"/>
      <c r="C314" s="9"/>
      <c r="D314" s="6"/>
      <c r="E314" s="9"/>
      <c r="F314" s="9"/>
      <c r="G314" s="9"/>
      <c r="H314" s="9"/>
      <c r="I314" s="9"/>
      <c r="J314" s="9"/>
      <c r="K314" s="6"/>
      <c r="L314" s="8"/>
      <c r="M314" s="6"/>
      <c r="N314" s="6"/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9"/>
      <c r="C315" s="9"/>
      <c r="D315" s="6"/>
      <c r="E315" s="9"/>
      <c r="F315" s="9"/>
      <c r="G315" s="9"/>
      <c r="H315" s="9"/>
      <c r="I315" s="9"/>
      <c r="J315" s="9"/>
      <c r="K315" s="6"/>
      <c r="L315" s="8"/>
      <c r="M315" s="6"/>
      <c r="N315" s="6"/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9"/>
      <c r="C316" s="9"/>
      <c r="D316" s="6"/>
      <c r="E316" s="9"/>
      <c r="F316" s="9"/>
      <c r="G316" s="9"/>
      <c r="H316" s="9"/>
      <c r="I316" s="9"/>
      <c r="J316" s="9"/>
      <c r="K316" s="6"/>
      <c r="L316" s="8"/>
      <c r="M316" s="6"/>
      <c r="N316" s="6"/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9"/>
      <c r="C317" s="9"/>
      <c r="D317" s="6"/>
      <c r="E317" s="9"/>
      <c r="F317" s="9"/>
      <c r="G317" s="9"/>
      <c r="H317" s="9"/>
      <c r="I317" s="9"/>
      <c r="J317" s="9"/>
      <c r="K317" s="6"/>
      <c r="L317" s="8"/>
      <c r="M317" s="6"/>
      <c r="N317" s="6"/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9"/>
      <c r="C318" s="9"/>
      <c r="D318" s="6"/>
      <c r="E318" s="9"/>
      <c r="F318" s="9"/>
      <c r="G318" s="9"/>
      <c r="H318" s="9"/>
      <c r="I318" s="9"/>
      <c r="J318" s="9"/>
      <c r="K318" s="6"/>
      <c r="L318" s="8"/>
      <c r="M318" s="6"/>
      <c r="N318" s="6"/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9"/>
      <c r="C319" s="9"/>
      <c r="D319" s="6"/>
      <c r="E319" s="9"/>
      <c r="F319" s="9"/>
      <c r="G319" s="9"/>
      <c r="H319" s="9"/>
      <c r="I319" s="9"/>
      <c r="J319" s="9"/>
      <c r="K319" s="6"/>
      <c r="L319" s="8"/>
      <c r="M319" s="6"/>
      <c r="N319" s="6"/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9"/>
      <c r="C320" s="9"/>
      <c r="D320" s="6"/>
      <c r="E320" s="9"/>
      <c r="F320" s="9"/>
      <c r="G320" s="9"/>
      <c r="H320" s="9"/>
      <c r="I320" s="9"/>
      <c r="J320" s="9"/>
      <c r="K320" s="6"/>
      <c r="L320" s="8"/>
      <c r="M320" s="6"/>
      <c r="N320" s="6"/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9"/>
      <c r="C321" s="9"/>
      <c r="D321" s="6"/>
      <c r="E321" s="9"/>
      <c r="F321" s="9"/>
      <c r="G321" s="9"/>
      <c r="H321" s="9"/>
      <c r="I321" s="9"/>
      <c r="J321" s="9"/>
      <c r="K321" s="6"/>
      <c r="L321" s="8"/>
      <c r="M321" s="6"/>
      <c r="N321" s="6"/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9"/>
      <c r="C322" s="9"/>
      <c r="D322" s="6"/>
      <c r="E322" s="9"/>
      <c r="F322" s="9"/>
      <c r="G322" s="9"/>
      <c r="H322" s="9"/>
      <c r="I322" s="9"/>
      <c r="J322" s="9"/>
      <c r="K322" s="6"/>
      <c r="L322" s="8"/>
      <c r="M322" s="6"/>
      <c r="N322" s="6"/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9"/>
      <c r="C323" s="9"/>
      <c r="D323" s="6"/>
      <c r="E323" s="9"/>
      <c r="F323" s="9"/>
      <c r="G323" s="9"/>
      <c r="H323" s="9"/>
      <c r="I323" s="9"/>
      <c r="J323" s="9"/>
      <c r="K323" s="6"/>
      <c r="L323" s="8"/>
      <c r="M323" s="6"/>
      <c r="N323" s="6"/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9"/>
      <c r="C324" s="9"/>
      <c r="D324" s="6"/>
      <c r="E324" s="9"/>
      <c r="F324" s="9"/>
      <c r="G324" s="9"/>
      <c r="H324" s="9"/>
      <c r="I324" s="9"/>
      <c r="J324" s="9"/>
      <c r="K324" s="6"/>
      <c r="L324" s="8"/>
      <c r="M324" s="6"/>
      <c r="N324" s="6"/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9"/>
      <c r="C325" s="9"/>
      <c r="D325" s="6"/>
      <c r="E325" s="9"/>
      <c r="F325" s="9"/>
      <c r="G325" s="9"/>
      <c r="H325" s="9"/>
      <c r="I325" s="9"/>
      <c r="J325" s="9"/>
      <c r="K325" s="6"/>
      <c r="L325" s="8"/>
      <c r="M325" s="6"/>
      <c r="N325" s="6"/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9"/>
      <c r="C326" s="9"/>
      <c r="D326" s="6"/>
      <c r="E326" s="9"/>
      <c r="F326" s="9"/>
      <c r="G326" s="9"/>
      <c r="H326" s="9"/>
      <c r="I326" s="9"/>
      <c r="J326" s="9"/>
      <c r="K326" s="6"/>
      <c r="L326" s="8"/>
      <c r="M326" s="6"/>
      <c r="N326" s="6"/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9"/>
      <c r="C327" s="9"/>
      <c r="D327" s="6"/>
      <c r="E327" s="9"/>
      <c r="F327" s="9"/>
      <c r="G327" s="9"/>
      <c r="H327" s="9"/>
      <c r="I327" s="9"/>
      <c r="J327" s="9"/>
      <c r="K327" s="6"/>
      <c r="L327" s="8"/>
      <c r="M327" s="6"/>
      <c r="N327" s="6"/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9"/>
      <c r="C328" s="9"/>
      <c r="D328" s="6"/>
      <c r="E328" s="9"/>
      <c r="F328" s="9"/>
      <c r="G328" s="9"/>
      <c r="H328" s="9"/>
      <c r="I328" s="9"/>
      <c r="J328" s="9"/>
      <c r="K328" s="6"/>
      <c r="L328" s="8"/>
      <c r="M328" s="6"/>
      <c r="N328" s="6"/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9"/>
      <c r="C329" s="9"/>
      <c r="D329" s="6"/>
      <c r="E329" s="9"/>
      <c r="F329" s="9"/>
      <c r="G329" s="9"/>
      <c r="H329" s="9"/>
      <c r="I329" s="9"/>
      <c r="J329" s="9"/>
      <c r="K329" s="6"/>
      <c r="L329" s="8"/>
      <c r="M329" s="6"/>
      <c r="N329" s="6"/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9"/>
      <c r="C330" s="9"/>
      <c r="D330" s="6"/>
      <c r="E330" s="9"/>
      <c r="F330" s="9"/>
      <c r="G330" s="9"/>
      <c r="H330" s="9"/>
      <c r="I330" s="9"/>
      <c r="J330" s="9"/>
      <c r="K330" s="6"/>
      <c r="L330" s="8"/>
      <c r="M330" s="6"/>
      <c r="N330" s="6"/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9"/>
      <c r="C331" s="9"/>
      <c r="D331" s="6"/>
      <c r="E331" s="9"/>
      <c r="F331" s="9"/>
      <c r="G331" s="9"/>
      <c r="H331" s="9"/>
      <c r="I331" s="9"/>
      <c r="J331" s="9"/>
      <c r="K331" s="6"/>
      <c r="L331" s="8"/>
      <c r="M331" s="6"/>
      <c r="N331" s="6"/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9"/>
      <c r="C332" s="9"/>
      <c r="D332" s="6"/>
      <c r="E332" s="9"/>
      <c r="F332" s="9"/>
      <c r="G332" s="9"/>
      <c r="H332" s="9"/>
      <c r="I332" s="9"/>
      <c r="J332" s="9"/>
      <c r="K332" s="6"/>
      <c r="L332" s="8"/>
      <c r="M332" s="6"/>
      <c r="N332" s="6"/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9"/>
      <c r="C333" s="9"/>
      <c r="D333" s="6"/>
      <c r="E333" s="9"/>
      <c r="F333" s="9"/>
      <c r="G333" s="9"/>
      <c r="H333" s="9"/>
      <c r="I333" s="9"/>
      <c r="J333" s="9"/>
      <c r="K333" s="6"/>
      <c r="L333" s="8"/>
      <c r="M333" s="6"/>
      <c r="N333" s="6"/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9"/>
      <c r="C334" s="9"/>
      <c r="D334" s="6"/>
      <c r="E334" s="9"/>
      <c r="F334" s="9"/>
      <c r="G334" s="9"/>
      <c r="H334" s="9"/>
      <c r="I334" s="9"/>
      <c r="J334" s="9"/>
      <c r="K334" s="6"/>
      <c r="L334" s="8"/>
      <c r="M334" s="6"/>
      <c r="N334" s="6"/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9"/>
      <c r="C335" s="9"/>
      <c r="D335" s="6"/>
      <c r="E335" s="9"/>
      <c r="F335" s="9"/>
      <c r="G335" s="9"/>
      <c r="H335" s="9"/>
      <c r="I335" s="9"/>
      <c r="J335" s="9"/>
      <c r="K335" s="6"/>
      <c r="L335" s="8"/>
      <c r="M335" s="6"/>
      <c r="N335" s="6"/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9"/>
      <c r="C336" s="9"/>
      <c r="D336" s="6"/>
      <c r="E336" s="9"/>
      <c r="F336" s="9"/>
      <c r="G336" s="9"/>
      <c r="H336" s="9"/>
      <c r="I336" s="9"/>
      <c r="J336" s="9"/>
      <c r="K336" s="6"/>
      <c r="L336" s="8"/>
      <c r="M336" s="6"/>
      <c r="N336" s="6"/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9"/>
      <c r="C337" s="9"/>
      <c r="D337" s="6"/>
      <c r="E337" s="9"/>
      <c r="F337" s="9"/>
      <c r="G337" s="9"/>
      <c r="H337" s="9"/>
      <c r="I337" s="9"/>
      <c r="J337" s="9"/>
      <c r="K337" s="6"/>
      <c r="L337" s="8"/>
      <c r="M337" s="6"/>
      <c r="N337" s="6"/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9"/>
      <c r="C338" s="9"/>
      <c r="D338" s="6"/>
      <c r="E338" s="9"/>
      <c r="F338" s="9"/>
      <c r="G338" s="9"/>
      <c r="H338" s="9"/>
      <c r="I338" s="9"/>
      <c r="J338" s="9"/>
      <c r="K338" s="6"/>
      <c r="L338" s="8"/>
      <c r="M338" s="6"/>
      <c r="N338" s="6"/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9"/>
      <c r="C339" s="9"/>
      <c r="D339" s="6"/>
      <c r="E339" s="9"/>
      <c r="F339" s="9"/>
      <c r="G339" s="9"/>
      <c r="H339" s="9"/>
      <c r="I339" s="9"/>
      <c r="J339" s="9"/>
      <c r="K339" s="6"/>
      <c r="L339" s="8"/>
      <c r="M339" s="6"/>
      <c r="N339" s="6"/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9"/>
      <c r="C340" s="9"/>
      <c r="D340" s="6"/>
      <c r="E340" s="9"/>
      <c r="F340" s="9"/>
      <c r="G340" s="9"/>
      <c r="H340" s="9"/>
      <c r="I340" s="9"/>
      <c r="J340" s="9"/>
      <c r="K340" s="6"/>
      <c r="L340" s="8"/>
      <c r="M340" s="6"/>
      <c r="N340" s="6"/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9"/>
      <c r="C341" s="9"/>
      <c r="D341" s="6"/>
      <c r="E341" s="9"/>
      <c r="F341" s="9"/>
      <c r="G341" s="9"/>
      <c r="H341" s="9"/>
      <c r="I341" s="9"/>
      <c r="J341" s="9"/>
      <c r="K341" s="6"/>
      <c r="L341" s="8"/>
      <c r="M341" s="6"/>
      <c r="N341" s="6"/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9"/>
      <c r="C342" s="9"/>
      <c r="D342" s="6"/>
      <c r="E342" s="9"/>
      <c r="F342" s="9"/>
      <c r="G342" s="9"/>
      <c r="H342" s="9"/>
      <c r="I342" s="9"/>
      <c r="J342" s="9"/>
      <c r="K342" s="6"/>
      <c r="L342" s="8"/>
      <c r="M342" s="6"/>
      <c r="N342" s="6"/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9"/>
      <c r="C343" s="9"/>
      <c r="D343" s="6"/>
      <c r="E343" s="9"/>
      <c r="F343" s="9"/>
      <c r="G343" s="9"/>
      <c r="H343" s="9"/>
      <c r="I343" s="9"/>
      <c r="J343" s="9"/>
      <c r="K343" s="6"/>
      <c r="L343" s="8"/>
      <c r="M343" s="6"/>
      <c r="N343" s="6"/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9"/>
      <c r="C344" s="9"/>
      <c r="D344" s="6"/>
      <c r="E344" s="9"/>
      <c r="F344" s="9"/>
      <c r="G344" s="9"/>
      <c r="H344" s="9"/>
      <c r="I344" s="9"/>
      <c r="J344" s="9"/>
      <c r="K344" s="6"/>
      <c r="L344" s="8"/>
      <c r="M344" s="6"/>
      <c r="N344" s="6"/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9"/>
      <c r="C345" s="9"/>
      <c r="D345" s="6"/>
      <c r="E345" s="9"/>
      <c r="F345" s="9"/>
      <c r="G345" s="9"/>
      <c r="H345" s="9"/>
      <c r="I345" s="9"/>
      <c r="J345" s="9"/>
      <c r="K345" s="6"/>
      <c r="L345" s="8"/>
      <c r="M345" s="6"/>
      <c r="N345" s="6"/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9"/>
      <c r="C346" s="9"/>
      <c r="D346" s="6"/>
      <c r="E346" s="9"/>
      <c r="F346" s="9"/>
      <c r="G346" s="9"/>
      <c r="H346" s="9"/>
      <c r="I346" s="9"/>
      <c r="J346" s="9"/>
      <c r="K346" s="6"/>
      <c r="L346" s="8"/>
      <c r="M346" s="6"/>
      <c r="N346" s="6"/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9"/>
      <c r="C347" s="9"/>
      <c r="D347" s="6"/>
      <c r="E347" s="9"/>
      <c r="F347" s="9"/>
      <c r="G347" s="9"/>
      <c r="H347" s="9"/>
      <c r="I347" s="9"/>
      <c r="J347" s="9"/>
      <c r="K347" s="6"/>
      <c r="L347" s="8"/>
      <c r="M347" s="6"/>
      <c r="N347" s="6"/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9"/>
      <c r="C348" s="9"/>
      <c r="D348" s="6"/>
      <c r="E348" s="9"/>
      <c r="F348" s="9"/>
      <c r="G348" s="9"/>
      <c r="H348" s="9"/>
      <c r="I348" s="9"/>
      <c r="J348" s="9"/>
      <c r="K348" s="6"/>
      <c r="L348" s="8"/>
      <c r="M348" s="6"/>
      <c r="N348" s="6"/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9"/>
      <c r="C349" s="9"/>
      <c r="D349" s="6"/>
      <c r="E349" s="9"/>
      <c r="F349" s="9"/>
      <c r="G349" s="9"/>
      <c r="H349" s="9"/>
      <c r="I349" s="9"/>
      <c r="J349" s="9"/>
      <c r="K349" s="6"/>
      <c r="L349" s="8"/>
      <c r="M349" s="6"/>
      <c r="N349" s="6"/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32.14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33.71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>
        <v>2.0</v>
      </c>
      <c r="B2" s="6">
        <f>IF(C2=0, Config!$B$17*Config!$B$20*Config!$B$70, 
IF(C2=1, Config!$B$17*Config!$B$21*Config!$B$71, 
IF(C2=2, Config!$B$17*Config!$B$22*Config!$B$72, 
IF(C2=3, Config!$B$17*Config!$B$23*Config!$B$73, 
IF(C2=4, Config!$B$17*Config!$B$24*Config!$B$74, 
IF(C2=5, Config!$B$17*Config!$B$25*Config!$B$75, 
IF(C2=6, Config!$B$17*Config!$B$26*Config!$B$76, 
IF(C2=7, Config!$B$17*Config!$B$27*Config!$B$77, ""))))))))</f>
        <v>14</v>
      </c>
      <c r="C2" s="9">
        <v>1.0</v>
      </c>
      <c r="D2" s="6" t="s">
        <v>1439</v>
      </c>
      <c r="E2" s="9">
        <v>100.0</v>
      </c>
      <c r="F2" s="9">
        <v>1.0</v>
      </c>
      <c r="G2" s="9">
        <f>IF(E2 &lt; Config!$B$4, Config!$B$4, E2)</f>
        <v>850</v>
      </c>
      <c r="H2" s="9">
        <f t="shared" ref="H2:H349" si="1"> G2 * B2 * (  (LN(1 + ($A$5 * F2))^$A$8)/(1 + $A$2 * LN(1 + ($A$5 * F2)))  + ($A$11 * LN(1 + ($A$5 * F2))^$A$14)  - $A$17)</f>
        <v>1727.494352</v>
      </c>
      <c r="I2" s="9">
        <f>H2 * (1 - Config!$B$9)</f>
        <v>1468.370199</v>
      </c>
      <c r="J2" s="9">
        <f>H2 * (1 + Config!$B$10)</f>
        <v>2159.36794</v>
      </c>
      <c r="K2" s="6" t="str">
        <f t="shared" ref="K2:K349" si="2">IF(I2&lt;0,"-","") &amp;
INT(ABS(I2)/10000) &amp; "g " &amp;
INT(MOD(ABS(I2),10000)/100) &amp; "s " &amp;
ROUND(MOD(ABS(I2),100),0) &amp; "c"
</f>
        <v>0g 14s 68c</v>
      </c>
      <c r="L2" s="8" t="str">
        <f t="shared" ref="L2:L349" si="3">IF(H2&lt;0,"-","") &amp;
INT(ABS(H2)/10000) &amp; "g " &amp;
INT(MOD(ABS(H2),10000)/100) &amp; "s " &amp;
ROUND(MOD(ABS(H2),100),0) &amp; "c"
</f>
        <v>0g 17s 27c</v>
      </c>
      <c r="M2" s="6" t="str">
        <f t="shared" ref="M2:M349" si="4">IF(J2&lt;0,"-","") &amp;
INT(ABS(J2)/10000) &amp; "g " &amp;
INT(MOD(ABS(J2),10000)/100) &amp; "s " &amp;
ROUND(MOD(ABS(J2),100),0) &amp; "c"
</f>
        <v>0g 21s 59c</v>
      </c>
      <c r="N2" s="6" t="str">
        <f t="shared" ref="N2:N349" si="5">D2</f>
        <v>Glyph of the Wild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Config!$B$17*Config!$B$20*Config!$B$70, 
IF(C3=1, Config!$B$17*Config!$B$21*Config!$B$71, 
IF(C3=2, Config!$B$17*Config!$B$22*Config!$B$72, 
IF(C3=3, Config!$B$17*Config!$B$23*Config!$B$73, 
IF(C3=4, Config!$B$17*Config!$B$24*Config!$B$74, 
IF(C3=5, Config!$B$17*Config!$B$25*Config!$B$75, 
IF(C3=6, Config!$B$17*Config!$B$26*Config!$B$76, 
IF(C3=7, Config!$B$17*Config!$B$27*Config!$B$77, ""))))))))</f>
        <v>14</v>
      </c>
      <c r="C3" s="9">
        <v>1.0</v>
      </c>
      <c r="D3" s="6" t="s">
        <v>1440</v>
      </c>
      <c r="E3" s="9">
        <v>100.0</v>
      </c>
      <c r="F3" s="9">
        <v>1.0</v>
      </c>
      <c r="G3" s="9">
        <f>IF(E3 &lt; Config!$B$4, Config!$B$4, E3)</f>
        <v>850</v>
      </c>
      <c r="H3" s="9">
        <f t="shared" si="1"/>
        <v>1727.494352</v>
      </c>
      <c r="I3" s="9">
        <f>H3 * (1 - Config!$B$9)</f>
        <v>1468.370199</v>
      </c>
      <c r="J3" s="9">
        <f>H3 * (1 + Config!$B$10)</f>
        <v>2159.36794</v>
      </c>
      <c r="K3" s="6" t="str">
        <f t="shared" si="2"/>
        <v>0g 14s 68c</v>
      </c>
      <c r="L3" s="8" t="str">
        <f t="shared" si="3"/>
        <v>0g 17s 27c</v>
      </c>
      <c r="M3" s="6" t="str">
        <f t="shared" si="4"/>
        <v>0g 21s 59c</v>
      </c>
      <c r="N3" s="6" t="str">
        <f t="shared" si="5"/>
        <v>Glyph of Arcane Intellect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Config!$B$17*Config!$B$20*Config!$B$70, 
IF(C4=1, Config!$B$17*Config!$B$21*Config!$B$71, 
IF(C4=2, Config!$B$17*Config!$B$22*Config!$B$72, 
IF(C4=3, Config!$B$17*Config!$B$23*Config!$B$73, 
IF(C4=4, Config!$B$17*Config!$B$24*Config!$B$74, 
IF(C4=5, Config!$B$17*Config!$B$25*Config!$B$75, 
IF(C4=6, Config!$B$17*Config!$B$26*Config!$B$76, 
IF(C4=7, Config!$B$17*Config!$B$27*Config!$B$77, ""))))))))</f>
        <v>14</v>
      </c>
      <c r="C4" s="9">
        <v>1.0</v>
      </c>
      <c r="D4" s="6" t="s">
        <v>1441</v>
      </c>
      <c r="E4" s="9">
        <v>100.0</v>
      </c>
      <c r="F4" s="9">
        <v>1.0</v>
      </c>
      <c r="G4" s="9">
        <f>IF(E4 &lt; Config!$B$4, Config!$B$4, E4)</f>
        <v>850</v>
      </c>
      <c r="H4" s="9">
        <f t="shared" si="1"/>
        <v>1727.494352</v>
      </c>
      <c r="I4" s="9">
        <f>H4 * (1 - Config!$B$9)</f>
        <v>1468.370199</v>
      </c>
      <c r="J4" s="9">
        <f>H4 * (1 + Config!$B$10)</f>
        <v>2159.36794</v>
      </c>
      <c r="K4" s="6" t="str">
        <f t="shared" si="2"/>
        <v>0g 14s 68c</v>
      </c>
      <c r="L4" s="8" t="str">
        <f t="shared" si="3"/>
        <v>0g 17s 27c</v>
      </c>
      <c r="M4" s="6" t="str">
        <f t="shared" si="4"/>
        <v>0g 21s 59c</v>
      </c>
      <c r="N4" s="6" t="str">
        <f t="shared" si="5"/>
        <v>Glyph of Frost Armor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6">
        <v>1.0</v>
      </c>
      <c r="B5" s="6">
        <f>IF(C5=0, Config!$B$17*Config!$B$20*Config!$B$70, 
IF(C5=1, Config!$B$17*Config!$B$21*Config!$B$71, 
IF(C5=2, Config!$B$17*Config!$B$22*Config!$B$72, 
IF(C5=3, Config!$B$17*Config!$B$23*Config!$B$73, 
IF(C5=4, Config!$B$17*Config!$B$24*Config!$B$74, 
IF(C5=5, Config!$B$17*Config!$B$25*Config!$B$75, 
IF(C5=6, Config!$B$17*Config!$B$26*Config!$B$76, 
IF(C5=7, Config!$B$17*Config!$B$27*Config!$B$77, ""))))))))</f>
        <v>14</v>
      </c>
      <c r="C5" s="9">
        <v>1.0</v>
      </c>
      <c r="D5" s="6" t="s">
        <v>1442</v>
      </c>
      <c r="E5" s="9">
        <v>100.0</v>
      </c>
      <c r="F5" s="9">
        <v>1.0</v>
      </c>
      <c r="G5" s="9">
        <f>IF(E5 &lt; Config!$B$4, Config!$B$4, E5)</f>
        <v>850</v>
      </c>
      <c r="H5" s="9">
        <f t="shared" si="1"/>
        <v>1727.494352</v>
      </c>
      <c r="I5" s="9">
        <f>H5 * (1 - Config!$B$9)</f>
        <v>1468.370199</v>
      </c>
      <c r="J5" s="9">
        <f>H5 * (1 + Config!$B$10)</f>
        <v>2159.36794</v>
      </c>
      <c r="K5" s="6" t="str">
        <f t="shared" si="2"/>
        <v>0g 14s 68c</v>
      </c>
      <c r="L5" s="8" t="str">
        <f t="shared" si="3"/>
        <v>0g 17s 27c</v>
      </c>
      <c r="M5" s="6" t="str">
        <f t="shared" si="4"/>
        <v>0g 21s 59c</v>
      </c>
      <c r="N5" s="6" t="str">
        <f t="shared" si="5"/>
        <v>Glyph of Fortitude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Config!$B$17*Config!$B$20*Config!$B$70, 
IF(C6=1, Config!$B$17*Config!$B$21*Config!$B$71, 
IF(C6=2, Config!$B$17*Config!$B$22*Config!$B$72, 
IF(C6=3, Config!$B$17*Config!$B$23*Config!$B$73, 
IF(C6=4, Config!$B$17*Config!$B$24*Config!$B$74, 
IF(C6=5, Config!$B$17*Config!$B$25*Config!$B$75, 
IF(C6=6, Config!$B$17*Config!$B$26*Config!$B$76, 
IF(C6=7, Config!$B$17*Config!$B$27*Config!$B$77, ""))))))))</f>
        <v>14</v>
      </c>
      <c r="C6" s="9">
        <v>1.0</v>
      </c>
      <c r="D6" s="6" t="s">
        <v>1443</v>
      </c>
      <c r="E6" s="9">
        <v>100.0</v>
      </c>
      <c r="F6" s="9">
        <v>1.0</v>
      </c>
      <c r="G6" s="9">
        <f>IF(E6 &lt; Config!$B$4, Config!$B$4, E6)</f>
        <v>850</v>
      </c>
      <c r="H6" s="9">
        <f t="shared" si="1"/>
        <v>1727.494352</v>
      </c>
      <c r="I6" s="9">
        <f>H6 * (1 - Config!$B$9)</f>
        <v>1468.370199</v>
      </c>
      <c r="J6" s="9">
        <f>H6 * (1 + Config!$B$10)</f>
        <v>2159.36794</v>
      </c>
      <c r="K6" s="6" t="str">
        <f t="shared" si="2"/>
        <v>0g 14s 68c</v>
      </c>
      <c r="L6" s="8" t="str">
        <f t="shared" si="3"/>
        <v>0g 17s 27c</v>
      </c>
      <c r="M6" s="6" t="str">
        <f t="shared" si="4"/>
        <v>0g 21s 59c</v>
      </c>
      <c r="N6" s="6" t="str">
        <f t="shared" si="5"/>
        <v>Glyph of Unending Breath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Config!$B$17*Config!$B$20*Config!$B$70, 
IF(C7=1, Config!$B$17*Config!$B$21*Config!$B$71, 
IF(C7=2, Config!$B$17*Config!$B$22*Config!$B$72, 
IF(C7=3, Config!$B$17*Config!$B$23*Config!$B$73, 
IF(C7=4, Config!$B$17*Config!$B$24*Config!$B$74, 
IF(C7=5, Config!$B$17*Config!$B$25*Config!$B$75, 
IF(C7=6, Config!$B$17*Config!$B$26*Config!$B$76, 
IF(C7=7, Config!$B$17*Config!$B$27*Config!$B$77, ""))))))))</f>
        <v>14</v>
      </c>
      <c r="C7" s="9">
        <v>1.0</v>
      </c>
      <c r="D7" s="6" t="s">
        <v>1444</v>
      </c>
      <c r="E7" s="9">
        <v>100.0</v>
      </c>
      <c r="F7" s="9">
        <v>1.0</v>
      </c>
      <c r="G7" s="9">
        <f>IF(E7 &lt; Config!$B$4, Config!$B$4, E7)</f>
        <v>850</v>
      </c>
      <c r="H7" s="9">
        <f t="shared" si="1"/>
        <v>1727.494352</v>
      </c>
      <c r="I7" s="9">
        <f>H7 * (1 - Config!$B$9)</f>
        <v>1468.370199</v>
      </c>
      <c r="J7" s="9">
        <f>H7 * (1 + Config!$B$10)</f>
        <v>2159.36794</v>
      </c>
      <c r="K7" s="6" t="str">
        <f t="shared" si="2"/>
        <v>0g 14s 68c</v>
      </c>
      <c r="L7" s="8" t="str">
        <f t="shared" si="3"/>
        <v>0g 17s 27c</v>
      </c>
      <c r="M7" s="6" t="str">
        <f t="shared" si="4"/>
        <v>0g 21s 59c</v>
      </c>
      <c r="N7" s="6" t="str">
        <f t="shared" si="5"/>
        <v>Glyph of Battle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7">
        <v>3.2</v>
      </c>
      <c r="B8" s="6">
        <f>IF(C8=0, Config!$B$17*Config!$B$20*Config!$B$70, 
IF(C8=1, Config!$B$17*Config!$B$21*Config!$B$71, 
IF(C8=2, Config!$B$17*Config!$B$22*Config!$B$72, 
IF(C8=3, Config!$B$17*Config!$B$23*Config!$B$73, 
IF(C8=4, Config!$B$17*Config!$B$24*Config!$B$74, 
IF(C8=5, Config!$B$17*Config!$B$25*Config!$B$75, 
IF(C8=6, Config!$B$17*Config!$B$26*Config!$B$76, 
IF(C8=7, Config!$B$17*Config!$B$27*Config!$B$77, ""))))))))</f>
        <v>14</v>
      </c>
      <c r="C8" s="9">
        <v>1.0</v>
      </c>
      <c r="D8" s="6" t="s">
        <v>1445</v>
      </c>
      <c r="E8" s="9">
        <v>100.0</v>
      </c>
      <c r="F8" s="9">
        <v>1.0</v>
      </c>
      <c r="G8" s="9">
        <f>IF(E8 &lt; Config!$B$4, Config!$B$4, E8)</f>
        <v>850</v>
      </c>
      <c r="H8" s="9">
        <f t="shared" si="1"/>
        <v>1727.494352</v>
      </c>
      <c r="I8" s="9">
        <f>H8 * (1 - Config!$B$9)</f>
        <v>1468.370199</v>
      </c>
      <c r="J8" s="9">
        <f>H8 * (1 + Config!$B$10)</f>
        <v>2159.36794</v>
      </c>
      <c r="K8" s="6" t="str">
        <f t="shared" si="2"/>
        <v>0g 14s 68c</v>
      </c>
      <c r="L8" s="8" t="str">
        <f t="shared" si="3"/>
        <v>0g 17s 27c</v>
      </c>
      <c r="M8" s="6" t="str">
        <f t="shared" si="4"/>
        <v>0g 21s 59c</v>
      </c>
      <c r="N8" s="6" t="str">
        <f t="shared" si="5"/>
        <v>Glyph of Heroic Strike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Config!$B$17*Config!$B$20*Config!$B$70, 
IF(C9=1, Config!$B$17*Config!$B$21*Config!$B$71, 
IF(C9=2, Config!$B$17*Config!$B$22*Config!$B$72, 
IF(C9=3, Config!$B$17*Config!$B$23*Config!$B$73, 
IF(C9=4, Config!$B$17*Config!$B$24*Config!$B$74, 
IF(C9=5, Config!$B$17*Config!$B$25*Config!$B$75, 
IF(C9=6, Config!$B$17*Config!$B$26*Config!$B$76, 
IF(C9=7, Config!$B$17*Config!$B$27*Config!$B$77, ""))))))))</f>
        <v>14</v>
      </c>
      <c r="C9" s="9">
        <v>1.0</v>
      </c>
      <c r="D9" s="6" t="s">
        <v>1446</v>
      </c>
      <c r="E9" s="9">
        <v>100.0</v>
      </c>
      <c r="F9" s="9">
        <v>4.0</v>
      </c>
      <c r="G9" s="9">
        <f>IF(E9 &lt; Config!$B$4, Config!$B$4, E9)</f>
        <v>850</v>
      </c>
      <c r="H9" s="9">
        <f t="shared" si="1"/>
        <v>15661.44145</v>
      </c>
      <c r="I9" s="9">
        <f>H9 * (1 - Config!$B$9)</f>
        <v>13312.22524</v>
      </c>
      <c r="J9" s="9">
        <f>H9 * (1 + Config!$B$10)</f>
        <v>19576.80182</v>
      </c>
      <c r="K9" s="6" t="str">
        <f t="shared" si="2"/>
        <v>1g 33s 12c</v>
      </c>
      <c r="L9" s="8" t="str">
        <f t="shared" si="3"/>
        <v>1g 56s 61c</v>
      </c>
      <c r="M9" s="6" t="str">
        <f t="shared" si="4"/>
        <v>1g 95s 77c</v>
      </c>
      <c r="N9" s="6" t="str">
        <f t="shared" si="5"/>
        <v>Glyph of Blessing of Might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 t="s">
        <v>101</v>
      </c>
      <c r="B10" s="6">
        <f>IF(C10=0, Config!$B$17*Config!$B$20*Config!$B$70, 
IF(C10=1, Config!$B$17*Config!$B$21*Config!$B$71, 
IF(C10=2, Config!$B$17*Config!$B$22*Config!$B$72, 
IF(C10=3, Config!$B$17*Config!$B$23*Config!$B$73, 
IF(C10=4, Config!$B$17*Config!$B$24*Config!$B$74, 
IF(C10=5, Config!$B$17*Config!$B$25*Config!$B$75, 
IF(C10=6, Config!$B$17*Config!$B$26*Config!$B$76, 
IF(C10=7, Config!$B$17*Config!$B$27*Config!$B$77, ""))))))))</f>
        <v>14</v>
      </c>
      <c r="C10" s="9">
        <v>1.0</v>
      </c>
      <c r="D10" s="6" t="s">
        <v>1447</v>
      </c>
      <c r="E10" s="9">
        <v>100.0</v>
      </c>
      <c r="F10" s="9">
        <v>4.0</v>
      </c>
      <c r="G10" s="9">
        <f>IF(E10 &lt; Config!$B$4, Config!$B$4, E10)</f>
        <v>850</v>
      </c>
      <c r="H10" s="9">
        <f t="shared" si="1"/>
        <v>15661.44145</v>
      </c>
      <c r="I10" s="9">
        <f>H10 * (1 - Config!$B$9)</f>
        <v>13312.22524</v>
      </c>
      <c r="J10" s="9">
        <f>H10 * (1 + Config!$B$10)</f>
        <v>19576.80182</v>
      </c>
      <c r="K10" s="6" t="str">
        <f t="shared" si="2"/>
        <v>1g 33s 12c</v>
      </c>
      <c r="L10" s="8" t="str">
        <f t="shared" si="3"/>
        <v>1g 56s 61c</v>
      </c>
      <c r="M10" s="6" t="str">
        <f t="shared" si="4"/>
        <v>1g 95s 77c</v>
      </c>
      <c r="N10" s="6" t="str">
        <f t="shared" si="5"/>
        <v>Glyph of Pick Pocket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>
        <v>0.05</v>
      </c>
      <c r="B11" s="6">
        <f>IF(C11=0, Config!$B$17*Config!$B$20*Config!$B$70, 
IF(C11=1, Config!$B$17*Config!$B$21*Config!$B$71, 
IF(C11=2, Config!$B$17*Config!$B$22*Config!$B$72, 
IF(C11=3, Config!$B$17*Config!$B$23*Config!$B$73, 
IF(C11=4, Config!$B$17*Config!$B$24*Config!$B$74, 
IF(C11=5, Config!$B$17*Config!$B$25*Config!$B$75, 
IF(C11=6, Config!$B$17*Config!$B$26*Config!$B$76, 
IF(C11=7, Config!$B$17*Config!$B$27*Config!$B$77, ""))))))))</f>
        <v>14</v>
      </c>
      <c r="C11" s="9">
        <v>1.0</v>
      </c>
      <c r="D11" s="6" t="s">
        <v>1448</v>
      </c>
      <c r="E11" s="9">
        <v>100.0</v>
      </c>
      <c r="F11" s="9">
        <v>4.0</v>
      </c>
      <c r="G11" s="9">
        <f>IF(E11 &lt; Config!$B$4, Config!$B$4, E11)</f>
        <v>850</v>
      </c>
      <c r="H11" s="9">
        <f t="shared" si="1"/>
        <v>15661.44145</v>
      </c>
      <c r="I11" s="9">
        <f>H11 * (1 - Config!$B$9)</f>
        <v>13312.22524</v>
      </c>
      <c r="J11" s="9">
        <f>H11 * (1 + Config!$B$10)</f>
        <v>19576.80182</v>
      </c>
      <c r="K11" s="6" t="str">
        <f t="shared" si="2"/>
        <v>1g 33s 12c</v>
      </c>
      <c r="L11" s="8" t="str">
        <f t="shared" si="3"/>
        <v>1g 56s 61c</v>
      </c>
      <c r="M11" s="6" t="str">
        <f t="shared" si="4"/>
        <v>1g 95s 77c</v>
      </c>
      <c r="N11" s="6" t="str">
        <f t="shared" si="5"/>
        <v>Glyph of Charge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Config!$B$17*Config!$B$20*Config!$B$70, 
IF(C12=1, Config!$B$17*Config!$B$21*Config!$B$71, 
IF(C12=2, Config!$B$17*Config!$B$22*Config!$B$72, 
IF(C12=3, Config!$B$17*Config!$B$23*Config!$B$73, 
IF(C12=4, Config!$B$17*Config!$B$24*Config!$B$74, 
IF(C12=5, Config!$B$17*Config!$B$25*Config!$B$75, 
IF(C12=6, Config!$B$17*Config!$B$26*Config!$B$76, 
IF(C12=7, Config!$B$17*Config!$B$27*Config!$B$77, ""))))))))</f>
        <v>14</v>
      </c>
      <c r="C12" s="9">
        <v>1.0</v>
      </c>
      <c r="D12" s="6" t="s">
        <v>1449</v>
      </c>
      <c r="E12" s="9">
        <v>100.0</v>
      </c>
      <c r="F12" s="9">
        <v>4.0</v>
      </c>
      <c r="G12" s="9">
        <f>IF(E12 &lt; Config!$B$4, Config!$B$4, E12)</f>
        <v>850</v>
      </c>
      <c r="H12" s="9">
        <f t="shared" si="1"/>
        <v>15661.44145</v>
      </c>
      <c r="I12" s="9">
        <f>H12 * (1 - Config!$B$9)</f>
        <v>13312.22524</v>
      </c>
      <c r="J12" s="9">
        <f>H12 * (1 + Config!$B$10)</f>
        <v>19576.80182</v>
      </c>
      <c r="K12" s="6" t="str">
        <f t="shared" si="2"/>
        <v>1g 33s 12c</v>
      </c>
      <c r="L12" s="8" t="str">
        <f t="shared" si="3"/>
        <v>1g 56s 61c</v>
      </c>
      <c r="M12" s="6" t="str">
        <f t="shared" si="4"/>
        <v>1g 95s 77c</v>
      </c>
      <c r="N12" s="6" t="str">
        <f t="shared" si="5"/>
        <v>Glyph of Rapid Charge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 t="s">
        <v>105</v>
      </c>
      <c r="B13" s="6">
        <f>IF(C13=0, Config!$B$17*Config!$B$20*Config!$B$70, 
IF(C13=1, Config!$B$17*Config!$B$21*Config!$B$71, 
IF(C13=2, Config!$B$17*Config!$B$22*Config!$B$72, 
IF(C13=3, Config!$B$17*Config!$B$23*Config!$B$73, 
IF(C13=4, Config!$B$17*Config!$B$24*Config!$B$74, 
IF(C13=5, Config!$B$17*Config!$B$25*Config!$B$75, 
IF(C13=6, Config!$B$17*Config!$B$26*Config!$B$76, 
IF(C13=7, Config!$B$17*Config!$B$27*Config!$B$77, ""))))))))</f>
        <v>14</v>
      </c>
      <c r="C13" s="9">
        <v>1.0</v>
      </c>
      <c r="D13" s="6" t="s">
        <v>1450</v>
      </c>
      <c r="E13" s="9">
        <v>100.0</v>
      </c>
      <c r="F13" s="9">
        <v>4.0</v>
      </c>
      <c r="G13" s="9">
        <f>IF(E13 &lt; Config!$B$4, Config!$B$4, E13)</f>
        <v>850</v>
      </c>
      <c r="H13" s="9">
        <f t="shared" si="1"/>
        <v>15661.44145</v>
      </c>
      <c r="I13" s="9">
        <f>H13 * (1 - Config!$B$9)</f>
        <v>13312.22524</v>
      </c>
      <c r="J13" s="9">
        <f>H13 * (1 + Config!$B$10)</f>
        <v>19576.80182</v>
      </c>
      <c r="K13" s="6" t="str">
        <f t="shared" si="2"/>
        <v>1g 33s 12c</v>
      </c>
      <c r="L13" s="8" t="str">
        <f t="shared" si="3"/>
        <v>1g 56s 61c</v>
      </c>
      <c r="M13" s="6" t="str">
        <f t="shared" si="4"/>
        <v>1g 95s 77c</v>
      </c>
      <c r="N13" s="6" t="str">
        <f t="shared" si="5"/>
        <v>Glyph of Rending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>
        <v>3.2</v>
      </c>
      <c r="B14" s="6">
        <f>IF(C14=0, Config!$B$17*Config!$B$20*Config!$B$70, 
IF(C14=1, Config!$B$17*Config!$B$21*Config!$B$71, 
IF(C14=2, Config!$B$17*Config!$B$22*Config!$B$72, 
IF(C14=3, Config!$B$17*Config!$B$23*Config!$B$73, 
IF(C14=4, Config!$B$17*Config!$B$24*Config!$B$74, 
IF(C14=5, Config!$B$17*Config!$B$25*Config!$B$75, 
IF(C14=6, Config!$B$17*Config!$B$26*Config!$B$76, 
IF(C14=7, Config!$B$17*Config!$B$27*Config!$B$77, ""))))))))</f>
        <v>14</v>
      </c>
      <c r="C14" s="9">
        <v>1.0</v>
      </c>
      <c r="D14" s="6" t="s">
        <v>1451</v>
      </c>
      <c r="E14" s="9">
        <v>100.0</v>
      </c>
      <c r="F14" s="9">
        <v>6.0</v>
      </c>
      <c r="G14" s="9">
        <f>IF(E14 &lt; Config!$B$4, Config!$B$4, E14)</f>
        <v>850</v>
      </c>
      <c r="H14" s="9">
        <f t="shared" si="1"/>
        <v>25485.66875</v>
      </c>
      <c r="I14" s="9">
        <f>H14 * (1 - Config!$B$9)</f>
        <v>21662.81844</v>
      </c>
      <c r="J14" s="9">
        <f>H14 * (1 + Config!$B$10)</f>
        <v>31857.08594</v>
      </c>
      <c r="K14" s="6" t="str">
        <f t="shared" si="2"/>
        <v>2g 16s 63c</v>
      </c>
      <c r="L14" s="8" t="str">
        <f t="shared" si="3"/>
        <v>2g 54s 86c</v>
      </c>
      <c r="M14" s="6" t="str">
        <f t="shared" si="4"/>
        <v>3g 18s 57c</v>
      </c>
      <c r="N14" s="6" t="str">
        <f t="shared" si="5"/>
        <v>Glyph of Wrath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Config!$B$17*Config!$B$20*Config!$B$70, 
IF(C15=1, Config!$B$17*Config!$B$21*Config!$B$71, 
IF(C15=2, Config!$B$17*Config!$B$22*Config!$B$72, 
IF(C15=3, Config!$B$17*Config!$B$23*Config!$B$73, 
IF(C15=4, Config!$B$17*Config!$B$24*Config!$B$74, 
IF(C15=5, Config!$B$17*Config!$B$25*Config!$B$75, 
IF(C15=6, Config!$B$17*Config!$B$26*Config!$B$76, 
IF(C15=7, Config!$B$17*Config!$B$27*Config!$B$77, ""))))))))</f>
        <v>14</v>
      </c>
      <c r="C15" s="9">
        <v>1.0</v>
      </c>
      <c r="D15" s="6" t="s">
        <v>1452</v>
      </c>
      <c r="E15" s="9">
        <v>100.0</v>
      </c>
      <c r="F15" s="9">
        <v>6.0</v>
      </c>
      <c r="G15" s="9">
        <f>IF(E15 &lt; Config!$B$4, Config!$B$4, E15)</f>
        <v>850</v>
      </c>
      <c r="H15" s="9">
        <f t="shared" si="1"/>
        <v>25485.66875</v>
      </c>
      <c r="I15" s="9">
        <f>H15 * (1 - Config!$B$9)</f>
        <v>21662.81844</v>
      </c>
      <c r="J15" s="9">
        <f>H15 * (1 + Config!$B$10)</f>
        <v>31857.08594</v>
      </c>
      <c r="K15" s="6" t="str">
        <f t="shared" si="2"/>
        <v>2g 16s 63c</v>
      </c>
      <c r="L15" s="8" t="str">
        <f t="shared" si="3"/>
        <v>2g 54s 86c</v>
      </c>
      <c r="M15" s="6" t="str">
        <f t="shared" si="4"/>
        <v>3g 18s 57c</v>
      </c>
      <c r="N15" s="6" t="str">
        <f t="shared" si="5"/>
        <v>Glyph of Holy Light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>
        <f>IF(C16=0, Config!$B$17*Config!$B$20*Config!$B$70, 
IF(C16=1, Config!$B$17*Config!$B$21*Config!$B$71, 
IF(C16=2, Config!$B$17*Config!$B$22*Config!$B$72, 
IF(C16=3, Config!$B$17*Config!$B$23*Config!$B$73, 
IF(C16=4, Config!$B$17*Config!$B$24*Config!$B$74, 
IF(C16=5, Config!$B$17*Config!$B$25*Config!$B$75, 
IF(C16=6, Config!$B$17*Config!$B$26*Config!$B$76, 
IF(C16=7, Config!$B$17*Config!$B$27*Config!$B$77, ""))))))))</f>
        <v>14</v>
      </c>
      <c r="C16" s="9">
        <v>1.0</v>
      </c>
      <c r="D16" s="6" t="s">
        <v>1453</v>
      </c>
      <c r="E16" s="9">
        <v>100.0</v>
      </c>
      <c r="F16" s="9">
        <v>6.0</v>
      </c>
      <c r="G16" s="9">
        <f>IF(E16 &lt; Config!$B$4, Config!$B$4, E16)</f>
        <v>850</v>
      </c>
      <c r="H16" s="9">
        <f t="shared" si="1"/>
        <v>25485.66875</v>
      </c>
      <c r="I16" s="9">
        <f>H16 * (1 - Config!$B$9)</f>
        <v>21662.81844</v>
      </c>
      <c r="J16" s="9">
        <f>H16 * (1 + Config!$B$10)</f>
        <v>31857.08594</v>
      </c>
      <c r="K16" s="6" t="str">
        <f t="shared" si="2"/>
        <v>2g 16s 63c</v>
      </c>
      <c r="L16" s="8" t="str">
        <f t="shared" si="3"/>
        <v>2g 54s 86c</v>
      </c>
      <c r="M16" s="6" t="str">
        <f t="shared" si="4"/>
        <v>3g 18s 57c</v>
      </c>
      <c r="N16" s="6" t="str">
        <f t="shared" si="5"/>
        <v>Glyph of Healing Wave</v>
      </c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7">
        <v>0.0</v>
      </c>
      <c r="B17" s="6">
        <f>IF(C17=0, Config!$B$17*Config!$B$20*Config!$B$70, 
IF(C17=1, Config!$B$17*Config!$B$21*Config!$B$71, 
IF(C17=2, Config!$B$17*Config!$B$22*Config!$B$72, 
IF(C17=3, Config!$B$17*Config!$B$23*Config!$B$73, 
IF(C17=4, Config!$B$17*Config!$B$24*Config!$B$74, 
IF(C17=5, Config!$B$17*Config!$B$25*Config!$B$75, 
IF(C17=6, Config!$B$17*Config!$B$26*Config!$B$76, 
IF(C17=7, Config!$B$17*Config!$B$27*Config!$B$77, ""))))))))</f>
        <v>14</v>
      </c>
      <c r="C17" s="9">
        <v>1.0</v>
      </c>
      <c r="D17" s="6" t="s">
        <v>1454</v>
      </c>
      <c r="E17" s="9">
        <v>100.0</v>
      </c>
      <c r="F17" s="9">
        <v>6.0</v>
      </c>
      <c r="G17" s="9">
        <f>IF(E17 &lt; Config!$B$4, Config!$B$4, E17)</f>
        <v>850</v>
      </c>
      <c r="H17" s="9">
        <f t="shared" si="1"/>
        <v>25485.66875</v>
      </c>
      <c r="I17" s="9">
        <f>H17 * (1 - Config!$B$9)</f>
        <v>21662.81844</v>
      </c>
      <c r="J17" s="9">
        <f>H17 * (1 + Config!$B$10)</f>
        <v>31857.08594</v>
      </c>
      <c r="K17" s="6" t="str">
        <f t="shared" si="2"/>
        <v>2g 16s 63c</v>
      </c>
      <c r="L17" s="8" t="str">
        <f t="shared" si="3"/>
        <v>2g 54s 86c</v>
      </c>
      <c r="M17" s="6" t="str">
        <f t="shared" si="4"/>
        <v>3g 18s 57c</v>
      </c>
      <c r="N17" s="6" t="str">
        <f t="shared" si="5"/>
        <v>Glyph of Lightning Bolt</v>
      </c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>
        <f>IF(C18=0, Config!$B$17*Config!$B$20*Config!$B$70, 
IF(C18=1, Config!$B$17*Config!$B$21*Config!$B$71, 
IF(C18=2, Config!$B$17*Config!$B$22*Config!$B$72, 
IF(C18=3, Config!$B$17*Config!$B$23*Config!$B$73, 
IF(C18=4, Config!$B$17*Config!$B$24*Config!$B$74, 
IF(C18=5, Config!$B$17*Config!$B$25*Config!$B$75, 
IF(C18=6, Config!$B$17*Config!$B$26*Config!$B$76, 
IF(C18=7, Config!$B$17*Config!$B$27*Config!$B$77, ""))))))))</f>
        <v>14</v>
      </c>
      <c r="C18" s="9">
        <v>1.0</v>
      </c>
      <c r="D18" s="6" t="s">
        <v>1455</v>
      </c>
      <c r="E18" s="9">
        <v>100.0</v>
      </c>
      <c r="F18" s="9">
        <v>6.0</v>
      </c>
      <c r="G18" s="9">
        <f>IF(E18 &lt; Config!$B$4, Config!$B$4, E18)</f>
        <v>850</v>
      </c>
      <c r="H18" s="9">
        <f t="shared" si="1"/>
        <v>25485.66875</v>
      </c>
      <c r="I18" s="9">
        <f>H18 * (1 - Config!$B$9)</f>
        <v>21662.81844</v>
      </c>
      <c r="J18" s="9">
        <f>H18 * (1 + Config!$B$10)</f>
        <v>31857.08594</v>
      </c>
      <c r="K18" s="6" t="str">
        <f t="shared" si="2"/>
        <v>2g 16s 63c</v>
      </c>
      <c r="L18" s="8" t="str">
        <f t="shared" si="3"/>
        <v>2g 54s 86c</v>
      </c>
      <c r="M18" s="6" t="str">
        <f t="shared" si="4"/>
        <v>3g 18s 57c</v>
      </c>
      <c r="N18" s="6" t="str">
        <f t="shared" si="5"/>
        <v>Glyph of Smite</v>
      </c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>
        <f>IF(C19=0, Config!$B$17*Config!$B$20*Config!$B$70, 
IF(C19=1, Config!$B$17*Config!$B$21*Config!$B$71, 
IF(C19=2, Config!$B$17*Config!$B$22*Config!$B$72, 
IF(C19=3, Config!$B$17*Config!$B$23*Config!$B$73, 
IF(C19=4, Config!$B$17*Config!$B$24*Config!$B$74, 
IF(C19=5, Config!$B$17*Config!$B$25*Config!$B$75, 
IF(C19=6, Config!$B$17*Config!$B$26*Config!$B$76, 
IF(C19=7, Config!$B$17*Config!$B$27*Config!$B$77, ""))))))))</f>
        <v>14</v>
      </c>
      <c r="C19" s="9">
        <v>1.0</v>
      </c>
      <c r="D19" s="6" t="s">
        <v>1456</v>
      </c>
      <c r="E19" s="9">
        <v>100.0</v>
      </c>
      <c r="F19" s="9">
        <v>6.0</v>
      </c>
      <c r="G19" s="9">
        <f>IF(E19 &lt; Config!$B$4, Config!$B$4, E19)</f>
        <v>850</v>
      </c>
      <c r="H19" s="9">
        <f t="shared" si="1"/>
        <v>25485.66875</v>
      </c>
      <c r="I19" s="9">
        <f>H19 * (1 - Config!$B$9)</f>
        <v>21662.81844</v>
      </c>
      <c r="J19" s="9">
        <f>H19 * (1 + Config!$B$10)</f>
        <v>31857.08594</v>
      </c>
      <c r="K19" s="6" t="str">
        <f t="shared" si="2"/>
        <v>2g 16s 63c</v>
      </c>
      <c r="L19" s="8" t="str">
        <f t="shared" si="3"/>
        <v>2g 54s 86c</v>
      </c>
      <c r="M19" s="6" t="str">
        <f t="shared" si="4"/>
        <v>3g 18s 57c</v>
      </c>
      <c r="N19" s="6" t="str">
        <f t="shared" si="5"/>
        <v>Glyph of Immolate</v>
      </c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>
        <f>IF(C20=0, Config!$B$17*Config!$B$20*Config!$B$70, 
IF(C20=1, Config!$B$17*Config!$B$21*Config!$B$71, 
IF(C20=2, Config!$B$17*Config!$B$22*Config!$B$72, 
IF(C20=3, Config!$B$17*Config!$B$23*Config!$B$73, 
IF(C20=4, Config!$B$17*Config!$B$24*Config!$B$74, 
IF(C20=5, Config!$B$17*Config!$B$25*Config!$B$75, 
IF(C20=6, Config!$B$17*Config!$B$26*Config!$B$76, 
IF(C20=7, Config!$B$17*Config!$B$27*Config!$B$77, ""))))))))</f>
        <v>14</v>
      </c>
      <c r="C20" s="9">
        <v>1.0</v>
      </c>
      <c r="D20" s="6" t="s">
        <v>1457</v>
      </c>
      <c r="E20" s="9">
        <v>100.0</v>
      </c>
      <c r="F20" s="9">
        <v>6.0</v>
      </c>
      <c r="G20" s="9">
        <f>IF(E20 &lt; Config!$B$4, Config!$B$4, E20)</f>
        <v>850</v>
      </c>
      <c r="H20" s="9">
        <f t="shared" si="1"/>
        <v>25485.66875</v>
      </c>
      <c r="I20" s="9">
        <f>H20 * (1 - Config!$B$9)</f>
        <v>21662.81844</v>
      </c>
      <c r="J20" s="9">
        <f>H20 * (1 + Config!$B$10)</f>
        <v>31857.08594</v>
      </c>
      <c r="K20" s="6" t="str">
        <f t="shared" si="2"/>
        <v>2g 16s 63c</v>
      </c>
      <c r="L20" s="8" t="str">
        <f t="shared" si="3"/>
        <v>2g 54s 86c</v>
      </c>
      <c r="M20" s="6" t="str">
        <f t="shared" si="4"/>
        <v>3g 18s 57c</v>
      </c>
      <c r="N20" s="6" t="str">
        <f t="shared" si="5"/>
        <v>Glyph of Shadow Bolt</v>
      </c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>
        <f>IF(C21=0, Config!$B$17*Config!$B$20*Config!$B$70, 
IF(C21=1, Config!$B$17*Config!$B$21*Config!$B$71, 
IF(C21=2, Config!$B$17*Config!$B$22*Config!$B$72, 
IF(C21=3, Config!$B$17*Config!$B$23*Config!$B$73, 
IF(C21=4, Config!$B$17*Config!$B$24*Config!$B$74, 
IF(C21=5, Config!$B$17*Config!$B$25*Config!$B$75, 
IF(C21=6, Config!$B$17*Config!$B$26*Config!$B$76, 
IF(C21=7, Config!$B$17*Config!$B$27*Config!$B$77, ""))))))))</f>
        <v>14</v>
      </c>
      <c r="C21" s="9">
        <v>1.0</v>
      </c>
      <c r="D21" s="6" t="s">
        <v>1458</v>
      </c>
      <c r="E21" s="9">
        <v>100.0</v>
      </c>
      <c r="F21" s="9">
        <v>6.0</v>
      </c>
      <c r="G21" s="9">
        <f>IF(E21 &lt; Config!$B$4, Config!$B$4, E21)</f>
        <v>850</v>
      </c>
      <c r="H21" s="9">
        <f t="shared" si="1"/>
        <v>25485.66875</v>
      </c>
      <c r="I21" s="9">
        <f>H21 * (1 - Config!$B$9)</f>
        <v>21662.81844</v>
      </c>
      <c r="J21" s="9">
        <f>H21 * (1 + Config!$B$10)</f>
        <v>31857.08594</v>
      </c>
      <c r="K21" s="6" t="str">
        <f t="shared" si="2"/>
        <v>2g 16s 63c</v>
      </c>
      <c r="L21" s="8" t="str">
        <f t="shared" si="3"/>
        <v>2g 54s 86c</v>
      </c>
      <c r="M21" s="6" t="str">
        <f t="shared" si="4"/>
        <v>3g 18s 57c</v>
      </c>
      <c r="N21" s="6" t="str">
        <f t="shared" si="5"/>
        <v>Glyph of Fireball</v>
      </c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>
        <f>IF(C22=0, Config!$B$17*Config!$B$20*Config!$B$70, 
IF(C22=1, Config!$B$17*Config!$B$21*Config!$B$71, 
IF(C22=2, Config!$B$17*Config!$B$22*Config!$B$72, 
IF(C22=3, Config!$B$17*Config!$B$23*Config!$B$73, 
IF(C22=4, Config!$B$17*Config!$B$24*Config!$B$74, 
IF(C22=5, Config!$B$17*Config!$B$25*Config!$B$75, 
IF(C22=6, Config!$B$17*Config!$B$26*Config!$B$76, 
IF(C22=7, Config!$B$17*Config!$B$27*Config!$B$77, ""))))))))</f>
        <v>14</v>
      </c>
      <c r="C22" s="9">
        <v>1.0</v>
      </c>
      <c r="D22" s="6" t="s">
        <v>1459</v>
      </c>
      <c r="E22" s="9">
        <v>100.0</v>
      </c>
      <c r="F22" s="9">
        <v>6.0</v>
      </c>
      <c r="G22" s="9">
        <f>IF(E22 &lt; Config!$B$4, Config!$B$4, E22)</f>
        <v>850</v>
      </c>
      <c r="H22" s="9">
        <f t="shared" si="1"/>
        <v>25485.66875</v>
      </c>
      <c r="I22" s="9">
        <f>H22 * (1 - Config!$B$9)</f>
        <v>21662.81844</v>
      </c>
      <c r="J22" s="9">
        <f>H22 * (1 + Config!$B$10)</f>
        <v>31857.08594</v>
      </c>
      <c r="K22" s="6" t="str">
        <f t="shared" si="2"/>
        <v>2g 16s 63c</v>
      </c>
      <c r="L22" s="8" t="str">
        <f t="shared" si="3"/>
        <v>2g 54s 86c</v>
      </c>
      <c r="M22" s="6" t="str">
        <f t="shared" si="4"/>
        <v>3g 18s 57c</v>
      </c>
      <c r="N22" s="6" t="str">
        <f t="shared" si="5"/>
        <v>Glyph of Eviscerate</v>
      </c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>
        <f>IF(C23=0, Config!$B$17*Config!$B$20*Config!$B$70, 
IF(C23=1, Config!$B$17*Config!$B$21*Config!$B$71, 
IF(C23=2, Config!$B$17*Config!$B$22*Config!$B$72, 
IF(C23=3, Config!$B$17*Config!$B$23*Config!$B$73, 
IF(C23=4, Config!$B$17*Config!$B$24*Config!$B$74, 
IF(C23=5, Config!$B$17*Config!$B$25*Config!$B$75, 
IF(C23=6, Config!$B$17*Config!$B$26*Config!$B$76, 
IF(C23=7, Config!$B$17*Config!$B$27*Config!$B$77, ""))))))))</f>
        <v>14</v>
      </c>
      <c r="C23" s="9">
        <v>1.0</v>
      </c>
      <c r="D23" s="6" t="s">
        <v>1460</v>
      </c>
      <c r="E23" s="9">
        <v>100.0</v>
      </c>
      <c r="F23" s="9">
        <v>6.0</v>
      </c>
      <c r="G23" s="9">
        <f>IF(E23 &lt; Config!$B$4, Config!$B$4, E23)</f>
        <v>850</v>
      </c>
      <c r="H23" s="9">
        <f t="shared" si="1"/>
        <v>25485.66875</v>
      </c>
      <c r="I23" s="9">
        <f>H23 * (1 - Config!$B$9)</f>
        <v>21662.81844</v>
      </c>
      <c r="J23" s="9">
        <f>H23 * (1 + Config!$B$10)</f>
        <v>31857.08594</v>
      </c>
      <c r="K23" s="6" t="str">
        <f t="shared" si="2"/>
        <v>2g 16s 63c</v>
      </c>
      <c r="L23" s="8" t="str">
        <f t="shared" si="3"/>
        <v>2g 54s 86c</v>
      </c>
      <c r="M23" s="6" t="str">
        <f t="shared" si="4"/>
        <v>3g 18s 57c</v>
      </c>
      <c r="N23" s="6" t="str">
        <f t="shared" si="5"/>
        <v>Glyph of Sinister Strike</v>
      </c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>
        <f>IF(C24=0, Config!$B$17*Config!$B$20*Config!$B$70, 
IF(C24=1, Config!$B$17*Config!$B$21*Config!$B$71, 
IF(C24=2, Config!$B$17*Config!$B$22*Config!$B$72, 
IF(C24=3, Config!$B$17*Config!$B$23*Config!$B$73, 
IF(C24=4, Config!$B$17*Config!$B$24*Config!$B$74, 
IF(C24=5, Config!$B$17*Config!$B$25*Config!$B$75, 
IF(C24=6, Config!$B$17*Config!$B$26*Config!$B$76, 
IF(C24=7, Config!$B$17*Config!$B$27*Config!$B$77, ""))))))))</f>
        <v>14</v>
      </c>
      <c r="C24" s="9">
        <v>1.0</v>
      </c>
      <c r="D24" s="6" t="s">
        <v>1461</v>
      </c>
      <c r="E24" s="9">
        <v>100.0</v>
      </c>
      <c r="F24" s="9">
        <v>6.0</v>
      </c>
      <c r="G24" s="9">
        <f>IF(E24 &lt; Config!$B$4, Config!$B$4, E24)</f>
        <v>850</v>
      </c>
      <c r="H24" s="9">
        <f t="shared" si="1"/>
        <v>25485.66875</v>
      </c>
      <c r="I24" s="9">
        <f>H24 * (1 - Config!$B$9)</f>
        <v>21662.81844</v>
      </c>
      <c r="J24" s="9">
        <f>H24 * (1 + Config!$B$10)</f>
        <v>31857.08594</v>
      </c>
      <c r="K24" s="6" t="str">
        <f t="shared" si="2"/>
        <v>2g 16s 63c</v>
      </c>
      <c r="L24" s="8" t="str">
        <f t="shared" si="3"/>
        <v>2g 54s 86c</v>
      </c>
      <c r="M24" s="6" t="str">
        <f t="shared" si="4"/>
        <v>3g 18s 57c</v>
      </c>
      <c r="N24" s="6" t="str">
        <f t="shared" si="5"/>
        <v>Glyph of Thunder Clap</v>
      </c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>
        <f>IF(C25=0, Config!$B$17*Config!$B$20*Config!$B$70, 
IF(C25=1, Config!$B$17*Config!$B$21*Config!$B$71, 
IF(C25=2, Config!$B$17*Config!$B$22*Config!$B$72, 
IF(C25=3, Config!$B$17*Config!$B$23*Config!$B$73, 
IF(C25=4, Config!$B$17*Config!$B$24*Config!$B$74, 
IF(C25=5, Config!$B$17*Config!$B$25*Config!$B$75, 
IF(C25=6, Config!$B$17*Config!$B$26*Config!$B$76, 
IF(C25=7, Config!$B$17*Config!$B$27*Config!$B$77, ""))))))))</f>
        <v>14</v>
      </c>
      <c r="C25" s="9">
        <v>1.0</v>
      </c>
      <c r="D25" s="6" t="s">
        <v>1462</v>
      </c>
      <c r="E25" s="9">
        <v>100.0</v>
      </c>
      <c r="F25" s="9">
        <v>6.0</v>
      </c>
      <c r="G25" s="9">
        <f>IF(E25 &lt; Config!$B$4, Config!$B$4, E25)</f>
        <v>850</v>
      </c>
      <c r="H25" s="9">
        <f t="shared" si="1"/>
        <v>25485.66875</v>
      </c>
      <c r="I25" s="9">
        <f>H25 * (1 - Config!$B$9)</f>
        <v>21662.81844</v>
      </c>
      <c r="J25" s="9">
        <f>H25 * (1 + Config!$B$10)</f>
        <v>31857.08594</v>
      </c>
      <c r="K25" s="6" t="str">
        <f t="shared" si="2"/>
        <v>2g 16s 63c</v>
      </c>
      <c r="L25" s="8" t="str">
        <f t="shared" si="3"/>
        <v>2g 54s 86c</v>
      </c>
      <c r="M25" s="6" t="str">
        <f t="shared" si="4"/>
        <v>3g 18s 57c</v>
      </c>
      <c r="N25" s="6" t="str">
        <f t="shared" si="5"/>
        <v>Glyph of Resonating Power</v>
      </c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>
        <f>IF(C26=0, Config!$B$17*Config!$B$20*Config!$B$70, 
IF(C26=1, Config!$B$17*Config!$B$21*Config!$B$71, 
IF(C26=2, Config!$B$17*Config!$B$22*Config!$B$72, 
IF(C26=3, Config!$B$17*Config!$B$23*Config!$B$73, 
IF(C26=4, Config!$B$17*Config!$B$24*Config!$B$74, 
IF(C26=5, Config!$B$17*Config!$B$25*Config!$B$75, 
IF(C26=6, Config!$B$17*Config!$B$26*Config!$B$76, 
IF(C26=7, Config!$B$17*Config!$B$27*Config!$B$77, ""))))))))</f>
        <v>14</v>
      </c>
      <c r="C26" s="9">
        <v>1.0</v>
      </c>
      <c r="D26" s="6" t="s">
        <v>1463</v>
      </c>
      <c r="E26" s="9">
        <v>100.0</v>
      </c>
      <c r="F26" s="9">
        <v>8.0</v>
      </c>
      <c r="G26" s="9">
        <f>IF(E26 &lt; Config!$B$4, Config!$B$4, E26)</f>
        <v>850</v>
      </c>
      <c r="H26" s="9">
        <f t="shared" si="1"/>
        <v>34778.18335</v>
      </c>
      <c r="I26" s="9">
        <f>H26 * (1 - Config!$B$9)</f>
        <v>29561.45585</v>
      </c>
      <c r="J26" s="9">
        <f>H26 * (1 + Config!$B$10)</f>
        <v>43472.72919</v>
      </c>
      <c r="K26" s="6" t="str">
        <f t="shared" si="2"/>
        <v>2g 95s 61c</v>
      </c>
      <c r="L26" s="8" t="str">
        <f t="shared" si="3"/>
        <v>3g 47s 78c</v>
      </c>
      <c r="M26" s="6" t="str">
        <f t="shared" si="4"/>
        <v>4g 34s 73c</v>
      </c>
      <c r="N26" s="6" t="str">
        <f t="shared" si="5"/>
        <v>Glyph of Rejuvenation</v>
      </c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>
        <f>IF(C27=0, Config!$B$17*Config!$B$20*Config!$B$70, 
IF(C27=1, Config!$B$17*Config!$B$21*Config!$B$71, 
IF(C27=2, Config!$B$17*Config!$B$22*Config!$B$72, 
IF(C27=3, Config!$B$17*Config!$B$23*Config!$B$73, 
IF(C27=4, Config!$B$17*Config!$B$24*Config!$B$74, 
IF(C27=5, Config!$B$17*Config!$B$25*Config!$B$75, 
IF(C27=6, Config!$B$17*Config!$B$26*Config!$B$76, 
IF(C27=7, Config!$B$17*Config!$B$27*Config!$B$77, ""))))))))</f>
        <v>14</v>
      </c>
      <c r="C27" s="9">
        <v>1.0</v>
      </c>
      <c r="D27" s="6" t="s">
        <v>1464</v>
      </c>
      <c r="E27" s="9">
        <v>100.0</v>
      </c>
      <c r="F27" s="9">
        <v>8.0</v>
      </c>
      <c r="G27" s="9">
        <f>IF(E27 &lt; Config!$B$4, Config!$B$4, E27)</f>
        <v>850</v>
      </c>
      <c r="H27" s="9">
        <f t="shared" si="1"/>
        <v>34778.18335</v>
      </c>
      <c r="I27" s="9">
        <f>H27 * (1 - Config!$B$9)</f>
        <v>29561.45585</v>
      </c>
      <c r="J27" s="9">
        <f>H27 * (1 + Config!$B$10)</f>
        <v>43472.72919</v>
      </c>
      <c r="K27" s="6" t="str">
        <f t="shared" si="2"/>
        <v>2g 95s 61c</v>
      </c>
      <c r="L27" s="8" t="str">
        <f t="shared" si="3"/>
        <v>3g 47s 78c</v>
      </c>
      <c r="M27" s="6" t="str">
        <f t="shared" si="4"/>
        <v>4g 34s 73c</v>
      </c>
      <c r="N27" s="6" t="str">
        <f t="shared" si="5"/>
        <v>Glyph of Fading</v>
      </c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>
        <f>IF(C28=0, Config!$B$17*Config!$B$20*Config!$B$70, 
IF(C28=1, Config!$B$17*Config!$B$21*Config!$B$71, 
IF(C28=2, Config!$B$17*Config!$B$22*Config!$B$72, 
IF(C28=3, Config!$B$17*Config!$B$23*Config!$B$73, 
IF(C28=4, Config!$B$17*Config!$B$24*Config!$B$74, 
IF(C28=5, Config!$B$17*Config!$B$25*Config!$B$75, 
IF(C28=6, Config!$B$17*Config!$B$26*Config!$B$76, 
IF(C28=7, Config!$B$17*Config!$B$27*Config!$B$77, ""))))))))</f>
        <v>14</v>
      </c>
      <c r="C28" s="9">
        <v>1.0</v>
      </c>
      <c r="D28" s="6" t="s">
        <v>1465</v>
      </c>
      <c r="E28" s="9">
        <v>100.0</v>
      </c>
      <c r="F28" s="9">
        <v>8.0</v>
      </c>
      <c r="G28" s="9">
        <f>IF(E28 &lt; Config!$B$4, Config!$B$4, E28)</f>
        <v>850</v>
      </c>
      <c r="H28" s="9">
        <f t="shared" si="1"/>
        <v>34778.18335</v>
      </c>
      <c r="I28" s="9">
        <f>H28 * (1 - Config!$B$9)</f>
        <v>29561.45585</v>
      </c>
      <c r="J28" s="9">
        <f>H28 * (1 + Config!$B$10)</f>
        <v>43472.72919</v>
      </c>
      <c r="K28" s="6" t="str">
        <f t="shared" si="2"/>
        <v>2g 95s 61c</v>
      </c>
      <c r="L28" s="8" t="str">
        <f t="shared" si="3"/>
        <v>3g 47s 78c</v>
      </c>
      <c r="M28" s="6" t="str">
        <f t="shared" si="4"/>
        <v>4g 34s 73c</v>
      </c>
      <c r="N28" s="6" t="str">
        <f t="shared" si="5"/>
        <v>Glyph of the Penguin</v>
      </c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>
        <f>IF(C29=0, Config!$B$17*Config!$B$20*Config!$B$70, 
IF(C29=1, Config!$B$17*Config!$B$21*Config!$B$71, 
IF(C29=2, Config!$B$17*Config!$B$22*Config!$B$72, 
IF(C29=3, Config!$B$17*Config!$B$23*Config!$B$73, 
IF(C29=4, Config!$B$17*Config!$B$24*Config!$B$74, 
IF(C29=5, Config!$B$17*Config!$B$25*Config!$B$75, 
IF(C29=6, Config!$B$17*Config!$B$26*Config!$B$76, 
IF(C29=7, Config!$B$17*Config!$B$27*Config!$B$77, ""))))))))</f>
        <v>14</v>
      </c>
      <c r="C29" s="9">
        <v>1.0</v>
      </c>
      <c r="D29" s="6" t="s">
        <v>1466</v>
      </c>
      <c r="E29" s="9">
        <v>100.0</v>
      </c>
      <c r="F29" s="9">
        <v>8.0</v>
      </c>
      <c r="G29" s="9">
        <f>IF(E29 &lt; Config!$B$4, Config!$B$4, E29)</f>
        <v>850</v>
      </c>
      <c r="H29" s="9">
        <f t="shared" si="1"/>
        <v>34778.18335</v>
      </c>
      <c r="I29" s="9">
        <f>H29 * (1 - Config!$B$9)</f>
        <v>29561.45585</v>
      </c>
      <c r="J29" s="9">
        <f>H29 * (1 + Config!$B$10)</f>
        <v>43472.72919</v>
      </c>
      <c r="K29" s="6" t="str">
        <f t="shared" si="2"/>
        <v>2g 95s 61c</v>
      </c>
      <c r="L29" s="8" t="str">
        <f t="shared" si="3"/>
        <v>3g 47s 78c</v>
      </c>
      <c r="M29" s="6" t="str">
        <f t="shared" si="4"/>
        <v>4g 34s 73c</v>
      </c>
      <c r="N29" s="6" t="str">
        <f t="shared" si="5"/>
        <v>Glyph of the Bear Cub</v>
      </c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>
        <f>IF(C30=0, Config!$B$17*Config!$B$20*Config!$B$70, 
IF(C30=1, Config!$B$17*Config!$B$21*Config!$B$71, 
IF(C30=2, Config!$B$17*Config!$B$22*Config!$B$72, 
IF(C30=3, Config!$B$17*Config!$B$23*Config!$B$73, 
IF(C30=4, Config!$B$17*Config!$B$24*Config!$B$74, 
IF(C30=5, Config!$B$17*Config!$B$25*Config!$B$75, 
IF(C30=6, Config!$B$17*Config!$B$26*Config!$B$76, 
IF(C30=7, Config!$B$17*Config!$B$27*Config!$B$77, ""))))))))</f>
        <v>14</v>
      </c>
      <c r="C30" s="9">
        <v>1.0</v>
      </c>
      <c r="D30" s="6" t="s">
        <v>1467</v>
      </c>
      <c r="E30" s="9">
        <v>100.0</v>
      </c>
      <c r="F30" s="9">
        <v>8.0</v>
      </c>
      <c r="G30" s="9">
        <f>IF(E30 &lt; Config!$B$4, Config!$B$4, E30)</f>
        <v>850</v>
      </c>
      <c r="H30" s="9">
        <f t="shared" si="1"/>
        <v>34778.18335</v>
      </c>
      <c r="I30" s="9">
        <f>H30 * (1 - Config!$B$9)</f>
        <v>29561.45585</v>
      </c>
      <c r="J30" s="9">
        <f>H30 * (1 + Config!$B$10)</f>
        <v>43472.72919</v>
      </c>
      <c r="K30" s="6" t="str">
        <f t="shared" si="2"/>
        <v>2g 95s 61c</v>
      </c>
      <c r="L30" s="8" t="str">
        <f t="shared" si="3"/>
        <v>3g 47s 78c</v>
      </c>
      <c r="M30" s="6" t="str">
        <f t="shared" si="4"/>
        <v>4g 34s 73c</v>
      </c>
      <c r="N30" s="6" t="str">
        <f t="shared" si="5"/>
        <v>Glyph of Hamstring</v>
      </c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>
        <f>IF(C31=0, Config!$B$17*Config!$B$20*Config!$B$70, 
IF(C31=1, Config!$B$17*Config!$B$21*Config!$B$71, 
IF(C31=2, Config!$B$17*Config!$B$22*Config!$B$72, 
IF(C31=3, Config!$B$17*Config!$B$23*Config!$B$73, 
IF(C31=4, Config!$B$17*Config!$B$24*Config!$B$74, 
IF(C31=5, Config!$B$17*Config!$B$25*Config!$B$75, 
IF(C31=6, Config!$B$17*Config!$B$26*Config!$B$76, 
IF(C31=7, Config!$B$17*Config!$B$27*Config!$B$77, ""))))))))</f>
        <v>14</v>
      </c>
      <c r="C31" s="9">
        <v>1.0</v>
      </c>
      <c r="D31" s="6" t="s">
        <v>1468</v>
      </c>
      <c r="E31" s="9">
        <v>100.0</v>
      </c>
      <c r="F31" s="9">
        <v>8.0</v>
      </c>
      <c r="G31" s="9">
        <f>IF(E31 &lt; Config!$B$4, Config!$B$4, E31)</f>
        <v>850</v>
      </c>
      <c r="H31" s="9">
        <f t="shared" si="1"/>
        <v>34778.18335</v>
      </c>
      <c r="I31" s="9">
        <f>H31 * (1 - Config!$B$9)</f>
        <v>29561.45585</v>
      </c>
      <c r="J31" s="9">
        <f>H31 * (1 + Config!$B$10)</f>
        <v>43472.72919</v>
      </c>
      <c r="K31" s="6" t="str">
        <f t="shared" si="2"/>
        <v>2g 95s 61c</v>
      </c>
      <c r="L31" s="8" t="str">
        <f t="shared" si="3"/>
        <v>3g 47s 78c</v>
      </c>
      <c r="M31" s="6" t="str">
        <f t="shared" si="4"/>
        <v>4g 34s 73c</v>
      </c>
      <c r="N31" s="6" t="str">
        <f t="shared" si="5"/>
        <v>Glyph of Rapid Rejuvenation</v>
      </c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>
        <f>IF(C32=0, Config!$B$17*Config!$B$20*Config!$B$70, 
IF(C32=1, Config!$B$17*Config!$B$21*Config!$B$71, 
IF(C32=2, Config!$B$17*Config!$B$22*Config!$B$72, 
IF(C32=3, Config!$B$17*Config!$B$23*Config!$B$73, 
IF(C32=4, Config!$B$17*Config!$B$24*Config!$B$74, 
IF(C32=5, Config!$B$17*Config!$B$25*Config!$B$75, 
IF(C32=6, Config!$B$17*Config!$B$26*Config!$B$76, 
IF(C32=7, Config!$B$17*Config!$B$27*Config!$B$77, ""))))))))</f>
        <v>14</v>
      </c>
      <c r="C32" s="9">
        <v>1.0</v>
      </c>
      <c r="D32" s="6" t="s">
        <v>1469</v>
      </c>
      <c r="E32" s="9">
        <v>100.0</v>
      </c>
      <c r="F32" s="9">
        <v>9.0</v>
      </c>
      <c r="G32" s="9">
        <f>IF(E32 &lt; Config!$B$4, Config!$B$4, E32)</f>
        <v>850</v>
      </c>
      <c r="H32" s="9">
        <f t="shared" si="1"/>
        <v>39205.41298</v>
      </c>
      <c r="I32" s="9">
        <f>H32 * (1 - Config!$B$9)</f>
        <v>33324.60103</v>
      </c>
      <c r="J32" s="9">
        <f>H32 * (1 + Config!$B$10)</f>
        <v>49006.76623</v>
      </c>
      <c r="K32" s="6" t="str">
        <f t="shared" si="2"/>
        <v>3g 33s 25c</v>
      </c>
      <c r="L32" s="8" t="str">
        <f t="shared" si="3"/>
        <v>3g 92s 5c</v>
      </c>
      <c r="M32" s="6" t="str">
        <f t="shared" si="4"/>
        <v>4g 90s 7c</v>
      </c>
      <c r="N32" s="6" t="str">
        <f t="shared" si="5"/>
        <v>Glyph of Judgement</v>
      </c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>
        <f>IF(C33=0, Config!$B$17*Config!$B$20*Config!$B$70, 
IF(C33=1, Config!$B$17*Config!$B$21*Config!$B$71, 
IF(C33=2, Config!$B$17*Config!$B$22*Config!$B$72, 
IF(C33=3, Config!$B$17*Config!$B$23*Config!$B$73, 
IF(C33=4, Config!$B$17*Config!$B$24*Config!$B$74, 
IF(C33=5, Config!$B$17*Config!$B$25*Config!$B$75, 
IF(C33=6, Config!$B$17*Config!$B$26*Config!$B$76, 
IF(C33=7, Config!$B$17*Config!$B$27*Config!$B$77, ""))))))))</f>
        <v>14</v>
      </c>
      <c r="C33" s="9">
        <v>1.0</v>
      </c>
      <c r="D33" s="6" t="s">
        <v>1470</v>
      </c>
      <c r="E33" s="9">
        <v>100.0</v>
      </c>
      <c r="F33" s="9">
        <v>9.0</v>
      </c>
      <c r="G33" s="9">
        <f>IF(E33 &lt; Config!$B$4, Config!$B$4, E33)</f>
        <v>850</v>
      </c>
      <c r="H33" s="9">
        <f t="shared" si="1"/>
        <v>39205.41298</v>
      </c>
      <c r="I33" s="9">
        <f>H33 * (1 - Config!$B$9)</f>
        <v>33324.60103</v>
      </c>
      <c r="J33" s="9">
        <f>H33 * (1 + Config!$B$10)</f>
        <v>49006.76623</v>
      </c>
      <c r="K33" s="6" t="str">
        <f t="shared" si="2"/>
        <v>3g 33s 25c</v>
      </c>
      <c r="L33" s="8" t="str">
        <f t="shared" si="3"/>
        <v>3g 92s 5c</v>
      </c>
      <c r="M33" s="6" t="str">
        <f t="shared" si="4"/>
        <v>4g 90s 7c</v>
      </c>
      <c r="N33" s="6" t="str">
        <f t="shared" si="5"/>
        <v>Glyph of Shocking</v>
      </c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>
        <f>IF(C34=0, Config!$B$17*Config!$B$20*Config!$B$70, 
IF(C34=1, Config!$B$17*Config!$B$21*Config!$B$71, 
IF(C34=2, Config!$B$17*Config!$B$22*Config!$B$72, 
IF(C34=3, Config!$B$17*Config!$B$23*Config!$B$73, 
IF(C34=4, Config!$B$17*Config!$B$24*Config!$B$74, 
IF(C34=5, Config!$B$17*Config!$B$25*Config!$B$75, 
IF(C34=6, Config!$B$17*Config!$B$26*Config!$B$76, 
IF(C34=7, Config!$B$17*Config!$B$27*Config!$B$77, ""))))))))</f>
        <v>14</v>
      </c>
      <c r="C34" s="9">
        <v>1.0</v>
      </c>
      <c r="D34" s="6" t="s">
        <v>1471</v>
      </c>
      <c r="E34" s="9">
        <v>100.0</v>
      </c>
      <c r="F34" s="9">
        <v>9.0</v>
      </c>
      <c r="G34" s="9">
        <f>IF(E34 &lt; Config!$B$4, Config!$B$4, E34)</f>
        <v>850</v>
      </c>
      <c r="H34" s="9">
        <f t="shared" si="1"/>
        <v>39205.41298</v>
      </c>
      <c r="I34" s="9">
        <f>H34 * (1 - Config!$B$9)</f>
        <v>33324.60103</v>
      </c>
      <c r="J34" s="9">
        <f>H34 * (1 + Config!$B$10)</f>
        <v>49006.76623</v>
      </c>
      <c r="K34" s="6" t="str">
        <f t="shared" si="2"/>
        <v>3g 33s 25c</v>
      </c>
      <c r="L34" s="8" t="str">
        <f t="shared" si="3"/>
        <v>3g 92s 5c</v>
      </c>
      <c r="M34" s="6" t="str">
        <f t="shared" si="4"/>
        <v>4g 90s 7c</v>
      </c>
      <c r="N34" s="6" t="str">
        <f t="shared" si="5"/>
        <v>Glyph of Frostbolt</v>
      </c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>
        <f>IF(C35=0, Config!$B$17*Config!$B$20*Config!$B$70, 
IF(C35=1, Config!$B$17*Config!$B$21*Config!$B$71, 
IF(C35=2, Config!$B$17*Config!$B$22*Config!$B$72, 
IF(C35=3, Config!$B$17*Config!$B$23*Config!$B$73, 
IF(C35=4, Config!$B$17*Config!$B$24*Config!$B$74, 
IF(C35=5, Config!$B$17*Config!$B$25*Config!$B$75, 
IF(C35=6, Config!$B$17*Config!$B$26*Config!$B$76, 
IF(C35=7, Config!$B$17*Config!$B$27*Config!$B$77, ""))))))))</f>
        <v>14</v>
      </c>
      <c r="C35" s="9">
        <v>1.0</v>
      </c>
      <c r="D35" s="6" t="s">
        <v>1472</v>
      </c>
      <c r="E35" s="9">
        <v>100.0</v>
      </c>
      <c r="F35" s="9">
        <v>9.0</v>
      </c>
      <c r="G35" s="9">
        <f>IF(E35 &lt; Config!$B$4, Config!$B$4, E35)</f>
        <v>850</v>
      </c>
      <c r="H35" s="9">
        <f t="shared" si="1"/>
        <v>39205.41298</v>
      </c>
      <c r="I35" s="9">
        <f>H35 * (1 - Config!$B$9)</f>
        <v>33324.60103</v>
      </c>
      <c r="J35" s="9">
        <f>H35 * (1 + Config!$B$10)</f>
        <v>49006.76623</v>
      </c>
      <c r="K35" s="6" t="str">
        <f t="shared" si="2"/>
        <v>3g 33s 25c</v>
      </c>
      <c r="L35" s="8" t="str">
        <f t="shared" si="3"/>
        <v>3g 92s 5c</v>
      </c>
      <c r="M35" s="6" t="str">
        <f t="shared" si="4"/>
        <v>4g 90s 7c</v>
      </c>
      <c r="N35" s="6" t="str">
        <f t="shared" si="5"/>
        <v>Glyph of Mending</v>
      </c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>
        <f>IF(C36=0, Config!$B$17*Config!$B$20*Config!$B$70, 
IF(C36=1, Config!$B$17*Config!$B$21*Config!$B$71, 
IF(C36=2, Config!$B$17*Config!$B$22*Config!$B$72, 
IF(C36=3, Config!$B$17*Config!$B$23*Config!$B$73, 
IF(C36=4, Config!$B$17*Config!$B$24*Config!$B$74, 
IF(C36=5, Config!$B$17*Config!$B$25*Config!$B$75, 
IF(C36=6, Config!$B$17*Config!$B$26*Config!$B$76, 
IF(C36=7, Config!$B$17*Config!$B$27*Config!$B$77, ""))))))))</f>
        <v>14</v>
      </c>
      <c r="C36" s="9">
        <v>1.0</v>
      </c>
      <c r="D36" s="6" t="s">
        <v>1473</v>
      </c>
      <c r="E36" s="9">
        <v>100.0</v>
      </c>
      <c r="F36" s="9">
        <v>9.0</v>
      </c>
      <c r="G36" s="9">
        <f>IF(E36 &lt; Config!$B$4, Config!$B$4, E36)</f>
        <v>850</v>
      </c>
      <c r="H36" s="9">
        <f t="shared" si="1"/>
        <v>39205.41298</v>
      </c>
      <c r="I36" s="9">
        <f>H36 * (1 - Config!$B$9)</f>
        <v>33324.60103</v>
      </c>
      <c r="J36" s="9">
        <f>H36 * (1 + Config!$B$10)</f>
        <v>49006.76623</v>
      </c>
      <c r="K36" s="6" t="str">
        <f t="shared" si="2"/>
        <v>3g 33s 25c</v>
      </c>
      <c r="L36" s="8" t="str">
        <f t="shared" si="3"/>
        <v>3g 92s 5c</v>
      </c>
      <c r="M36" s="6" t="str">
        <f t="shared" si="4"/>
        <v>4g 90s 7c</v>
      </c>
      <c r="N36" s="6" t="str">
        <f t="shared" si="5"/>
        <v>Glyph of Serpent Sting</v>
      </c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>
        <f>IF(C37=0, Config!$B$17*Config!$B$20*Config!$B$70, 
IF(C37=1, Config!$B$17*Config!$B$21*Config!$B$71, 
IF(C37=2, Config!$B$17*Config!$B$22*Config!$B$72, 
IF(C37=3, Config!$B$17*Config!$B$23*Config!$B$73, 
IF(C37=4, Config!$B$17*Config!$B$24*Config!$B$74, 
IF(C37=5, Config!$B$17*Config!$B$25*Config!$B$75, 
IF(C37=6, Config!$B$17*Config!$B$26*Config!$B$76, 
IF(C37=7, Config!$B$17*Config!$B$27*Config!$B$77, ""))))))))</f>
        <v>14</v>
      </c>
      <c r="C37" s="9">
        <v>1.0</v>
      </c>
      <c r="D37" s="6" t="s">
        <v>1474</v>
      </c>
      <c r="E37" s="9">
        <v>100.0</v>
      </c>
      <c r="F37" s="9">
        <v>9.0</v>
      </c>
      <c r="G37" s="9">
        <f>IF(E37 &lt; Config!$B$4, Config!$B$4, E37)</f>
        <v>850</v>
      </c>
      <c r="H37" s="9">
        <f t="shared" si="1"/>
        <v>39205.41298</v>
      </c>
      <c r="I37" s="9">
        <f>H37 * (1 - Config!$B$9)</f>
        <v>33324.60103</v>
      </c>
      <c r="J37" s="9">
        <f>H37 * (1 + Config!$B$10)</f>
        <v>49006.76623</v>
      </c>
      <c r="K37" s="6" t="str">
        <f t="shared" si="2"/>
        <v>3g 33s 25c</v>
      </c>
      <c r="L37" s="8" t="str">
        <f t="shared" si="3"/>
        <v>3g 92s 5c</v>
      </c>
      <c r="M37" s="6" t="str">
        <f t="shared" si="4"/>
        <v>4g 90s 7c</v>
      </c>
      <c r="N37" s="6" t="str">
        <f t="shared" si="5"/>
        <v>Glyph of Backstab</v>
      </c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>
        <f>IF(C38=0, Config!$B$17*Config!$B$20*Config!$B$70, 
IF(C38=1, Config!$B$17*Config!$B$21*Config!$B$71, 
IF(C38=2, Config!$B$17*Config!$B$22*Config!$B$72, 
IF(C38=3, Config!$B$17*Config!$B$23*Config!$B$73, 
IF(C38=4, Config!$B$17*Config!$B$24*Config!$B$74, 
IF(C38=5, Config!$B$17*Config!$B$25*Config!$B$75, 
IF(C38=6, Config!$B$17*Config!$B$26*Config!$B$76, 
IF(C38=7, Config!$B$17*Config!$B$27*Config!$B$77, ""))))))))</f>
        <v>14</v>
      </c>
      <c r="C38" s="9">
        <v>1.0</v>
      </c>
      <c r="D38" s="6" t="s">
        <v>1475</v>
      </c>
      <c r="E38" s="9">
        <v>100.0</v>
      </c>
      <c r="F38" s="9">
        <v>10.0</v>
      </c>
      <c r="G38" s="9">
        <f>IF(E38 &lt; Config!$B$4, Config!$B$4, E38)</f>
        <v>850</v>
      </c>
      <c r="H38" s="9">
        <f t="shared" si="1"/>
        <v>43492.04237</v>
      </c>
      <c r="I38" s="9">
        <f>H38 * (1 - Config!$B$9)</f>
        <v>36968.23601</v>
      </c>
      <c r="J38" s="9">
        <f>H38 * (1 + Config!$B$10)</f>
        <v>54365.05296</v>
      </c>
      <c r="K38" s="6" t="str">
        <f t="shared" si="2"/>
        <v>3g 69s 68c</v>
      </c>
      <c r="L38" s="8" t="str">
        <f t="shared" si="3"/>
        <v>4g 34s 92c</v>
      </c>
      <c r="M38" s="6" t="str">
        <f t="shared" si="4"/>
        <v>5g 43s 65c</v>
      </c>
      <c r="N38" s="6" t="str">
        <f t="shared" si="5"/>
        <v>Glyph of Maul</v>
      </c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>
        <f>IF(C39=0, Config!$B$17*Config!$B$20*Config!$B$70, 
IF(C39=1, Config!$B$17*Config!$B$21*Config!$B$71, 
IF(C39=2, Config!$B$17*Config!$B$22*Config!$B$72, 
IF(C39=3, Config!$B$17*Config!$B$23*Config!$B$73, 
IF(C39=4, Config!$B$17*Config!$B$24*Config!$B$74, 
IF(C39=5, Config!$B$17*Config!$B$25*Config!$B$75, 
IF(C39=6, Config!$B$17*Config!$B$26*Config!$B$76, 
IF(C39=7, Config!$B$17*Config!$B$27*Config!$B$77, ""))))))))</f>
        <v>14</v>
      </c>
      <c r="C39" s="9">
        <v>1.0</v>
      </c>
      <c r="D39" s="6" t="s">
        <v>1476</v>
      </c>
      <c r="E39" s="9">
        <v>100.0</v>
      </c>
      <c r="F39" s="9">
        <v>10.0</v>
      </c>
      <c r="G39" s="9">
        <f>IF(E39 &lt; Config!$B$4, Config!$B$4, E39)</f>
        <v>850</v>
      </c>
      <c r="H39" s="9">
        <f t="shared" si="1"/>
        <v>43492.04237</v>
      </c>
      <c r="I39" s="9">
        <f>H39 * (1 - Config!$B$9)</f>
        <v>36968.23601</v>
      </c>
      <c r="J39" s="9">
        <f>H39 * (1 + Config!$B$10)</f>
        <v>54365.05296</v>
      </c>
      <c r="K39" s="6" t="str">
        <f t="shared" si="2"/>
        <v>3g 69s 68c</v>
      </c>
      <c r="L39" s="8" t="str">
        <f t="shared" si="3"/>
        <v>4g 34s 92c</v>
      </c>
      <c r="M39" s="6" t="str">
        <f t="shared" si="4"/>
        <v>5g 43s 65c</v>
      </c>
      <c r="N39" s="6" t="str">
        <f t="shared" si="5"/>
        <v>Glyph of Healing Touch</v>
      </c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>
        <f>IF(C40=0, Config!$B$17*Config!$B$20*Config!$B$70, 
IF(C40=1, Config!$B$17*Config!$B$21*Config!$B$71, 
IF(C40=2, Config!$B$17*Config!$B$22*Config!$B$72, 
IF(C40=3, Config!$B$17*Config!$B$23*Config!$B$73, 
IF(C40=4, Config!$B$17*Config!$B$24*Config!$B$74, 
IF(C40=5, Config!$B$17*Config!$B$25*Config!$B$75, 
IF(C40=6, Config!$B$17*Config!$B$26*Config!$B$76, 
IF(C40=7, Config!$B$17*Config!$B$27*Config!$B$77, ""))))))))</f>
        <v>14</v>
      </c>
      <c r="C40" s="9">
        <v>1.0</v>
      </c>
      <c r="D40" s="6" t="s">
        <v>1477</v>
      </c>
      <c r="E40" s="9">
        <v>100.0</v>
      </c>
      <c r="F40" s="9">
        <v>10.0</v>
      </c>
      <c r="G40" s="9">
        <f>IF(E40 &lt; Config!$B$4, Config!$B$4, E40)</f>
        <v>850</v>
      </c>
      <c r="H40" s="9">
        <f t="shared" si="1"/>
        <v>43492.04237</v>
      </c>
      <c r="I40" s="9">
        <f>H40 * (1 - Config!$B$9)</f>
        <v>36968.23601</v>
      </c>
      <c r="J40" s="9">
        <f>H40 * (1 + Config!$B$10)</f>
        <v>54365.05296</v>
      </c>
      <c r="K40" s="6" t="str">
        <f t="shared" si="2"/>
        <v>3g 69s 68c</v>
      </c>
      <c r="L40" s="8" t="str">
        <f t="shared" si="3"/>
        <v>4g 34s 92c</v>
      </c>
      <c r="M40" s="6" t="str">
        <f t="shared" si="4"/>
        <v>5g 43s 65c</v>
      </c>
      <c r="N40" s="6" t="str">
        <f t="shared" si="5"/>
        <v>Glyph of Entangling Roots</v>
      </c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>
        <f>IF(C41=0, Config!$B$17*Config!$B$20*Config!$B$70, 
IF(C41=1, Config!$B$17*Config!$B$21*Config!$B$71, 
IF(C41=2, Config!$B$17*Config!$B$22*Config!$B$72, 
IF(C41=3, Config!$B$17*Config!$B$23*Config!$B$73, 
IF(C41=4, Config!$B$17*Config!$B$24*Config!$B$74, 
IF(C41=5, Config!$B$17*Config!$B$25*Config!$B$75, 
IF(C41=6, Config!$B$17*Config!$B$26*Config!$B$76, 
IF(C41=7, Config!$B$17*Config!$B$27*Config!$B$77, ""))))))))</f>
        <v>14</v>
      </c>
      <c r="C41" s="9">
        <v>1.0</v>
      </c>
      <c r="D41" s="6" t="s">
        <v>1478</v>
      </c>
      <c r="E41" s="9">
        <v>100.0</v>
      </c>
      <c r="F41" s="9">
        <v>10.0</v>
      </c>
      <c r="G41" s="9">
        <f>IF(E41 &lt; Config!$B$4, Config!$B$4, E41)</f>
        <v>850</v>
      </c>
      <c r="H41" s="9">
        <f t="shared" si="1"/>
        <v>43492.04237</v>
      </c>
      <c r="I41" s="9">
        <f>H41 * (1 - Config!$B$9)</f>
        <v>36968.23601</v>
      </c>
      <c r="J41" s="9">
        <f>H41 * (1 + Config!$B$10)</f>
        <v>54365.05296</v>
      </c>
      <c r="K41" s="6" t="str">
        <f t="shared" si="2"/>
        <v>3g 69s 68c</v>
      </c>
      <c r="L41" s="8" t="str">
        <f t="shared" si="3"/>
        <v>4g 34s 92c</v>
      </c>
      <c r="M41" s="6" t="str">
        <f t="shared" si="4"/>
        <v>5g 43s 65c</v>
      </c>
      <c r="N41" s="6" t="str">
        <f t="shared" si="5"/>
        <v>Glyph of Imp</v>
      </c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>
        <f>IF(C42=0, Config!$B$17*Config!$B$20*Config!$B$70, 
IF(C42=1, Config!$B$17*Config!$B$21*Config!$B$71, 
IF(C42=2, Config!$B$17*Config!$B$22*Config!$B$72, 
IF(C42=3, Config!$B$17*Config!$B$23*Config!$B$73, 
IF(C42=4, Config!$B$17*Config!$B$24*Config!$B$74, 
IF(C42=5, Config!$B$17*Config!$B$25*Config!$B$75, 
IF(C42=6, Config!$B$17*Config!$B$26*Config!$B$76, 
IF(C42=7, Config!$B$17*Config!$B$27*Config!$B$77, ""))))))))</f>
        <v>14</v>
      </c>
      <c r="C42" s="9">
        <v>1.0</v>
      </c>
      <c r="D42" s="6" t="s">
        <v>1479</v>
      </c>
      <c r="E42" s="9">
        <v>100.0</v>
      </c>
      <c r="F42" s="9">
        <v>10.0</v>
      </c>
      <c r="G42" s="9">
        <f>IF(E42 &lt; Config!$B$4, Config!$B$4, E42)</f>
        <v>850</v>
      </c>
      <c r="H42" s="9">
        <f t="shared" si="1"/>
        <v>43492.04237</v>
      </c>
      <c r="I42" s="9">
        <f>H42 * (1 - Config!$B$9)</f>
        <v>36968.23601</v>
      </c>
      <c r="J42" s="9">
        <f>H42 * (1 + Config!$B$10)</f>
        <v>54365.05296</v>
      </c>
      <c r="K42" s="6" t="str">
        <f t="shared" si="2"/>
        <v>3g 69s 68c</v>
      </c>
      <c r="L42" s="8" t="str">
        <f t="shared" si="3"/>
        <v>4g 34s 92c</v>
      </c>
      <c r="M42" s="6" t="str">
        <f t="shared" si="4"/>
        <v>5g 43s 65c</v>
      </c>
      <c r="N42" s="6" t="str">
        <f t="shared" si="5"/>
        <v>Glyph of Lay on Hands</v>
      </c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>
        <f>IF(C43=0, Config!$B$17*Config!$B$20*Config!$B$70, 
IF(C43=1, Config!$B$17*Config!$B$21*Config!$B$71, 
IF(C43=2, Config!$B$17*Config!$B$22*Config!$B$72, 
IF(C43=3, Config!$B$17*Config!$B$23*Config!$B$73, 
IF(C43=4, Config!$B$17*Config!$B$24*Config!$B$74, 
IF(C43=5, Config!$B$17*Config!$B$25*Config!$B$75, 
IF(C43=6, Config!$B$17*Config!$B$26*Config!$B$76, 
IF(C43=7, Config!$B$17*Config!$B$27*Config!$B$77, ""))))))))</f>
        <v>14</v>
      </c>
      <c r="C43" s="9">
        <v>1.0</v>
      </c>
      <c r="D43" s="6" t="s">
        <v>1480</v>
      </c>
      <c r="E43" s="9">
        <v>100.0</v>
      </c>
      <c r="F43" s="9">
        <v>10.0</v>
      </c>
      <c r="G43" s="9">
        <f>IF(E43 &lt; Config!$B$4, Config!$B$4, E43)</f>
        <v>850</v>
      </c>
      <c r="H43" s="9">
        <f t="shared" si="1"/>
        <v>43492.04237</v>
      </c>
      <c r="I43" s="9">
        <f>H43 * (1 - Config!$B$9)</f>
        <v>36968.23601</v>
      </c>
      <c r="J43" s="9">
        <f>H43 * (1 + Config!$B$10)</f>
        <v>54365.05296</v>
      </c>
      <c r="K43" s="6" t="str">
        <f t="shared" si="2"/>
        <v>3g 69s 68c</v>
      </c>
      <c r="L43" s="8" t="str">
        <f t="shared" si="3"/>
        <v>4g 34s 92c</v>
      </c>
      <c r="M43" s="6" t="str">
        <f t="shared" si="4"/>
        <v>5g 43s 65c</v>
      </c>
      <c r="N43" s="6" t="str">
        <f t="shared" si="5"/>
        <v>Glyph of Blurred Speed</v>
      </c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>
        <f>IF(C44=0, Config!$B$17*Config!$B$20*Config!$B$70, 
IF(C44=1, Config!$B$17*Config!$B$21*Config!$B$71, 
IF(C44=2, Config!$B$17*Config!$B$22*Config!$B$72, 
IF(C44=3, Config!$B$17*Config!$B$23*Config!$B$73, 
IF(C44=4, Config!$B$17*Config!$B$24*Config!$B$74, 
IF(C44=5, Config!$B$17*Config!$B$25*Config!$B$75, 
IF(C44=6, Config!$B$17*Config!$B$26*Config!$B$76, 
IF(C44=7, Config!$B$17*Config!$B$27*Config!$B$77, ""))))))))</f>
        <v>14</v>
      </c>
      <c r="C44" s="9">
        <v>1.0</v>
      </c>
      <c r="D44" s="6" t="s">
        <v>1481</v>
      </c>
      <c r="E44" s="9">
        <v>100.0</v>
      </c>
      <c r="F44" s="9">
        <v>10.0</v>
      </c>
      <c r="G44" s="9">
        <f>IF(E44 &lt; Config!$B$4, Config!$B$4, E44)</f>
        <v>850</v>
      </c>
      <c r="H44" s="9">
        <f t="shared" si="1"/>
        <v>43492.04237</v>
      </c>
      <c r="I44" s="9">
        <f>H44 * (1 - Config!$B$9)</f>
        <v>36968.23601</v>
      </c>
      <c r="J44" s="9">
        <f>H44 * (1 + Config!$B$10)</f>
        <v>54365.05296</v>
      </c>
      <c r="K44" s="6" t="str">
        <f t="shared" si="2"/>
        <v>3g 69s 68c</v>
      </c>
      <c r="L44" s="8" t="str">
        <f t="shared" si="3"/>
        <v>4g 34s 92c</v>
      </c>
      <c r="M44" s="6" t="str">
        <f t="shared" si="4"/>
        <v>5g 43s 65c</v>
      </c>
      <c r="N44" s="6" t="str">
        <f t="shared" si="5"/>
        <v>Glyph of Drain Soul</v>
      </c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>
        <f>IF(C45=0, Config!$B$17*Config!$B$20*Config!$B$70, 
IF(C45=1, Config!$B$17*Config!$B$21*Config!$B$71, 
IF(C45=2, Config!$B$17*Config!$B$22*Config!$B$72, 
IF(C45=3, Config!$B$17*Config!$B$23*Config!$B$73, 
IF(C45=4, Config!$B$17*Config!$B$24*Config!$B$74, 
IF(C45=5, Config!$B$17*Config!$B$25*Config!$B$75, 
IF(C45=6, Config!$B$17*Config!$B$26*Config!$B$76, 
IF(C45=7, Config!$B$17*Config!$B$27*Config!$B$77, ""))))))))</f>
        <v>14</v>
      </c>
      <c r="C45" s="9">
        <v>1.0</v>
      </c>
      <c r="D45" s="6" t="s">
        <v>1482</v>
      </c>
      <c r="E45" s="9">
        <v>100.0</v>
      </c>
      <c r="F45" s="9">
        <v>10.0</v>
      </c>
      <c r="G45" s="9">
        <f>IF(E45 &lt; Config!$B$4, Config!$B$4, E45)</f>
        <v>850</v>
      </c>
      <c r="H45" s="9">
        <f t="shared" si="1"/>
        <v>43492.04237</v>
      </c>
      <c r="I45" s="9">
        <f>H45 * (1 - Config!$B$9)</f>
        <v>36968.23601</v>
      </c>
      <c r="J45" s="9">
        <f>H45 * (1 + Config!$B$10)</f>
        <v>54365.05296</v>
      </c>
      <c r="K45" s="6" t="str">
        <f t="shared" si="2"/>
        <v>3g 69s 68c</v>
      </c>
      <c r="L45" s="8" t="str">
        <f t="shared" si="3"/>
        <v>4g 34s 92c</v>
      </c>
      <c r="M45" s="6" t="str">
        <f t="shared" si="4"/>
        <v>5g 43s 65c</v>
      </c>
      <c r="N45" s="6" t="str">
        <f t="shared" si="5"/>
        <v>Glyph of Bloodrage</v>
      </c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>
        <f>IF(C46=0, Config!$B$17*Config!$B$20*Config!$B$70, 
IF(C46=1, Config!$B$17*Config!$B$21*Config!$B$71, 
IF(C46=2, Config!$B$17*Config!$B$22*Config!$B$72, 
IF(C46=3, Config!$B$17*Config!$B$23*Config!$B$73, 
IF(C46=4, Config!$B$17*Config!$B$24*Config!$B$74, 
IF(C46=5, Config!$B$17*Config!$B$25*Config!$B$75, 
IF(C46=6, Config!$B$17*Config!$B$26*Config!$B$76, 
IF(C46=7, Config!$B$17*Config!$B$27*Config!$B$77, ""))))))))</f>
        <v>14</v>
      </c>
      <c r="C46" s="9">
        <v>1.0</v>
      </c>
      <c r="D46" s="6" t="s">
        <v>1483</v>
      </c>
      <c r="E46" s="9">
        <v>100.0</v>
      </c>
      <c r="F46" s="9">
        <v>10.0</v>
      </c>
      <c r="G46" s="9">
        <f>IF(E46 &lt; Config!$B$4, Config!$B$4, E46)</f>
        <v>850</v>
      </c>
      <c r="H46" s="9">
        <f t="shared" si="1"/>
        <v>43492.04237</v>
      </c>
      <c r="I46" s="9">
        <f>H46 * (1 - Config!$B$9)</f>
        <v>36968.23601</v>
      </c>
      <c r="J46" s="9">
        <f>H46 * (1 + Config!$B$10)</f>
        <v>54365.05296</v>
      </c>
      <c r="K46" s="6" t="str">
        <f t="shared" si="2"/>
        <v>3g 69s 68c</v>
      </c>
      <c r="L46" s="8" t="str">
        <f t="shared" si="3"/>
        <v>4g 34s 92c</v>
      </c>
      <c r="M46" s="6" t="str">
        <f t="shared" si="4"/>
        <v>5g 43s 65c</v>
      </c>
      <c r="N46" s="6" t="str">
        <f t="shared" si="5"/>
        <v>Glyph of Sunder Armor</v>
      </c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>
        <f>IF(C47=0, Config!$B$17*Config!$B$20*Config!$B$70, 
IF(C47=1, Config!$B$17*Config!$B$21*Config!$B$71, 
IF(C47=2, Config!$B$17*Config!$B$22*Config!$B$72, 
IF(C47=3, Config!$B$17*Config!$B$23*Config!$B$73, 
IF(C47=4, Config!$B$17*Config!$B$24*Config!$B$74, 
IF(C47=5, Config!$B$17*Config!$B$25*Config!$B$75, 
IF(C47=6, Config!$B$17*Config!$B$26*Config!$B$76, 
IF(C47=7, Config!$B$17*Config!$B$27*Config!$B$77, ""))))))))</f>
        <v>14</v>
      </c>
      <c r="C47" s="9">
        <v>1.0</v>
      </c>
      <c r="D47" s="6" t="s">
        <v>1484</v>
      </c>
      <c r="E47" s="9">
        <v>100.0</v>
      </c>
      <c r="F47" s="9">
        <v>10.0</v>
      </c>
      <c r="G47" s="9">
        <f>IF(E47 &lt; Config!$B$4, Config!$B$4, E47)</f>
        <v>850</v>
      </c>
      <c r="H47" s="9">
        <f t="shared" si="1"/>
        <v>43492.04237</v>
      </c>
      <c r="I47" s="9">
        <f>H47 * (1 - Config!$B$9)</f>
        <v>36968.23601</v>
      </c>
      <c r="J47" s="9">
        <f>H47 * (1 + Config!$B$10)</f>
        <v>54365.05296</v>
      </c>
      <c r="K47" s="6" t="str">
        <f t="shared" si="2"/>
        <v>3g 69s 68c</v>
      </c>
      <c r="L47" s="8" t="str">
        <f t="shared" si="3"/>
        <v>4g 34s 92c</v>
      </c>
      <c r="M47" s="6" t="str">
        <f t="shared" si="4"/>
        <v>5g 43s 65c</v>
      </c>
      <c r="N47" s="6" t="str">
        <f t="shared" si="5"/>
        <v>Glyph of Taunt</v>
      </c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>
        <f>IF(C48=0, Config!$B$17*Config!$B$20*Config!$B$70, 
IF(C48=1, Config!$B$17*Config!$B$21*Config!$B$71, 
IF(C48=2, Config!$B$17*Config!$B$22*Config!$B$72, 
IF(C48=3, Config!$B$17*Config!$B$23*Config!$B$73, 
IF(C48=4, Config!$B$17*Config!$B$24*Config!$B$74, 
IF(C48=5, Config!$B$17*Config!$B$25*Config!$B$75, 
IF(C48=6, Config!$B$17*Config!$B$26*Config!$B$76, 
IF(C48=7, Config!$B$17*Config!$B$27*Config!$B$77, ""))))))))</f>
        <v>14</v>
      </c>
      <c r="C48" s="9">
        <v>1.0</v>
      </c>
      <c r="D48" s="6" t="s">
        <v>1485</v>
      </c>
      <c r="E48" s="9">
        <v>100.0</v>
      </c>
      <c r="F48" s="9">
        <v>11.0</v>
      </c>
      <c r="G48" s="9">
        <f>IF(E48 &lt; Config!$B$4, Config!$B$4, E48)</f>
        <v>850</v>
      </c>
      <c r="H48" s="9">
        <f t="shared" si="1"/>
        <v>47644.99596</v>
      </c>
      <c r="I48" s="9">
        <f>H48 * (1 - Config!$B$9)</f>
        <v>40498.24657</v>
      </c>
      <c r="J48" s="9">
        <f>H48 * (1 + Config!$B$10)</f>
        <v>59556.24495</v>
      </c>
      <c r="K48" s="6" t="str">
        <f t="shared" si="2"/>
        <v>4g 4s 98c</v>
      </c>
      <c r="L48" s="8" t="str">
        <f t="shared" si="3"/>
        <v>4g 76s 45c</v>
      </c>
      <c r="M48" s="6" t="str">
        <f t="shared" si="4"/>
        <v>5g 95s 56c</v>
      </c>
      <c r="N48" s="6" t="str">
        <f t="shared" si="5"/>
        <v>Glyph of Power Word: Shield</v>
      </c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>
        <f>IF(C49=0, Config!$B$17*Config!$B$20*Config!$B$70, 
IF(C49=1, Config!$B$17*Config!$B$21*Config!$B$71, 
IF(C49=2, Config!$B$17*Config!$B$22*Config!$B$72, 
IF(C49=3, Config!$B$17*Config!$B$23*Config!$B$73, 
IF(C49=4, Config!$B$17*Config!$B$24*Config!$B$74, 
IF(C49=5, Config!$B$17*Config!$B$25*Config!$B$75, 
IF(C49=6, Config!$B$17*Config!$B$26*Config!$B$76, 
IF(C49=7, Config!$B$17*Config!$B$27*Config!$B$77, ""))))))))</f>
        <v>14</v>
      </c>
      <c r="C49" s="9">
        <v>1.0</v>
      </c>
      <c r="D49" s="6" t="s">
        <v>1486</v>
      </c>
      <c r="E49" s="9">
        <v>100.0</v>
      </c>
      <c r="F49" s="9">
        <v>11.0</v>
      </c>
      <c r="G49" s="9">
        <f>IF(E49 &lt; Config!$B$4, Config!$B$4, E49)</f>
        <v>850</v>
      </c>
      <c r="H49" s="9">
        <f t="shared" si="1"/>
        <v>47644.99596</v>
      </c>
      <c r="I49" s="9">
        <f>H49 * (1 - Config!$B$9)</f>
        <v>40498.24657</v>
      </c>
      <c r="J49" s="9">
        <f>H49 * (1 + Config!$B$10)</f>
        <v>59556.24495</v>
      </c>
      <c r="K49" s="6" t="str">
        <f t="shared" si="2"/>
        <v>4g 4s 98c</v>
      </c>
      <c r="L49" s="8" t="str">
        <f t="shared" si="3"/>
        <v>4g 76s 45c</v>
      </c>
      <c r="M49" s="6" t="str">
        <f t="shared" si="4"/>
        <v>5g 95s 56c</v>
      </c>
      <c r="N49" s="6" t="str">
        <f t="shared" si="5"/>
        <v>Glyph of Fire Blast</v>
      </c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>
        <f>IF(C50=0, Config!$B$17*Config!$B$20*Config!$B$70, 
IF(C50=1, Config!$B$17*Config!$B$21*Config!$B$71, 
IF(C50=2, Config!$B$17*Config!$B$22*Config!$B$72, 
IF(C50=3, Config!$B$17*Config!$B$23*Config!$B$73, 
IF(C50=4, Config!$B$17*Config!$B$24*Config!$B$74, 
IF(C50=5, Config!$B$17*Config!$B$25*Config!$B$75, 
IF(C50=6, Config!$B$17*Config!$B$26*Config!$B$76, 
IF(C50=7, Config!$B$17*Config!$B$27*Config!$B$77, ""))))))))</f>
        <v>14</v>
      </c>
      <c r="C50" s="9">
        <v>1.0</v>
      </c>
      <c r="D50" s="6" t="s">
        <v>1487</v>
      </c>
      <c r="E50" s="9">
        <v>100.0</v>
      </c>
      <c r="F50" s="9">
        <v>11.0</v>
      </c>
      <c r="G50" s="9">
        <f>IF(E50 &lt; Config!$B$4, Config!$B$4, E50)</f>
        <v>850</v>
      </c>
      <c r="H50" s="9">
        <f t="shared" si="1"/>
        <v>47644.99596</v>
      </c>
      <c r="I50" s="9">
        <f>H50 * (1 - Config!$B$9)</f>
        <v>40498.24657</v>
      </c>
      <c r="J50" s="9">
        <f>H50 * (1 + Config!$B$10)</f>
        <v>59556.24495</v>
      </c>
      <c r="K50" s="6" t="str">
        <f t="shared" si="2"/>
        <v>4g 4s 98c</v>
      </c>
      <c r="L50" s="8" t="str">
        <f t="shared" si="3"/>
        <v>4g 76s 45c</v>
      </c>
      <c r="M50" s="6" t="str">
        <f t="shared" si="4"/>
        <v>5g 95s 56c</v>
      </c>
      <c r="N50" s="6" t="str">
        <f t="shared" si="5"/>
        <v>Glyph of Arcane Shot</v>
      </c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>
        <f>IF(C51=0, Config!$B$17*Config!$B$20*Config!$B$70, 
IF(C51=1, Config!$B$17*Config!$B$21*Config!$B$71, 
IF(C51=2, Config!$B$17*Config!$B$22*Config!$B$72, 
IF(C51=3, Config!$B$17*Config!$B$23*Config!$B$73, 
IF(C51=4, Config!$B$17*Config!$B$24*Config!$B$74, 
IF(C51=5, Config!$B$17*Config!$B$25*Config!$B$75, 
IF(C51=6, Config!$B$17*Config!$B$26*Config!$B$76, 
IF(C51=7, Config!$B$17*Config!$B$27*Config!$B$77, ""))))))))</f>
        <v>14</v>
      </c>
      <c r="C51" s="9">
        <v>1.0</v>
      </c>
      <c r="D51" s="6" t="s">
        <v>1488</v>
      </c>
      <c r="E51" s="9">
        <v>100.0</v>
      </c>
      <c r="F51" s="9">
        <v>11.0</v>
      </c>
      <c r="G51" s="9">
        <f>IF(E51 &lt; Config!$B$4, Config!$B$4, E51)</f>
        <v>850</v>
      </c>
      <c r="H51" s="9">
        <f t="shared" si="1"/>
        <v>47644.99596</v>
      </c>
      <c r="I51" s="9">
        <f>H51 * (1 - Config!$B$9)</f>
        <v>40498.24657</v>
      </c>
      <c r="J51" s="9">
        <f>H51 * (1 + Config!$B$10)</f>
        <v>59556.24495</v>
      </c>
      <c r="K51" s="6" t="str">
        <f t="shared" si="2"/>
        <v>4g 4s 98c</v>
      </c>
      <c r="L51" s="8" t="str">
        <f t="shared" si="3"/>
        <v>4g 76s 45c</v>
      </c>
      <c r="M51" s="6" t="str">
        <f t="shared" si="4"/>
        <v>5g 95s 56c</v>
      </c>
      <c r="N51" s="6" t="str">
        <f t="shared" si="5"/>
        <v>Glyph of Hunter's Mark</v>
      </c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>
        <f>IF(C52=0, Config!$B$17*Config!$B$20*Config!$B$70, 
IF(C52=1, Config!$B$17*Config!$B$21*Config!$B$71, 
IF(C52=2, Config!$B$17*Config!$B$22*Config!$B$72, 
IF(C52=3, Config!$B$17*Config!$B$23*Config!$B$73, 
IF(C52=4, Config!$B$17*Config!$B$24*Config!$B$74, 
IF(C52=5, Config!$B$17*Config!$B$25*Config!$B$75, 
IF(C52=6, Config!$B$17*Config!$B$26*Config!$B$76, 
IF(C52=7, Config!$B$17*Config!$B$27*Config!$B$77, ""))))))))</f>
        <v>14</v>
      </c>
      <c r="C52" s="9">
        <v>1.0</v>
      </c>
      <c r="D52" s="6" t="s">
        <v>1489</v>
      </c>
      <c r="E52" s="9">
        <v>100.0</v>
      </c>
      <c r="F52" s="9">
        <v>11.0</v>
      </c>
      <c r="G52" s="9">
        <f>IF(E52 &lt; Config!$B$4, Config!$B$4, E52)</f>
        <v>850</v>
      </c>
      <c r="H52" s="9">
        <f t="shared" si="1"/>
        <v>47644.99596</v>
      </c>
      <c r="I52" s="9">
        <f>H52 * (1 - Config!$B$9)</f>
        <v>40498.24657</v>
      </c>
      <c r="J52" s="9">
        <f>H52 * (1 + Config!$B$10)</f>
        <v>59556.24495</v>
      </c>
      <c r="K52" s="6" t="str">
        <f t="shared" si="2"/>
        <v>4g 4s 98c</v>
      </c>
      <c r="L52" s="8" t="str">
        <f t="shared" si="3"/>
        <v>4g 76s 45c</v>
      </c>
      <c r="M52" s="6" t="str">
        <f t="shared" si="4"/>
        <v>5g 95s 56c</v>
      </c>
      <c r="N52" s="6" t="str">
        <f t="shared" si="5"/>
        <v>Glyph of Gouge</v>
      </c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>
        <f>IF(C53=0, Config!$B$17*Config!$B$20*Config!$B$70, 
IF(C53=1, Config!$B$17*Config!$B$21*Config!$B$71, 
IF(C53=2, Config!$B$17*Config!$B$22*Config!$B$72, 
IF(C53=3, Config!$B$17*Config!$B$23*Config!$B$73, 
IF(C53=4, Config!$B$17*Config!$B$24*Config!$B$74, 
IF(C53=5, Config!$B$17*Config!$B$25*Config!$B$75, 
IF(C53=6, Config!$B$17*Config!$B$26*Config!$B$76, 
IF(C53=7, Config!$B$17*Config!$B$27*Config!$B$77, ""))))))))</f>
        <v>14</v>
      </c>
      <c r="C53" s="9">
        <v>1.0</v>
      </c>
      <c r="D53" s="6" t="s">
        <v>1490</v>
      </c>
      <c r="E53" s="9">
        <v>100.0</v>
      </c>
      <c r="F53" s="9">
        <v>11.0</v>
      </c>
      <c r="G53" s="9">
        <f>IF(E53 &lt; Config!$B$4, Config!$B$4, E53)</f>
        <v>850</v>
      </c>
      <c r="H53" s="9">
        <f t="shared" si="1"/>
        <v>47644.99596</v>
      </c>
      <c r="I53" s="9">
        <f>H53 * (1 - Config!$B$9)</f>
        <v>40498.24657</v>
      </c>
      <c r="J53" s="9">
        <f>H53 * (1 + Config!$B$10)</f>
        <v>59556.24495</v>
      </c>
      <c r="K53" s="6" t="str">
        <f t="shared" si="2"/>
        <v>4g 4s 98c</v>
      </c>
      <c r="L53" s="8" t="str">
        <f t="shared" si="3"/>
        <v>4g 76s 45c</v>
      </c>
      <c r="M53" s="6" t="str">
        <f t="shared" si="4"/>
        <v>5g 95s 56c</v>
      </c>
      <c r="N53" s="6" t="str">
        <f t="shared" si="5"/>
        <v>Glyph of Thorns</v>
      </c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>
        <f>IF(C54=0, Config!$B$17*Config!$B$20*Config!$B$70, 
IF(C54=1, Config!$B$17*Config!$B$21*Config!$B$71, 
IF(C54=2, Config!$B$17*Config!$B$22*Config!$B$72, 
IF(C54=3, Config!$B$17*Config!$B$23*Config!$B$73, 
IF(C54=4, Config!$B$17*Config!$B$24*Config!$B$74, 
IF(C54=5, Config!$B$17*Config!$B$25*Config!$B$75, 
IF(C54=6, Config!$B$17*Config!$B$26*Config!$B$76, 
IF(C54=7, Config!$B$17*Config!$B$27*Config!$B$77, ""))))))))</f>
        <v>14</v>
      </c>
      <c r="C54" s="9">
        <v>1.0</v>
      </c>
      <c r="D54" s="6" t="s">
        <v>1491</v>
      </c>
      <c r="E54" s="9">
        <v>100.0</v>
      </c>
      <c r="F54" s="9">
        <v>12.0</v>
      </c>
      <c r="G54" s="9">
        <f>IF(E54 &lt; Config!$B$4, Config!$B$4, E54)</f>
        <v>850</v>
      </c>
      <c r="H54" s="9">
        <f t="shared" si="1"/>
        <v>51671.79359</v>
      </c>
      <c r="I54" s="9">
        <f>H54 * (1 - Config!$B$9)</f>
        <v>43921.02455</v>
      </c>
      <c r="J54" s="9">
        <f>H54 * (1 + Config!$B$10)</f>
        <v>64589.74199</v>
      </c>
      <c r="K54" s="6" t="str">
        <f t="shared" si="2"/>
        <v>4g 39s 21c</v>
      </c>
      <c r="L54" s="8" t="str">
        <f t="shared" si="3"/>
        <v>5g 16s 72c</v>
      </c>
      <c r="M54" s="6" t="str">
        <f t="shared" si="4"/>
        <v>6g 45s 90c</v>
      </c>
      <c r="N54" s="6" t="str">
        <f t="shared" si="5"/>
        <v>Glyph of Mend Pet</v>
      </c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>
        <f>IF(C55=0, Config!$B$17*Config!$B$20*Config!$B$70, 
IF(C55=1, Config!$B$17*Config!$B$21*Config!$B$71, 
IF(C55=2, Config!$B$17*Config!$B$22*Config!$B$72, 
IF(C55=3, Config!$B$17*Config!$B$23*Config!$B$73, 
IF(C55=4, Config!$B$17*Config!$B$24*Config!$B$74, 
IF(C55=5, Config!$B$17*Config!$B$25*Config!$B$75, 
IF(C55=6, Config!$B$17*Config!$B$26*Config!$B$76, 
IF(C55=7, Config!$B$17*Config!$B$27*Config!$B$77, ""))))))))</f>
        <v>14</v>
      </c>
      <c r="C55" s="9">
        <v>1.0</v>
      </c>
      <c r="D55" s="6" t="s">
        <v>1492</v>
      </c>
      <c r="E55" s="9">
        <v>100.0</v>
      </c>
      <c r="F55" s="9">
        <v>12.0</v>
      </c>
      <c r="G55" s="9">
        <f>IF(E55 &lt; Config!$B$4, Config!$B$4, E55)</f>
        <v>850</v>
      </c>
      <c r="H55" s="9">
        <f t="shared" si="1"/>
        <v>51671.79359</v>
      </c>
      <c r="I55" s="9">
        <f>H55 * (1 - Config!$B$9)</f>
        <v>43921.02455</v>
      </c>
      <c r="J55" s="9">
        <f>H55 * (1 + Config!$B$10)</f>
        <v>64589.74199</v>
      </c>
      <c r="K55" s="6" t="str">
        <f t="shared" si="2"/>
        <v>4g 39s 21c</v>
      </c>
      <c r="L55" s="8" t="str">
        <f t="shared" si="3"/>
        <v>5g 16s 72c</v>
      </c>
      <c r="M55" s="6" t="str">
        <f t="shared" si="4"/>
        <v>6g 45s 90c</v>
      </c>
      <c r="N55" s="6" t="str">
        <f t="shared" si="5"/>
        <v>Glyph of Slow Fall</v>
      </c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>
        <f>IF(C56=0, Config!$B$17*Config!$B$20*Config!$B$70, 
IF(C56=1, Config!$B$17*Config!$B$21*Config!$B$71, 
IF(C56=2, Config!$B$17*Config!$B$22*Config!$B$72, 
IF(C56=3, Config!$B$17*Config!$B$23*Config!$B$73, 
IF(C56=4, Config!$B$17*Config!$B$24*Config!$B$74, 
IF(C56=5, Config!$B$17*Config!$B$25*Config!$B$75, 
IF(C56=6, Config!$B$17*Config!$B$26*Config!$B$76, 
IF(C56=7, Config!$B$17*Config!$B$27*Config!$B$77, ""))))))))</f>
        <v>14</v>
      </c>
      <c r="C56" s="9">
        <v>1.0</v>
      </c>
      <c r="D56" s="6" t="s">
        <v>1493</v>
      </c>
      <c r="E56" s="9">
        <v>100.0</v>
      </c>
      <c r="F56" s="9">
        <v>12.0</v>
      </c>
      <c r="G56" s="9">
        <f>IF(E56 &lt; Config!$B$4, Config!$B$4, E56)</f>
        <v>850</v>
      </c>
      <c r="H56" s="9">
        <f t="shared" si="1"/>
        <v>51671.79359</v>
      </c>
      <c r="I56" s="9">
        <f>H56 * (1 - Config!$B$9)</f>
        <v>43921.02455</v>
      </c>
      <c r="J56" s="9">
        <f>H56 * (1 + Config!$B$10)</f>
        <v>64589.74199</v>
      </c>
      <c r="K56" s="6" t="str">
        <f t="shared" si="2"/>
        <v>4g 39s 21c</v>
      </c>
      <c r="L56" s="8" t="str">
        <f t="shared" si="3"/>
        <v>5g 16s 72c</v>
      </c>
      <c r="M56" s="6" t="str">
        <f t="shared" si="4"/>
        <v>6g 45s 90c</v>
      </c>
      <c r="N56" s="6" t="str">
        <f t="shared" si="5"/>
        <v>Glyph of Overpower</v>
      </c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>
        <f>IF(C57=0, Config!$B$17*Config!$B$20*Config!$B$70, 
IF(C57=1, Config!$B$17*Config!$B$21*Config!$B$71, 
IF(C57=2, Config!$B$17*Config!$B$22*Config!$B$72, 
IF(C57=3, Config!$B$17*Config!$B$23*Config!$B$73, 
IF(C57=4, Config!$B$17*Config!$B$24*Config!$B$74, 
IF(C57=5, Config!$B$17*Config!$B$25*Config!$B$75, 
IF(C57=6, Config!$B$17*Config!$B$26*Config!$B$76, 
IF(C57=7, Config!$B$17*Config!$B$27*Config!$B$77, ""))))))))</f>
        <v>14</v>
      </c>
      <c r="C57" s="9">
        <v>1.0</v>
      </c>
      <c r="D57" s="6" t="s">
        <v>1494</v>
      </c>
      <c r="E57" s="9">
        <v>100.0</v>
      </c>
      <c r="F57" s="9">
        <v>13.0</v>
      </c>
      <c r="G57" s="9">
        <f>IF(E57 &lt; Config!$B$4, Config!$B$4, E57)</f>
        <v>850</v>
      </c>
      <c r="H57" s="9">
        <f t="shared" si="1"/>
        <v>55579.9517</v>
      </c>
      <c r="I57" s="9">
        <f>H57 * (1 - Config!$B$9)</f>
        <v>47242.95894</v>
      </c>
      <c r="J57" s="9">
        <f>H57 * (1 + Config!$B$10)</f>
        <v>69474.93962</v>
      </c>
      <c r="K57" s="6" t="str">
        <f t="shared" si="2"/>
        <v>4g 72s 43c</v>
      </c>
      <c r="L57" s="8" t="str">
        <f t="shared" si="3"/>
        <v>5g 55s 80c</v>
      </c>
      <c r="M57" s="6" t="str">
        <f t="shared" si="4"/>
        <v>6g 94s 75c</v>
      </c>
      <c r="N57" s="6" t="str">
        <f t="shared" si="5"/>
        <v>Glyph of Hammer of Justice</v>
      </c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>
        <f>IF(C58=0, Config!$B$17*Config!$B$20*Config!$B$70, 
IF(C58=1, Config!$B$17*Config!$B$21*Config!$B$71, 
IF(C58=2, Config!$B$17*Config!$B$22*Config!$B$72, 
IF(C58=3, Config!$B$17*Config!$B$23*Config!$B$73, 
IF(C58=4, Config!$B$17*Config!$B$24*Config!$B$74, 
IF(C58=5, Config!$B$17*Config!$B$25*Config!$B$75, 
IF(C58=6, Config!$B$17*Config!$B$26*Config!$B$76, 
IF(C58=7, Config!$B$17*Config!$B$27*Config!$B$77, ""))))))))</f>
        <v>14</v>
      </c>
      <c r="C58" s="9">
        <v>1.0</v>
      </c>
      <c r="D58" s="6" t="s">
        <v>1495</v>
      </c>
      <c r="E58" s="9">
        <v>100.0</v>
      </c>
      <c r="F58" s="9">
        <v>13.0</v>
      </c>
      <c r="G58" s="9">
        <f>IF(E58 &lt; Config!$B$4, Config!$B$4, E58)</f>
        <v>850</v>
      </c>
      <c r="H58" s="9">
        <f t="shared" si="1"/>
        <v>55579.9517</v>
      </c>
      <c r="I58" s="9">
        <f>H58 * (1 - Config!$B$9)</f>
        <v>47242.95894</v>
      </c>
      <c r="J58" s="9">
        <f>H58 * (1 + Config!$B$10)</f>
        <v>69474.93962</v>
      </c>
      <c r="K58" s="6" t="str">
        <f t="shared" si="2"/>
        <v>4g 72s 43c</v>
      </c>
      <c r="L58" s="8" t="str">
        <f t="shared" si="3"/>
        <v>5g 55s 80c</v>
      </c>
      <c r="M58" s="6" t="str">
        <f t="shared" si="4"/>
        <v>6g 94s 75c</v>
      </c>
      <c r="N58" s="6" t="str">
        <f t="shared" si="5"/>
        <v>Glyph of Lightning Shield</v>
      </c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>
        <f>IF(C59=0, Config!$B$17*Config!$B$20*Config!$B$70, 
IF(C59=1, Config!$B$17*Config!$B$21*Config!$B$71, 
IF(C59=2, Config!$B$17*Config!$B$22*Config!$B$72, 
IF(C59=3, Config!$B$17*Config!$B$23*Config!$B$73, 
IF(C59=4, Config!$B$17*Config!$B$24*Config!$B$74, 
IF(C59=5, Config!$B$17*Config!$B$25*Config!$B$75, 
IF(C59=6, Config!$B$17*Config!$B$26*Config!$B$76, 
IF(C59=7, Config!$B$17*Config!$B$27*Config!$B$77, ""))))))))</f>
        <v>14</v>
      </c>
      <c r="C59" s="9">
        <v>1.0</v>
      </c>
      <c r="D59" s="6" t="s">
        <v>1496</v>
      </c>
      <c r="E59" s="9">
        <v>100.0</v>
      </c>
      <c r="F59" s="9">
        <v>13.0</v>
      </c>
      <c r="G59" s="9">
        <f>IF(E59 &lt; Config!$B$4, Config!$B$4, E59)</f>
        <v>850</v>
      </c>
      <c r="H59" s="9">
        <f t="shared" si="1"/>
        <v>55579.9517</v>
      </c>
      <c r="I59" s="9">
        <f>H59 * (1 - Config!$B$9)</f>
        <v>47242.95894</v>
      </c>
      <c r="J59" s="9">
        <f>H59 * (1 + Config!$B$10)</f>
        <v>69474.93962</v>
      </c>
      <c r="K59" s="6" t="str">
        <f t="shared" si="2"/>
        <v>4g 72s 43c</v>
      </c>
      <c r="L59" s="8" t="str">
        <f t="shared" si="3"/>
        <v>5g 55s 80c</v>
      </c>
      <c r="M59" s="6" t="str">
        <f t="shared" si="4"/>
        <v>6g 94s 75c</v>
      </c>
      <c r="N59" s="6" t="str">
        <f t="shared" si="5"/>
        <v>Glyph of Fade</v>
      </c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>
        <f>IF(C60=0, Config!$B$17*Config!$B$20*Config!$B$70, 
IF(C60=1, Config!$B$17*Config!$B$21*Config!$B$71, 
IF(C60=2, Config!$B$17*Config!$B$22*Config!$B$72, 
IF(C60=3, Config!$B$17*Config!$B$23*Config!$B$73, 
IF(C60=4, Config!$B$17*Config!$B$24*Config!$B$74, 
IF(C60=5, Config!$B$17*Config!$B$25*Config!$B$75, 
IF(C60=6, Config!$B$17*Config!$B$26*Config!$B$76, 
IF(C60=7, Config!$B$17*Config!$B$27*Config!$B$77, ""))))))))</f>
        <v>14</v>
      </c>
      <c r="C60" s="9">
        <v>1.0</v>
      </c>
      <c r="D60" s="6" t="s">
        <v>1497</v>
      </c>
      <c r="E60" s="9">
        <v>100.0</v>
      </c>
      <c r="F60" s="9">
        <v>13.0</v>
      </c>
      <c r="G60" s="9">
        <f>IF(E60 &lt; Config!$B$4, Config!$B$4, E60)</f>
        <v>850</v>
      </c>
      <c r="H60" s="9">
        <f t="shared" si="1"/>
        <v>55579.9517</v>
      </c>
      <c r="I60" s="9">
        <f>H60 * (1 - Config!$B$9)</f>
        <v>47242.95894</v>
      </c>
      <c r="J60" s="9">
        <f>H60 * (1 + Config!$B$10)</f>
        <v>69474.93962</v>
      </c>
      <c r="K60" s="6" t="str">
        <f t="shared" si="2"/>
        <v>4g 72s 43c</v>
      </c>
      <c r="L60" s="8" t="str">
        <f t="shared" si="3"/>
        <v>5g 55s 80c</v>
      </c>
      <c r="M60" s="6" t="str">
        <f t="shared" si="4"/>
        <v>6g 94s 75c</v>
      </c>
      <c r="N60" s="6" t="str">
        <f t="shared" si="5"/>
        <v>Glyph of Renew</v>
      </c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>
        <f>IF(C61=0, Config!$B$17*Config!$B$20*Config!$B$70, 
IF(C61=1, Config!$B$17*Config!$B$21*Config!$B$71, 
IF(C61=2, Config!$B$17*Config!$B$22*Config!$B$72, 
IF(C61=3, Config!$B$17*Config!$B$23*Config!$B$73, 
IF(C61=4, Config!$B$17*Config!$B$24*Config!$B$74, 
IF(C61=5, Config!$B$17*Config!$B$25*Config!$B$75, 
IF(C61=6, Config!$B$17*Config!$B$26*Config!$B$76, 
IF(C61=7, Config!$B$17*Config!$B$27*Config!$B$77, ""))))))))</f>
        <v>14</v>
      </c>
      <c r="C61" s="9">
        <v>1.0</v>
      </c>
      <c r="D61" s="6" t="s">
        <v>1498</v>
      </c>
      <c r="E61" s="9">
        <v>100.0</v>
      </c>
      <c r="F61" s="9">
        <v>13.0</v>
      </c>
      <c r="G61" s="9">
        <f>IF(E61 &lt; Config!$B$4, Config!$B$4, E61)</f>
        <v>850</v>
      </c>
      <c r="H61" s="9">
        <f t="shared" si="1"/>
        <v>55579.9517</v>
      </c>
      <c r="I61" s="9">
        <f>H61 * (1 - Config!$B$9)</f>
        <v>47242.95894</v>
      </c>
      <c r="J61" s="9">
        <f>H61 * (1 + Config!$B$10)</f>
        <v>69474.93962</v>
      </c>
      <c r="K61" s="6" t="str">
        <f t="shared" si="2"/>
        <v>4g 72s 43c</v>
      </c>
      <c r="L61" s="8" t="str">
        <f t="shared" si="3"/>
        <v>5g 55s 80c</v>
      </c>
      <c r="M61" s="6" t="str">
        <f t="shared" si="4"/>
        <v>6g 94s 75c</v>
      </c>
      <c r="N61" s="6" t="str">
        <f t="shared" si="5"/>
        <v>Glyph of Curse of Agony</v>
      </c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6">
        <f>IF(C62=0, Config!$B$17*Config!$B$20*Config!$B$70, 
IF(C62=1, Config!$B$17*Config!$B$21*Config!$B$71, 
IF(C62=2, Config!$B$17*Config!$B$22*Config!$B$72, 
IF(C62=3, Config!$B$17*Config!$B$23*Config!$B$73, 
IF(C62=4, Config!$B$17*Config!$B$24*Config!$B$74, 
IF(C62=5, Config!$B$17*Config!$B$25*Config!$B$75, 
IF(C62=6, Config!$B$17*Config!$B$26*Config!$B$76, 
IF(C62=7, Config!$B$17*Config!$B$27*Config!$B$77, ""))))))))</f>
        <v>14</v>
      </c>
      <c r="C62" s="9">
        <v>1.0</v>
      </c>
      <c r="D62" s="6" t="s">
        <v>1499</v>
      </c>
      <c r="E62" s="9">
        <v>100.0</v>
      </c>
      <c r="F62" s="9">
        <v>13.0</v>
      </c>
      <c r="G62" s="9">
        <f>IF(E62 &lt; Config!$B$4, Config!$B$4, E62)</f>
        <v>850</v>
      </c>
      <c r="H62" s="9">
        <f t="shared" si="1"/>
        <v>55579.9517</v>
      </c>
      <c r="I62" s="9">
        <f>H62 * (1 - Config!$B$9)</f>
        <v>47242.95894</v>
      </c>
      <c r="J62" s="9">
        <f>H62 * (1 + Config!$B$10)</f>
        <v>69474.93962</v>
      </c>
      <c r="K62" s="6" t="str">
        <f t="shared" si="2"/>
        <v>4g 72s 43c</v>
      </c>
      <c r="L62" s="8" t="str">
        <f t="shared" si="3"/>
        <v>5g 55s 80c</v>
      </c>
      <c r="M62" s="6" t="str">
        <f t="shared" si="4"/>
        <v>6g 94s 75c</v>
      </c>
      <c r="N62" s="6" t="str">
        <f t="shared" si="5"/>
        <v>Glyph of Fear</v>
      </c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6">
        <f>IF(C63=0, Config!$B$17*Config!$B$20*Config!$B$70, 
IF(C63=1, Config!$B$17*Config!$B$21*Config!$B$71, 
IF(C63=2, Config!$B$17*Config!$B$22*Config!$B$72, 
IF(C63=3, Config!$B$17*Config!$B$23*Config!$B$73, 
IF(C63=4, Config!$B$17*Config!$B$24*Config!$B$74, 
IF(C63=5, Config!$B$17*Config!$B$25*Config!$B$75, 
IF(C63=6, Config!$B$17*Config!$B$26*Config!$B$76, 
IF(C63=7, Config!$B$17*Config!$B$27*Config!$B$77, ""))))))))</f>
        <v>14</v>
      </c>
      <c r="C63" s="9">
        <v>1.0</v>
      </c>
      <c r="D63" s="6" t="s">
        <v>1500</v>
      </c>
      <c r="E63" s="9">
        <v>100.0</v>
      </c>
      <c r="F63" s="9">
        <v>13.0</v>
      </c>
      <c r="G63" s="9">
        <f>IF(E63 &lt; Config!$B$4, Config!$B$4, E63)</f>
        <v>850</v>
      </c>
      <c r="H63" s="9">
        <f t="shared" si="1"/>
        <v>55579.9517</v>
      </c>
      <c r="I63" s="9">
        <f>H63 * (1 - Config!$B$9)</f>
        <v>47242.95894</v>
      </c>
      <c r="J63" s="9">
        <f>H63 * (1 + Config!$B$10)</f>
        <v>69474.93962</v>
      </c>
      <c r="K63" s="6" t="str">
        <f t="shared" si="2"/>
        <v>4g 72s 43c</v>
      </c>
      <c r="L63" s="8" t="str">
        <f t="shared" si="3"/>
        <v>5g 55s 80c</v>
      </c>
      <c r="M63" s="6" t="str">
        <f t="shared" si="4"/>
        <v>6g 94s 75c</v>
      </c>
      <c r="N63" s="6" t="str">
        <f t="shared" si="5"/>
        <v>Glyph of Arcane Missiles</v>
      </c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6">
        <f>IF(C64=0, Config!$B$17*Config!$B$20*Config!$B$70, 
IF(C64=1, Config!$B$17*Config!$B$21*Config!$B$71, 
IF(C64=2, Config!$B$17*Config!$B$22*Config!$B$72, 
IF(C64=3, Config!$B$17*Config!$B$23*Config!$B$73, 
IF(C64=4, Config!$B$17*Config!$B$24*Config!$B$74, 
IF(C64=5, Config!$B$17*Config!$B$25*Config!$B$75, 
IF(C64=6, Config!$B$17*Config!$B$26*Config!$B$76, 
IF(C64=7, Config!$B$17*Config!$B$27*Config!$B$77, ""))))))))</f>
        <v>14</v>
      </c>
      <c r="C64" s="9">
        <v>1.0</v>
      </c>
      <c r="D64" s="6" t="s">
        <v>1501</v>
      </c>
      <c r="E64" s="9">
        <v>100.0</v>
      </c>
      <c r="F64" s="9">
        <v>13.0</v>
      </c>
      <c r="G64" s="9">
        <f>IF(E64 &lt; Config!$B$4, Config!$B$4, E64)</f>
        <v>850</v>
      </c>
      <c r="H64" s="9">
        <f t="shared" si="1"/>
        <v>55579.9517</v>
      </c>
      <c r="I64" s="9">
        <f>H64 * (1 - Config!$B$9)</f>
        <v>47242.95894</v>
      </c>
      <c r="J64" s="9">
        <f>H64 * (1 + Config!$B$10)</f>
        <v>69474.93962</v>
      </c>
      <c r="K64" s="6" t="str">
        <f t="shared" si="2"/>
        <v>4g 72s 43c</v>
      </c>
      <c r="L64" s="8" t="str">
        <f t="shared" si="3"/>
        <v>5g 55s 80c</v>
      </c>
      <c r="M64" s="6" t="str">
        <f t="shared" si="4"/>
        <v>6g 94s 75c</v>
      </c>
      <c r="N64" s="6" t="str">
        <f t="shared" si="5"/>
        <v>Glyph of Polymorph</v>
      </c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6">
        <f>IF(C65=0, Config!$B$17*Config!$B$20*Config!$B$70, 
IF(C65=1, Config!$B$17*Config!$B$21*Config!$B$71, 
IF(C65=2, Config!$B$17*Config!$B$22*Config!$B$72, 
IF(C65=3, Config!$B$17*Config!$B$23*Config!$B$73, 
IF(C65=4, Config!$B$17*Config!$B$24*Config!$B$74, 
IF(C65=5, Config!$B$17*Config!$B$25*Config!$B$75, 
IF(C65=6, Config!$B$17*Config!$B$26*Config!$B$76, 
IF(C65=7, Config!$B$17*Config!$B$27*Config!$B$77, ""))))))))</f>
        <v>14</v>
      </c>
      <c r="C65" s="9">
        <v>1.0</v>
      </c>
      <c r="D65" s="6" t="s">
        <v>1502</v>
      </c>
      <c r="E65" s="9">
        <v>100.0</v>
      </c>
      <c r="F65" s="9">
        <v>13.0</v>
      </c>
      <c r="G65" s="9">
        <f>IF(E65 &lt; Config!$B$4, Config!$B$4, E65)</f>
        <v>850</v>
      </c>
      <c r="H65" s="9">
        <f t="shared" si="1"/>
        <v>55579.9517</v>
      </c>
      <c r="I65" s="9">
        <f>H65 * (1 - Config!$B$9)</f>
        <v>47242.95894</v>
      </c>
      <c r="J65" s="9">
        <f>H65 * (1 + Config!$B$10)</f>
        <v>69474.93962</v>
      </c>
      <c r="K65" s="6" t="str">
        <f t="shared" si="2"/>
        <v>4g 72s 43c</v>
      </c>
      <c r="L65" s="8" t="str">
        <f t="shared" si="3"/>
        <v>5g 55s 80c</v>
      </c>
      <c r="M65" s="6" t="str">
        <f t="shared" si="4"/>
        <v>6g 94s 75c</v>
      </c>
      <c r="N65" s="6" t="str">
        <f t="shared" si="5"/>
        <v>Glyph of Evasion</v>
      </c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6">
        <f>IF(C66=0, Config!$B$17*Config!$B$20*Config!$B$70, 
IF(C66=1, Config!$B$17*Config!$B$21*Config!$B$71, 
IF(C66=2, Config!$B$17*Config!$B$22*Config!$B$72, 
IF(C66=3, Config!$B$17*Config!$B$23*Config!$B$73, 
IF(C66=4, Config!$B$17*Config!$B$24*Config!$B$74, 
IF(C66=5, Config!$B$17*Config!$B$25*Config!$B$75, 
IF(C66=6, Config!$B$17*Config!$B$26*Config!$B$76, 
IF(C66=7, Config!$B$17*Config!$B$27*Config!$B$77, ""))))))))</f>
        <v>14</v>
      </c>
      <c r="C66" s="9">
        <v>1.0</v>
      </c>
      <c r="D66" s="6" t="s">
        <v>1503</v>
      </c>
      <c r="E66" s="9">
        <v>100.0</v>
      </c>
      <c r="F66" s="9">
        <v>14.0</v>
      </c>
      <c r="G66" s="9">
        <f>IF(E66 &lt; Config!$B$4, Config!$B$4, E66)</f>
        <v>850</v>
      </c>
      <c r="H66" s="9">
        <f t="shared" si="1"/>
        <v>59376.69165</v>
      </c>
      <c r="I66" s="9">
        <f>H66 * (1 - Config!$B$9)</f>
        <v>50470.1879</v>
      </c>
      <c r="J66" s="9">
        <f>H66 * (1 + Config!$B$10)</f>
        <v>74220.86456</v>
      </c>
      <c r="K66" s="6" t="str">
        <f t="shared" si="2"/>
        <v>5g 4s 70c</v>
      </c>
      <c r="L66" s="8" t="str">
        <f t="shared" si="3"/>
        <v>5g 93s 77c</v>
      </c>
      <c r="M66" s="6" t="str">
        <f t="shared" si="4"/>
        <v>7g 42s 21c</v>
      </c>
      <c r="N66" s="6" t="str">
        <f t="shared" si="5"/>
        <v>Glyph of Possessed Strength</v>
      </c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6">
        <f>IF(C67=0, Config!$B$17*Config!$B$20*Config!$B$70, 
IF(C67=1, Config!$B$17*Config!$B$21*Config!$B$71, 
IF(C67=2, Config!$B$17*Config!$B$22*Config!$B$72, 
IF(C67=3, Config!$B$17*Config!$B$23*Config!$B$73, 
IF(C67=4, Config!$B$17*Config!$B$24*Config!$B$74, 
IF(C67=5, Config!$B$17*Config!$B$25*Config!$B$75, 
IF(C67=6, Config!$B$17*Config!$B$26*Config!$B$76, 
IF(C67=7, Config!$B$17*Config!$B$27*Config!$B$77, ""))))))))</f>
        <v>14</v>
      </c>
      <c r="C67" s="9">
        <v>1.0</v>
      </c>
      <c r="D67" s="6" t="s">
        <v>1504</v>
      </c>
      <c r="E67" s="9">
        <v>100.0</v>
      </c>
      <c r="F67" s="9">
        <v>14.0</v>
      </c>
      <c r="G67" s="9">
        <f>IF(E67 &lt; Config!$B$4, Config!$B$4, E67)</f>
        <v>850</v>
      </c>
      <c r="H67" s="9">
        <f t="shared" si="1"/>
        <v>59376.69165</v>
      </c>
      <c r="I67" s="9">
        <f>H67 * (1 - Config!$B$9)</f>
        <v>50470.1879</v>
      </c>
      <c r="J67" s="9">
        <f>H67 * (1 + Config!$B$10)</f>
        <v>74220.86456</v>
      </c>
      <c r="K67" s="6" t="str">
        <f t="shared" si="2"/>
        <v>5g 4s 70c</v>
      </c>
      <c r="L67" s="8" t="str">
        <f t="shared" si="3"/>
        <v>5g 93s 77c</v>
      </c>
      <c r="M67" s="6" t="str">
        <f t="shared" si="4"/>
        <v>7g 42s 21c</v>
      </c>
      <c r="N67" s="6" t="str">
        <f t="shared" si="5"/>
        <v>Glyph of Scare Beast</v>
      </c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6">
        <f>IF(C68=0, Config!$B$17*Config!$B$20*Config!$B$70, 
IF(C68=1, Config!$B$17*Config!$B$21*Config!$B$71, 
IF(C68=2, Config!$B$17*Config!$B$22*Config!$B$72, 
IF(C68=3, Config!$B$17*Config!$B$23*Config!$B$73, 
IF(C68=4, Config!$B$17*Config!$B$24*Config!$B$74, 
IF(C68=5, Config!$B$17*Config!$B$25*Config!$B$75, 
IF(C68=6, Config!$B$17*Config!$B$26*Config!$B$76, 
IF(C68=7, Config!$B$17*Config!$B$27*Config!$B$77, ""))))))))</f>
        <v>14</v>
      </c>
      <c r="C68" s="9">
        <v>1.0</v>
      </c>
      <c r="D68" s="6" t="s">
        <v>1505</v>
      </c>
      <c r="E68" s="9">
        <v>100.0</v>
      </c>
      <c r="F68" s="9">
        <v>14.0</v>
      </c>
      <c r="G68" s="9">
        <f>IF(E68 &lt; Config!$B$4, Config!$B$4, E68)</f>
        <v>850</v>
      </c>
      <c r="H68" s="9">
        <f t="shared" si="1"/>
        <v>59376.69165</v>
      </c>
      <c r="I68" s="9">
        <f>H68 * (1 - Config!$B$9)</f>
        <v>50470.1879</v>
      </c>
      <c r="J68" s="9">
        <f>H68 * (1 + Config!$B$10)</f>
        <v>74220.86456</v>
      </c>
      <c r="K68" s="6" t="str">
        <f t="shared" si="2"/>
        <v>5g 4s 70c</v>
      </c>
      <c r="L68" s="8" t="str">
        <f t="shared" si="3"/>
        <v>5g 93s 77c</v>
      </c>
      <c r="M68" s="6" t="str">
        <f t="shared" si="4"/>
        <v>7g 42s 21c</v>
      </c>
      <c r="N68" s="6" t="str">
        <f t="shared" si="5"/>
        <v>Glyph of Blessing of Wisdom</v>
      </c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6">
        <f>IF(C69=0, Config!$B$17*Config!$B$20*Config!$B$70, 
IF(C69=1, Config!$B$17*Config!$B$21*Config!$B$71, 
IF(C69=2, Config!$B$17*Config!$B$22*Config!$B$72, 
IF(C69=3, Config!$B$17*Config!$B$23*Config!$B$73, 
IF(C69=4, Config!$B$17*Config!$B$24*Config!$B$74, 
IF(C69=5, Config!$B$17*Config!$B$25*Config!$B$75, 
IF(C69=6, Config!$B$17*Config!$B$26*Config!$B$76, 
IF(C69=7, Config!$B$17*Config!$B$27*Config!$B$77, ""))))))))</f>
        <v>14</v>
      </c>
      <c r="C69" s="9">
        <v>1.0</v>
      </c>
      <c r="D69" s="6" t="s">
        <v>1506</v>
      </c>
      <c r="E69" s="9">
        <v>100.0</v>
      </c>
      <c r="F69" s="9">
        <v>14.0</v>
      </c>
      <c r="G69" s="9">
        <f>IF(E69 &lt; Config!$B$4, Config!$B$4, E69)</f>
        <v>850</v>
      </c>
      <c r="H69" s="9">
        <f t="shared" si="1"/>
        <v>59376.69165</v>
      </c>
      <c r="I69" s="9">
        <f>H69 * (1 - Config!$B$9)</f>
        <v>50470.1879</v>
      </c>
      <c r="J69" s="9">
        <f>H69 * (1 + Config!$B$10)</f>
        <v>74220.86456</v>
      </c>
      <c r="K69" s="6" t="str">
        <f t="shared" si="2"/>
        <v>5g 4s 70c</v>
      </c>
      <c r="L69" s="8" t="str">
        <f t="shared" si="3"/>
        <v>5g 93s 77c</v>
      </c>
      <c r="M69" s="6" t="str">
        <f t="shared" si="4"/>
        <v>7g 42s 21c</v>
      </c>
      <c r="N69" s="6" t="str">
        <f t="shared" si="5"/>
        <v>Glyph of Revenge</v>
      </c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6">
        <f>IF(C70=0, Config!$B$17*Config!$B$20*Config!$B$70, 
IF(C70=1, Config!$B$17*Config!$B$21*Config!$B$71, 
IF(C70=2, Config!$B$17*Config!$B$22*Config!$B$72, 
IF(C70=3, Config!$B$17*Config!$B$23*Config!$B$73, 
IF(C70=4, Config!$B$17*Config!$B$24*Config!$B$74, 
IF(C70=5, Config!$B$17*Config!$B$25*Config!$B$75, 
IF(C70=6, Config!$B$17*Config!$B$26*Config!$B$76, 
IF(C70=7, Config!$B$17*Config!$B$27*Config!$B$77, ""))))))))</f>
        <v>14</v>
      </c>
      <c r="C70" s="9">
        <v>1.0</v>
      </c>
      <c r="D70" s="6" t="s">
        <v>1507</v>
      </c>
      <c r="E70" s="9">
        <v>100.0</v>
      </c>
      <c r="F70" s="9">
        <v>15.0</v>
      </c>
      <c r="G70" s="9">
        <f>IF(E70 &lt; Config!$B$4, Config!$B$4, E70)</f>
        <v>850</v>
      </c>
      <c r="H70" s="9">
        <f t="shared" si="1"/>
        <v>63068.80773</v>
      </c>
      <c r="I70" s="9">
        <f>H70 * (1 - Config!$B$9)</f>
        <v>53608.48657</v>
      </c>
      <c r="J70" s="9">
        <f>H70 * (1 + Config!$B$10)</f>
        <v>78836.00966</v>
      </c>
      <c r="K70" s="6" t="str">
        <f t="shared" si="2"/>
        <v>5g 36s 8c</v>
      </c>
      <c r="L70" s="8" t="str">
        <f t="shared" si="3"/>
        <v>6g 30s 69c</v>
      </c>
      <c r="M70" s="6" t="str">
        <f t="shared" si="4"/>
        <v>7g 88s 36c</v>
      </c>
      <c r="N70" s="6" t="str">
        <f t="shared" si="5"/>
        <v>Glyph of Growl</v>
      </c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6">
        <f>IF(C71=0, Config!$B$17*Config!$B$20*Config!$B$70, 
IF(C71=1, Config!$B$17*Config!$B$21*Config!$B$71, 
IF(C71=2, Config!$B$17*Config!$B$22*Config!$B$72, 
IF(C71=3, Config!$B$17*Config!$B$23*Config!$B$73, 
IF(C71=4, Config!$B$17*Config!$B$24*Config!$B$74, 
IF(C71=5, Config!$B$17*Config!$B$25*Config!$B$75, 
IF(C71=6, Config!$B$17*Config!$B$26*Config!$B$76, 
IF(C71=7, Config!$B$17*Config!$B$27*Config!$B$77, ""))))))))</f>
        <v>14</v>
      </c>
      <c r="C71" s="9">
        <v>1.0</v>
      </c>
      <c r="D71" s="6" t="s">
        <v>1508</v>
      </c>
      <c r="E71" s="9">
        <v>100.0</v>
      </c>
      <c r="F71" s="9">
        <v>15.0</v>
      </c>
      <c r="G71" s="9">
        <f>IF(E71 &lt; Config!$B$4, Config!$B$4, E71)</f>
        <v>850</v>
      </c>
      <c r="H71" s="9">
        <f t="shared" si="1"/>
        <v>63068.80773</v>
      </c>
      <c r="I71" s="9">
        <f>H71 * (1 - Config!$B$9)</f>
        <v>53608.48657</v>
      </c>
      <c r="J71" s="9">
        <f>H71 * (1 + Config!$B$10)</f>
        <v>78836.00966</v>
      </c>
      <c r="K71" s="6" t="str">
        <f t="shared" si="2"/>
        <v>5g 36s 8c</v>
      </c>
      <c r="L71" s="8" t="str">
        <f t="shared" si="3"/>
        <v>6g 30s 69c</v>
      </c>
      <c r="M71" s="6" t="str">
        <f t="shared" si="4"/>
        <v>7g 88s 36c</v>
      </c>
      <c r="N71" s="6" t="str">
        <f t="shared" si="5"/>
        <v>Glyph of Moonfire</v>
      </c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6">
        <f>IF(C72=0, Config!$B$17*Config!$B$20*Config!$B$70, 
IF(C72=1, Config!$B$17*Config!$B$21*Config!$B$71, 
IF(C72=2, Config!$B$17*Config!$B$22*Config!$B$72, 
IF(C72=3, Config!$B$17*Config!$B$23*Config!$B$73, 
IF(C72=4, Config!$B$17*Config!$B$24*Config!$B$74, 
IF(C72=5, Config!$B$17*Config!$B$25*Config!$B$75, 
IF(C72=6, Config!$B$17*Config!$B$26*Config!$B$76, 
IF(C72=7, Config!$B$17*Config!$B$27*Config!$B$77, ""))))))))</f>
        <v>14</v>
      </c>
      <c r="C72" s="9">
        <v>1.0</v>
      </c>
      <c r="D72" s="6" t="s">
        <v>1509</v>
      </c>
      <c r="E72" s="9">
        <v>100.0</v>
      </c>
      <c r="F72" s="9">
        <v>15.0</v>
      </c>
      <c r="G72" s="9">
        <f>IF(E72 &lt; Config!$B$4, Config!$B$4, E72)</f>
        <v>850</v>
      </c>
      <c r="H72" s="9">
        <f t="shared" si="1"/>
        <v>63068.80773</v>
      </c>
      <c r="I72" s="9">
        <f>H72 * (1 - Config!$B$9)</f>
        <v>53608.48657</v>
      </c>
      <c r="J72" s="9">
        <f>H72 * (1 + Config!$B$10)</f>
        <v>78836.00966</v>
      </c>
      <c r="K72" s="6" t="str">
        <f t="shared" si="2"/>
        <v>5g 36s 8c</v>
      </c>
      <c r="L72" s="8" t="str">
        <f t="shared" si="3"/>
        <v>6g 30s 69c</v>
      </c>
      <c r="M72" s="6" t="str">
        <f t="shared" si="4"/>
        <v>7g 88s 36c</v>
      </c>
      <c r="N72" s="6" t="str">
        <f t="shared" si="5"/>
        <v>Glyph of Divinity</v>
      </c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6">
        <f>IF(C73=0, Config!$B$17*Config!$B$20*Config!$B$70, 
IF(C73=1, Config!$B$17*Config!$B$21*Config!$B$71, 
IF(C73=2, Config!$B$17*Config!$B$22*Config!$B$72, 
IF(C73=3, Config!$B$17*Config!$B$23*Config!$B$73, 
IF(C73=4, Config!$B$17*Config!$B$24*Config!$B$74, 
IF(C73=5, Config!$B$17*Config!$B$25*Config!$B$75, 
IF(C73=6, Config!$B$17*Config!$B$26*Config!$B$76, 
IF(C73=7, Config!$B$17*Config!$B$27*Config!$B$77, ""))))))))</f>
        <v>14</v>
      </c>
      <c r="C73" s="9">
        <v>1.0</v>
      </c>
      <c r="D73" s="6" t="s">
        <v>1510</v>
      </c>
      <c r="E73" s="9">
        <v>100.0</v>
      </c>
      <c r="F73" s="9">
        <v>15.0</v>
      </c>
      <c r="G73" s="9">
        <f>IF(E73 &lt; Config!$B$4, Config!$B$4, E73)</f>
        <v>850</v>
      </c>
      <c r="H73" s="9">
        <f t="shared" si="1"/>
        <v>63068.80773</v>
      </c>
      <c r="I73" s="9">
        <f>H73 * (1 - Config!$B$9)</f>
        <v>53608.48657</v>
      </c>
      <c r="J73" s="9">
        <f>H73 * (1 + Config!$B$10)</f>
        <v>78836.00966</v>
      </c>
      <c r="K73" s="6" t="str">
        <f t="shared" si="2"/>
        <v>5g 36s 8c</v>
      </c>
      <c r="L73" s="8" t="str">
        <f t="shared" si="3"/>
        <v>6g 30s 69c</v>
      </c>
      <c r="M73" s="6" t="str">
        <f t="shared" si="4"/>
        <v>7g 88s 36c</v>
      </c>
      <c r="N73" s="6" t="str">
        <f t="shared" si="5"/>
        <v>Glyph of Flame Shock</v>
      </c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6">
        <f>IF(C74=0, Config!$B$17*Config!$B$20*Config!$B$70, 
IF(C74=1, Config!$B$17*Config!$B$21*Config!$B$71, 
IF(C74=2, Config!$B$17*Config!$B$22*Config!$B$72, 
IF(C74=3, Config!$B$17*Config!$B$23*Config!$B$73, 
IF(C74=4, Config!$B$17*Config!$B$24*Config!$B$74, 
IF(C74=5, Config!$B$17*Config!$B$25*Config!$B$75, 
IF(C74=6, Config!$B$17*Config!$B$26*Config!$B$76, 
IF(C74=7, Config!$B$17*Config!$B$27*Config!$B$77, ""))))))))</f>
        <v>14</v>
      </c>
      <c r="C74" s="9">
        <v>1.0</v>
      </c>
      <c r="D74" s="6" t="s">
        <v>1511</v>
      </c>
      <c r="E74" s="9">
        <v>100.0</v>
      </c>
      <c r="F74" s="9">
        <v>15.0</v>
      </c>
      <c r="G74" s="9">
        <f>IF(E74 &lt; Config!$B$4, Config!$B$4, E74)</f>
        <v>850</v>
      </c>
      <c r="H74" s="9">
        <f t="shared" si="1"/>
        <v>63068.80773</v>
      </c>
      <c r="I74" s="9">
        <f>H74 * (1 - Config!$B$9)</f>
        <v>53608.48657</v>
      </c>
      <c r="J74" s="9">
        <f>H74 * (1 + Config!$B$10)</f>
        <v>78836.00966</v>
      </c>
      <c r="K74" s="6" t="str">
        <f t="shared" si="2"/>
        <v>5g 36s 8c</v>
      </c>
      <c r="L74" s="8" t="str">
        <f t="shared" si="3"/>
        <v>6g 30s 69c</v>
      </c>
      <c r="M74" s="6" t="str">
        <f t="shared" si="4"/>
        <v>7g 88s 36c</v>
      </c>
      <c r="N74" s="6" t="str">
        <f t="shared" si="5"/>
        <v>Glyph of Flametongue Weapon</v>
      </c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6">
        <f>IF(C75=0, Config!$B$17*Config!$B$20*Config!$B$70, 
IF(C75=1, Config!$B$17*Config!$B$21*Config!$B$71, 
IF(C75=2, Config!$B$17*Config!$B$22*Config!$B$72, 
IF(C75=3, Config!$B$17*Config!$B$23*Config!$B$73, 
IF(C75=4, Config!$B$17*Config!$B$24*Config!$B$74, 
IF(C75=5, Config!$B$17*Config!$B$25*Config!$B$75, 
IF(C75=6, Config!$B$17*Config!$B$26*Config!$B$76, 
IF(C75=7, Config!$B$17*Config!$B$27*Config!$B$77, ""))))))))</f>
        <v>14</v>
      </c>
      <c r="C75" s="9">
        <v>1.0</v>
      </c>
      <c r="D75" s="6" t="s">
        <v>1512</v>
      </c>
      <c r="E75" s="9">
        <v>100.0</v>
      </c>
      <c r="F75" s="9">
        <v>15.0</v>
      </c>
      <c r="G75" s="9">
        <f>IF(E75 &lt; Config!$B$4, Config!$B$4, E75)</f>
        <v>850</v>
      </c>
      <c r="H75" s="9">
        <f t="shared" si="1"/>
        <v>63068.80773</v>
      </c>
      <c r="I75" s="9">
        <f>H75 * (1 - Config!$B$9)</f>
        <v>53608.48657</v>
      </c>
      <c r="J75" s="9">
        <f>H75 * (1 + Config!$B$10)</f>
        <v>78836.00966</v>
      </c>
      <c r="K75" s="6" t="str">
        <f t="shared" si="2"/>
        <v>5g 36s 8c</v>
      </c>
      <c r="L75" s="8" t="str">
        <f t="shared" si="3"/>
        <v>6g 30s 69c</v>
      </c>
      <c r="M75" s="6" t="str">
        <f t="shared" si="4"/>
        <v>7g 88s 36c</v>
      </c>
      <c r="N75" s="6" t="str">
        <f t="shared" si="5"/>
        <v>Glyph of Lava Lash</v>
      </c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6">
        <f>IF(C76=0, Config!$B$17*Config!$B$20*Config!$B$70, 
IF(C76=1, Config!$B$17*Config!$B$21*Config!$B$71, 
IF(C76=2, Config!$B$17*Config!$B$22*Config!$B$72, 
IF(C76=3, Config!$B$17*Config!$B$23*Config!$B$73, 
IF(C76=4, Config!$B$17*Config!$B$24*Config!$B$74, 
IF(C76=5, Config!$B$17*Config!$B$25*Config!$B$75, 
IF(C76=6, Config!$B$17*Config!$B$26*Config!$B$76, 
IF(C76=7, Config!$B$17*Config!$B$27*Config!$B$77, ""))))))))</f>
        <v>14</v>
      </c>
      <c r="C76" s="9">
        <v>1.0</v>
      </c>
      <c r="D76" s="6" t="s">
        <v>1513</v>
      </c>
      <c r="E76" s="9">
        <v>100.0</v>
      </c>
      <c r="F76" s="9">
        <v>15.0</v>
      </c>
      <c r="G76" s="9">
        <f>IF(E76 &lt; Config!$B$4, Config!$B$4, E76)</f>
        <v>850</v>
      </c>
      <c r="H76" s="9">
        <f t="shared" si="1"/>
        <v>63068.80773</v>
      </c>
      <c r="I76" s="9">
        <f>H76 * (1 - Config!$B$9)</f>
        <v>53608.48657</v>
      </c>
      <c r="J76" s="9">
        <f>H76 * (1 + Config!$B$10)</f>
        <v>78836.00966</v>
      </c>
      <c r="K76" s="6" t="str">
        <f t="shared" si="2"/>
        <v>5g 36s 8c</v>
      </c>
      <c r="L76" s="8" t="str">
        <f t="shared" si="3"/>
        <v>6g 30s 69c</v>
      </c>
      <c r="M76" s="6" t="str">
        <f t="shared" si="4"/>
        <v>7g 88s 36c</v>
      </c>
      <c r="N76" s="6" t="str">
        <f t="shared" si="5"/>
        <v>Glyph of Shadow Word: Pain</v>
      </c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6">
        <f>IF(C77=0, Config!$B$17*Config!$B$20*Config!$B$70, 
IF(C77=1, Config!$B$17*Config!$B$21*Config!$B$71, 
IF(C77=2, Config!$B$17*Config!$B$22*Config!$B$72, 
IF(C77=3, Config!$B$17*Config!$B$23*Config!$B$73, 
IF(C77=4, Config!$B$17*Config!$B$24*Config!$B$74, 
IF(C77=5, Config!$B$17*Config!$B$25*Config!$B$75, 
IF(C77=6, Config!$B$17*Config!$B$26*Config!$B$76, 
IF(C77=7, Config!$B$17*Config!$B$27*Config!$B$77, ""))))))))</f>
        <v>14</v>
      </c>
      <c r="C77" s="9">
        <v>1.0</v>
      </c>
      <c r="D77" s="6" t="s">
        <v>1514</v>
      </c>
      <c r="E77" s="9">
        <v>100.0</v>
      </c>
      <c r="F77" s="9">
        <v>15.0</v>
      </c>
      <c r="G77" s="9">
        <f>IF(E77 &lt; Config!$B$4, Config!$B$4, E77)</f>
        <v>850</v>
      </c>
      <c r="H77" s="9">
        <f t="shared" si="1"/>
        <v>63068.80773</v>
      </c>
      <c r="I77" s="9">
        <f>H77 * (1 - Config!$B$9)</f>
        <v>53608.48657</v>
      </c>
      <c r="J77" s="9">
        <f>H77 * (1 + Config!$B$10)</f>
        <v>78836.00966</v>
      </c>
      <c r="K77" s="6" t="str">
        <f t="shared" si="2"/>
        <v>5g 36s 8c</v>
      </c>
      <c r="L77" s="8" t="str">
        <f t="shared" si="3"/>
        <v>6g 30s 69c</v>
      </c>
      <c r="M77" s="6" t="str">
        <f t="shared" si="4"/>
        <v>7g 88s 36c</v>
      </c>
      <c r="N77" s="6" t="str">
        <f t="shared" si="5"/>
        <v>Glyph of Corruption</v>
      </c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6">
        <f>IF(C78=0, Config!$B$17*Config!$B$20*Config!$B$70, 
IF(C78=1, Config!$B$17*Config!$B$21*Config!$B$71, 
IF(C78=2, Config!$B$17*Config!$B$22*Config!$B$72, 
IF(C78=3, Config!$B$17*Config!$B$23*Config!$B$73, 
IF(C78=4, Config!$B$17*Config!$B$24*Config!$B$74, 
IF(C78=5, Config!$B$17*Config!$B$25*Config!$B$75, 
IF(C78=6, Config!$B$17*Config!$B$26*Config!$B$76, 
IF(C78=7, Config!$B$17*Config!$B$27*Config!$B$77, ""))))))))</f>
        <v>14</v>
      </c>
      <c r="C78" s="9">
        <v>1.0</v>
      </c>
      <c r="D78" s="6" t="s">
        <v>1515</v>
      </c>
      <c r="E78" s="9">
        <v>100.0</v>
      </c>
      <c r="F78" s="9">
        <v>15.0</v>
      </c>
      <c r="G78" s="9">
        <f>IF(E78 &lt; Config!$B$4, Config!$B$4, E78)</f>
        <v>850</v>
      </c>
      <c r="H78" s="9">
        <f t="shared" si="1"/>
        <v>63068.80773</v>
      </c>
      <c r="I78" s="9">
        <f>H78 * (1 - Config!$B$9)</f>
        <v>53608.48657</v>
      </c>
      <c r="J78" s="9">
        <f>H78 * (1 + Config!$B$10)</f>
        <v>78836.00966</v>
      </c>
      <c r="K78" s="6" t="str">
        <f t="shared" si="2"/>
        <v>5g 36s 8c</v>
      </c>
      <c r="L78" s="8" t="str">
        <f t="shared" si="3"/>
        <v>6g 30s 69c</v>
      </c>
      <c r="M78" s="6" t="str">
        <f t="shared" si="4"/>
        <v>7g 88s 36c</v>
      </c>
      <c r="N78" s="6" t="str">
        <f t="shared" si="5"/>
        <v>Glyph of Healthstone</v>
      </c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6">
        <f>IF(C79=0, Config!$B$17*Config!$B$20*Config!$B$70, 
IF(C79=1, Config!$B$17*Config!$B$21*Config!$B$71, 
IF(C79=2, Config!$B$17*Config!$B$22*Config!$B$72, 
IF(C79=3, Config!$B$17*Config!$B$23*Config!$B$73, 
IF(C79=4, Config!$B$17*Config!$B$24*Config!$B$74, 
IF(C79=5, Config!$B$17*Config!$B$25*Config!$B$75, 
IF(C79=6, Config!$B$17*Config!$B$26*Config!$B$76, 
IF(C79=7, Config!$B$17*Config!$B$27*Config!$B$77, ""))))))))</f>
        <v>14</v>
      </c>
      <c r="C79" s="9">
        <v>1.0</v>
      </c>
      <c r="D79" s="6" t="s">
        <v>1516</v>
      </c>
      <c r="E79" s="9">
        <v>100.0</v>
      </c>
      <c r="F79" s="9">
        <v>15.0</v>
      </c>
      <c r="G79" s="9">
        <f>IF(E79 &lt; Config!$B$4, Config!$B$4, E79)</f>
        <v>850</v>
      </c>
      <c r="H79" s="9">
        <f t="shared" si="1"/>
        <v>63068.80773</v>
      </c>
      <c r="I79" s="9">
        <f>H79 * (1 - Config!$B$9)</f>
        <v>53608.48657</v>
      </c>
      <c r="J79" s="9">
        <f>H79 * (1 + Config!$B$10)</f>
        <v>78836.00966</v>
      </c>
      <c r="K79" s="6" t="str">
        <f t="shared" si="2"/>
        <v>5g 36s 8c</v>
      </c>
      <c r="L79" s="8" t="str">
        <f t="shared" si="3"/>
        <v>6g 30s 69c</v>
      </c>
      <c r="M79" s="6" t="str">
        <f t="shared" si="4"/>
        <v>7g 88s 36c</v>
      </c>
      <c r="N79" s="6" t="str">
        <f t="shared" si="5"/>
        <v>Glyph of Voidwalker</v>
      </c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6">
        <f>IF(C80=0, Config!$B$17*Config!$B$20*Config!$B$70, 
IF(C80=1, Config!$B$17*Config!$B$21*Config!$B$71, 
IF(C80=2, Config!$B$17*Config!$B$22*Config!$B$72, 
IF(C80=3, Config!$B$17*Config!$B$23*Config!$B$73, 
IF(C80=4, Config!$B$17*Config!$B$24*Config!$B$74, 
IF(C80=5, Config!$B$17*Config!$B$25*Config!$B$75, 
IF(C80=6, Config!$B$17*Config!$B$26*Config!$B$76, 
IF(C80=7, Config!$B$17*Config!$B$27*Config!$B$77, ""))))))))</f>
        <v>14</v>
      </c>
      <c r="C80" s="9">
        <v>1.0</v>
      </c>
      <c r="D80" s="6" t="s">
        <v>1517</v>
      </c>
      <c r="E80" s="9">
        <v>100.0</v>
      </c>
      <c r="F80" s="9">
        <v>15.0</v>
      </c>
      <c r="G80" s="9">
        <f>IF(E80 &lt; Config!$B$4, Config!$B$4, E80)</f>
        <v>850</v>
      </c>
      <c r="H80" s="9">
        <f t="shared" si="1"/>
        <v>63068.80773</v>
      </c>
      <c r="I80" s="9">
        <f>H80 * (1 - Config!$B$9)</f>
        <v>53608.48657</v>
      </c>
      <c r="J80" s="9">
        <f>H80 * (1 + Config!$B$10)</f>
        <v>78836.00966</v>
      </c>
      <c r="K80" s="6" t="str">
        <f t="shared" si="2"/>
        <v>5g 36s 8c</v>
      </c>
      <c r="L80" s="8" t="str">
        <f t="shared" si="3"/>
        <v>6g 30s 69c</v>
      </c>
      <c r="M80" s="6" t="str">
        <f t="shared" si="4"/>
        <v>7g 88s 36c</v>
      </c>
      <c r="N80" s="6" t="str">
        <f t="shared" si="5"/>
        <v>Glyph of Frost Nova</v>
      </c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6">
        <f>IF(C81=0, Config!$B$17*Config!$B$20*Config!$B$70, 
IF(C81=1, Config!$B$17*Config!$B$21*Config!$B$71, 
IF(C81=2, Config!$B$17*Config!$B$22*Config!$B$72, 
IF(C81=3, Config!$B$17*Config!$B$23*Config!$B$73, 
IF(C81=4, Config!$B$17*Config!$B$24*Config!$B$74, 
IF(C81=5, Config!$B$17*Config!$B$25*Config!$B$75, 
IF(C81=6, Config!$B$17*Config!$B$26*Config!$B$76, 
IF(C81=7, Config!$B$17*Config!$B$27*Config!$B$77, ""))))))))</f>
        <v>14</v>
      </c>
      <c r="C81" s="9">
        <v>1.0</v>
      </c>
      <c r="D81" s="6" t="s">
        <v>1518</v>
      </c>
      <c r="E81" s="9">
        <v>100.0</v>
      </c>
      <c r="F81" s="9">
        <v>15.0</v>
      </c>
      <c r="G81" s="9">
        <f>IF(E81 &lt; Config!$B$4, Config!$B$4, E81)</f>
        <v>850</v>
      </c>
      <c r="H81" s="9">
        <f t="shared" si="1"/>
        <v>63068.80773</v>
      </c>
      <c r="I81" s="9">
        <f>H81 * (1 - Config!$B$9)</f>
        <v>53608.48657</v>
      </c>
      <c r="J81" s="9">
        <f>H81 * (1 + Config!$B$10)</f>
        <v>78836.00966</v>
      </c>
      <c r="K81" s="6" t="str">
        <f t="shared" si="2"/>
        <v>5g 36s 8c</v>
      </c>
      <c r="L81" s="8" t="str">
        <f t="shared" si="3"/>
        <v>6g 30s 69c</v>
      </c>
      <c r="M81" s="6" t="str">
        <f t="shared" si="4"/>
        <v>7g 88s 36c</v>
      </c>
      <c r="N81" s="6" t="str">
        <f t="shared" si="5"/>
        <v>Glyph of Ice Armor</v>
      </c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6">
        <f>IF(C82=0, Config!$B$17*Config!$B$20*Config!$B$70, 
IF(C82=1, Config!$B$17*Config!$B$21*Config!$B$71, 
IF(C82=2, Config!$B$17*Config!$B$22*Config!$B$72, 
IF(C82=3, Config!$B$17*Config!$B$23*Config!$B$73, 
IF(C82=4, Config!$B$17*Config!$B$24*Config!$B$74, 
IF(C82=5, Config!$B$17*Config!$B$25*Config!$B$75, 
IF(C82=6, Config!$B$17*Config!$B$26*Config!$B$76, 
IF(C82=7, Config!$B$17*Config!$B$27*Config!$B$77, ""))))))))</f>
        <v>14</v>
      </c>
      <c r="C82" s="9">
        <v>1.0</v>
      </c>
      <c r="D82" s="6" t="s">
        <v>1519</v>
      </c>
      <c r="E82" s="9">
        <v>100.0</v>
      </c>
      <c r="F82" s="9">
        <v>15.0</v>
      </c>
      <c r="G82" s="9">
        <f>IF(E82 &lt; Config!$B$4, Config!$B$4, E82)</f>
        <v>850</v>
      </c>
      <c r="H82" s="9">
        <f t="shared" si="1"/>
        <v>63068.80773</v>
      </c>
      <c r="I82" s="9">
        <f>H82 * (1 - Config!$B$9)</f>
        <v>53608.48657</v>
      </c>
      <c r="J82" s="9">
        <f>H82 * (1 + Config!$B$10)</f>
        <v>78836.00966</v>
      </c>
      <c r="K82" s="6" t="str">
        <f t="shared" si="2"/>
        <v>5g 36s 8c</v>
      </c>
      <c r="L82" s="8" t="str">
        <f t="shared" si="3"/>
        <v>6g 30s 69c</v>
      </c>
      <c r="M82" s="6" t="str">
        <f t="shared" si="4"/>
        <v>7g 88s 36c</v>
      </c>
      <c r="N82" s="6" t="str">
        <f t="shared" si="5"/>
        <v>Glyph of the Hawk</v>
      </c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6">
        <f>IF(C83=0, Config!$B$17*Config!$B$20*Config!$B$70, 
IF(C83=1, Config!$B$17*Config!$B$21*Config!$B$71, 
IF(C83=2, Config!$B$17*Config!$B$22*Config!$B$72, 
IF(C83=3, Config!$B$17*Config!$B$23*Config!$B$73, 
IF(C83=4, Config!$B$17*Config!$B$24*Config!$B$74, 
IF(C83=5, Config!$B$17*Config!$B$25*Config!$B$75, 
IF(C83=6, Config!$B$17*Config!$B$26*Config!$B$76, 
IF(C83=7, Config!$B$17*Config!$B$27*Config!$B$77, ""))))))))</f>
        <v>14</v>
      </c>
      <c r="C83" s="9">
        <v>1.0</v>
      </c>
      <c r="D83" s="6" t="s">
        <v>1520</v>
      </c>
      <c r="E83" s="9">
        <v>100.0</v>
      </c>
      <c r="F83" s="9">
        <v>15.0</v>
      </c>
      <c r="G83" s="9">
        <f>IF(E83 &lt; Config!$B$4, Config!$B$4, E83)</f>
        <v>850</v>
      </c>
      <c r="H83" s="9">
        <f t="shared" si="1"/>
        <v>63068.80773</v>
      </c>
      <c r="I83" s="9">
        <f>H83 * (1 - Config!$B$9)</f>
        <v>53608.48657</v>
      </c>
      <c r="J83" s="9">
        <f>H83 * (1 + Config!$B$10)</f>
        <v>78836.00966</v>
      </c>
      <c r="K83" s="6" t="str">
        <f t="shared" si="2"/>
        <v>5g 36s 8c</v>
      </c>
      <c r="L83" s="8" t="str">
        <f t="shared" si="3"/>
        <v>6g 30s 69c</v>
      </c>
      <c r="M83" s="6" t="str">
        <f t="shared" si="4"/>
        <v>7g 88s 36c</v>
      </c>
      <c r="N83" s="6" t="str">
        <f t="shared" si="5"/>
        <v>Glyph of Sap</v>
      </c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6">
        <f>IF(C84=0, Config!$B$17*Config!$B$20*Config!$B$70, 
IF(C84=1, Config!$B$17*Config!$B$21*Config!$B$71, 
IF(C84=2, Config!$B$17*Config!$B$22*Config!$B$72, 
IF(C84=3, Config!$B$17*Config!$B$23*Config!$B$73, 
IF(C84=4, Config!$B$17*Config!$B$24*Config!$B$74, 
IF(C84=5, Config!$B$17*Config!$B$25*Config!$B$75, 
IF(C84=6, Config!$B$17*Config!$B$26*Config!$B$76, 
IF(C84=7, Config!$B$17*Config!$B$27*Config!$B$77, ""))))))))</f>
        <v>14</v>
      </c>
      <c r="C84" s="9">
        <v>1.0</v>
      </c>
      <c r="D84" s="6" t="s">
        <v>1521</v>
      </c>
      <c r="E84" s="9">
        <v>100.0</v>
      </c>
      <c r="F84" s="9">
        <v>15.0</v>
      </c>
      <c r="G84" s="9">
        <f>IF(E84 &lt; Config!$B$4, Config!$B$4, E84)</f>
        <v>850</v>
      </c>
      <c r="H84" s="9">
        <f t="shared" si="1"/>
        <v>63068.80773</v>
      </c>
      <c r="I84" s="9">
        <f>H84 * (1 - Config!$B$9)</f>
        <v>53608.48657</v>
      </c>
      <c r="J84" s="9">
        <f>H84 * (1 + Config!$B$10)</f>
        <v>78836.00966</v>
      </c>
      <c r="K84" s="6" t="str">
        <f t="shared" si="2"/>
        <v>5g 36s 8c</v>
      </c>
      <c r="L84" s="8" t="str">
        <f t="shared" si="3"/>
        <v>6g 30s 69c</v>
      </c>
      <c r="M84" s="6" t="str">
        <f t="shared" si="4"/>
        <v>7g 88s 36c</v>
      </c>
      <c r="N84" s="6" t="str">
        <f t="shared" si="5"/>
        <v>Glyph of Slice and Dice</v>
      </c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6">
        <f>IF(C85=0, Config!$B$17*Config!$B$20*Config!$B$70, 
IF(C85=1, Config!$B$17*Config!$B$21*Config!$B$71, 
IF(C85=2, Config!$B$17*Config!$B$22*Config!$B$72, 
IF(C85=3, Config!$B$17*Config!$B$23*Config!$B$73, 
IF(C85=4, Config!$B$17*Config!$B$24*Config!$B$74, 
IF(C85=5, Config!$B$17*Config!$B$25*Config!$B$75, 
IF(C85=6, Config!$B$17*Config!$B$26*Config!$B$76, 
IF(C85=7, Config!$B$17*Config!$B$27*Config!$B$77, ""))))))))</f>
        <v>14</v>
      </c>
      <c r="C85" s="9">
        <v>1.0</v>
      </c>
      <c r="D85" s="6" t="s">
        <v>1522</v>
      </c>
      <c r="E85" s="9">
        <v>100.0</v>
      </c>
      <c r="F85" s="9">
        <v>15.0</v>
      </c>
      <c r="G85" s="9">
        <f>IF(E85 &lt; Config!$B$4, Config!$B$4, E85)</f>
        <v>850</v>
      </c>
      <c r="H85" s="9">
        <f t="shared" si="1"/>
        <v>63068.80773</v>
      </c>
      <c r="I85" s="9">
        <f>H85 * (1 - Config!$B$9)</f>
        <v>53608.48657</v>
      </c>
      <c r="J85" s="9">
        <f>H85 * (1 + Config!$B$10)</f>
        <v>78836.00966</v>
      </c>
      <c r="K85" s="6" t="str">
        <f t="shared" si="2"/>
        <v>5g 36s 8c</v>
      </c>
      <c r="L85" s="8" t="str">
        <f t="shared" si="3"/>
        <v>6g 30s 69c</v>
      </c>
      <c r="M85" s="6" t="str">
        <f t="shared" si="4"/>
        <v>7g 88s 36c</v>
      </c>
      <c r="N85" s="6" t="str">
        <f t="shared" si="5"/>
        <v>Glyph of Sprint</v>
      </c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6">
        <f>IF(C86=0, Config!$B$17*Config!$B$20*Config!$B$70, 
IF(C86=1, Config!$B$17*Config!$B$21*Config!$B$71, 
IF(C86=2, Config!$B$17*Config!$B$22*Config!$B$72, 
IF(C86=3, Config!$B$17*Config!$B$23*Config!$B$73, 
IF(C86=4, Config!$B$17*Config!$B$24*Config!$B$74, 
IF(C86=5, Config!$B$17*Config!$B$25*Config!$B$75, 
IF(C86=6, Config!$B$17*Config!$B$26*Config!$B$76, 
IF(C86=7, Config!$B$17*Config!$B$27*Config!$B$77, ""))))))))</f>
        <v>14</v>
      </c>
      <c r="C86" s="9">
        <v>1.0</v>
      </c>
      <c r="D86" s="6" t="s">
        <v>1523</v>
      </c>
      <c r="E86" s="9">
        <v>100.0</v>
      </c>
      <c r="F86" s="9">
        <v>15.0</v>
      </c>
      <c r="G86" s="9">
        <f>IF(E86 &lt; Config!$B$4, Config!$B$4, E86)</f>
        <v>850</v>
      </c>
      <c r="H86" s="9">
        <f t="shared" si="1"/>
        <v>63068.80773</v>
      </c>
      <c r="I86" s="9">
        <f>H86 * (1 - Config!$B$9)</f>
        <v>53608.48657</v>
      </c>
      <c r="J86" s="9">
        <f>H86 * (1 + Config!$B$10)</f>
        <v>78836.00966</v>
      </c>
      <c r="K86" s="6" t="str">
        <f t="shared" si="2"/>
        <v>5g 36s 8c</v>
      </c>
      <c r="L86" s="8" t="str">
        <f t="shared" si="3"/>
        <v>6g 30s 69c</v>
      </c>
      <c r="M86" s="6" t="str">
        <f t="shared" si="4"/>
        <v>7g 88s 36c</v>
      </c>
      <c r="N86" s="6" t="str">
        <f t="shared" si="5"/>
        <v>Glyph of Revive Pet</v>
      </c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6">
        <f>IF(C87=0, Config!$B$17*Config!$B$20*Config!$B$70, 
IF(C87=1, Config!$B$17*Config!$B$21*Config!$B$71, 
IF(C87=2, Config!$B$17*Config!$B$22*Config!$B$72, 
IF(C87=3, Config!$B$17*Config!$B$23*Config!$B$73, 
IF(C87=4, Config!$B$17*Config!$B$24*Config!$B$74, 
IF(C87=5, Config!$B$17*Config!$B$25*Config!$B$75, 
IF(C87=6, Config!$B$17*Config!$B$26*Config!$B$76, 
IF(C87=7, Config!$B$17*Config!$B$27*Config!$B$77, ""))))))))</f>
        <v>14</v>
      </c>
      <c r="C87" s="9">
        <v>1.0</v>
      </c>
      <c r="D87" s="6" t="s">
        <v>1524</v>
      </c>
      <c r="E87" s="9">
        <v>100.0</v>
      </c>
      <c r="F87" s="9">
        <v>15.0</v>
      </c>
      <c r="G87" s="9">
        <f>IF(E87 &lt; Config!$B$4, Config!$B$4, E87)</f>
        <v>850</v>
      </c>
      <c r="H87" s="9">
        <f t="shared" si="1"/>
        <v>63068.80773</v>
      </c>
      <c r="I87" s="9">
        <f>H87 * (1 - Config!$B$9)</f>
        <v>53608.48657</v>
      </c>
      <c r="J87" s="9">
        <f>H87 * (1 + Config!$B$10)</f>
        <v>78836.00966</v>
      </c>
      <c r="K87" s="6" t="str">
        <f t="shared" si="2"/>
        <v>5g 36s 8c</v>
      </c>
      <c r="L87" s="8" t="str">
        <f t="shared" si="3"/>
        <v>6g 30s 69c</v>
      </c>
      <c r="M87" s="6" t="str">
        <f t="shared" si="4"/>
        <v>7g 88s 36c</v>
      </c>
      <c r="N87" s="6" t="str">
        <f t="shared" si="5"/>
        <v>Glyph of Victory Rush</v>
      </c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6">
        <f>IF(C88=0, Config!$B$17*Config!$B$20*Config!$B$70, 
IF(C88=1, Config!$B$17*Config!$B$21*Config!$B$71, 
IF(C88=2, Config!$B$17*Config!$B$22*Config!$B$72, 
IF(C88=3, Config!$B$17*Config!$B$23*Config!$B$73, 
IF(C88=4, Config!$B$17*Config!$B$24*Config!$B$74, 
IF(C88=5, Config!$B$17*Config!$B$25*Config!$B$75, 
IF(C88=6, Config!$B$17*Config!$B$26*Config!$B$76, 
IF(C88=7, Config!$B$17*Config!$B$27*Config!$B$77, ""))))))))</f>
        <v>14</v>
      </c>
      <c r="C88" s="9">
        <v>1.0</v>
      </c>
      <c r="D88" s="6" t="s">
        <v>1525</v>
      </c>
      <c r="E88" s="9">
        <v>100.0</v>
      </c>
      <c r="F88" s="9">
        <v>15.0</v>
      </c>
      <c r="G88" s="9">
        <f>IF(E88 &lt; Config!$B$4, Config!$B$4, E88)</f>
        <v>850</v>
      </c>
      <c r="H88" s="9">
        <f t="shared" si="1"/>
        <v>63068.80773</v>
      </c>
      <c r="I88" s="9">
        <f>H88 * (1 - Config!$B$9)</f>
        <v>53608.48657</v>
      </c>
      <c r="J88" s="9">
        <f>H88 * (1 + Config!$B$10)</f>
        <v>78836.00966</v>
      </c>
      <c r="K88" s="6" t="str">
        <f t="shared" si="2"/>
        <v>5g 36s 8c</v>
      </c>
      <c r="L88" s="8" t="str">
        <f t="shared" si="3"/>
        <v>6g 30s 69c</v>
      </c>
      <c r="M88" s="6" t="str">
        <f t="shared" si="4"/>
        <v>7g 88s 36c</v>
      </c>
      <c r="N88" s="6" t="str">
        <f t="shared" si="5"/>
        <v>Glyph of Quick Decay</v>
      </c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6">
        <f>IF(C89=0, Config!$B$17*Config!$B$20*Config!$B$70, 
IF(C89=1, Config!$B$17*Config!$B$21*Config!$B$71, 
IF(C89=2, Config!$B$17*Config!$B$22*Config!$B$72, 
IF(C89=3, Config!$B$17*Config!$B$23*Config!$B$73, 
IF(C89=4, Config!$B$17*Config!$B$24*Config!$B$74, 
IF(C89=5, Config!$B$17*Config!$B$25*Config!$B$75, 
IF(C89=6, Config!$B$17*Config!$B$26*Config!$B$76, 
IF(C89=7, Config!$B$17*Config!$B$27*Config!$B$77, ""))))))))</f>
        <v>14</v>
      </c>
      <c r="C89" s="9">
        <v>1.0</v>
      </c>
      <c r="D89" s="6" t="s">
        <v>1526</v>
      </c>
      <c r="E89" s="9">
        <v>100.0</v>
      </c>
      <c r="F89" s="9">
        <v>16.0</v>
      </c>
      <c r="G89" s="9">
        <f>IF(E89 &lt; Config!$B$4, Config!$B$4, E89)</f>
        <v>850</v>
      </c>
      <c r="H89" s="9">
        <f t="shared" si="1"/>
        <v>66662.61927</v>
      </c>
      <c r="I89" s="9">
        <f>H89 * (1 - Config!$B$9)</f>
        <v>56663.22638</v>
      </c>
      <c r="J89" s="9">
        <f>H89 * (1 + Config!$B$10)</f>
        <v>83328.27409</v>
      </c>
      <c r="K89" s="6" t="str">
        <f t="shared" si="2"/>
        <v>5g 66s 63c</v>
      </c>
      <c r="L89" s="8" t="str">
        <f t="shared" si="3"/>
        <v>6g 66s 63c</v>
      </c>
      <c r="M89" s="6" t="str">
        <f t="shared" si="4"/>
        <v>8g 33s 28c</v>
      </c>
      <c r="N89" s="6" t="str">
        <f t="shared" si="5"/>
        <v>Glyph of Pick Lock</v>
      </c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6">
        <f>IF(C90=0, Config!$B$17*Config!$B$20*Config!$B$70, 
IF(C90=1, Config!$B$17*Config!$B$21*Config!$B$71, 
IF(C90=2, Config!$B$17*Config!$B$22*Config!$B$72, 
IF(C90=3, Config!$B$17*Config!$B$23*Config!$B$73, 
IF(C90=4, Config!$B$17*Config!$B$24*Config!$B$74, 
IF(C90=5, Config!$B$17*Config!$B$25*Config!$B$75, 
IF(C90=6, Config!$B$17*Config!$B$26*Config!$B$76, 
IF(C90=7, Config!$B$17*Config!$B$27*Config!$B$77, ""))))))))</f>
        <v>14</v>
      </c>
      <c r="C90" s="9">
        <v>1.0</v>
      </c>
      <c r="D90" s="6" t="s">
        <v>1527</v>
      </c>
      <c r="E90" s="9">
        <v>100.0</v>
      </c>
      <c r="F90" s="9">
        <v>16.0</v>
      </c>
      <c r="G90" s="9">
        <f>IF(E90 &lt; Config!$B$4, Config!$B$4, E90)</f>
        <v>850</v>
      </c>
      <c r="H90" s="9">
        <f t="shared" si="1"/>
        <v>66662.61927</v>
      </c>
      <c r="I90" s="9">
        <f>H90 * (1 - Config!$B$9)</f>
        <v>56663.22638</v>
      </c>
      <c r="J90" s="9">
        <f>H90 * (1 + Config!$B$10)</f>
        <v>83328.27409</v>
      </c>
      <c r="K90" s="6" t="str">
        <f t="shared" si="2"/>
        <v>5g 66s 63c</v>
      </c>
      <c r="L90" s="8" t="str">
        <f t="shared" si="3"/>
        <v>6g 66s 63c</v>
      </c>
      <c r="M90" s="6" t="str">
        <f t="shared" si="4"/>
        <v>8g 33s 28c</v>
      </c>
      <c r="N90" s="6" t="str">
        <f t="shared" si="5"/>
        <v>Glyph of Mocking Blow</v>
      </c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6">
        <f>IF(C91=0, Config!$B$17*Config!$B$20*Config!$B$70, 
IF(C91=1, Config!$B$17*Config!$B$21*Config!$B$71, 
IF(C91=2, Config!$B$17*Config!$B$22*Config!$B$72, 
IF(C91=3, Config!$B$17*Config!$B$23*Config!$B$73, 
IF(C91=4, Config!$B$17*Config!$B$24*Config!$B$74, 
IF(C91=5, Config!$B$17*Config!$B$25*Config!$B$75, 
IF(C91=6, Config!$B$17*Config!$B$26*Config!$B$76, 
IF(C91=7, Config!$B$17*Config!$B$27*Config!$B$77, ""))))))))</f>
        <v>14</v>
      </c>
      <c r="C91" s="9">
        <v>1.0</v>
      </c>
      <c r="D91" s="6" t="s">
        <v>1528</v>
      </c>
      <c r="E91" s="9">
        <v>100.0</v>
      </c>
      <c r="F91" s="9">
        <v>16.0</v>
      </c>
      <c r="G91" s="9">
        <f>IF(E91 &lt; Config!$B$4, Config!$B$4, E91)</f>
        <v>850</v>
      </c>
      <c r="H91" s="9">
        <f t="shared" si="1"/>
        <v>66662.61927</v>
      </c>
      <c r="I91" s="9">
        <f>H91 * (1 - Config!$B$9)</f>
        <v>56663.22638</v>
      </c>
      <c r="J91" s="9">
        <f>H91 * (1 + Config!$B$10)</f>
        <v>83328.27409</v>
      </c>
      <c r="K91" s="6" t="str">
        <f t="shared" si="2"/>
        <v>5g 66s 63c</v>
      </c>
      <c r="L91" s="8" t="str">
        <f t="shared" si="3"/>
        <v>6g 66s 63c</v>
      </c>
      <c r="M91" s="6" t="str">
        <f t="shared" si="4"/>
        <v>8g 33s 28c</v>
      </c>
      <c r="N91" s="6" t="str">
        <f t="shared" si="5"/>
        <v>Glyph of Barbaric Insults</v>
      </c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6">
        <f>IF(C92=0, Config!$B$17*Config!$B$20*Config!$B$70, 
IF(C92=1, Config!$B$17*Config!$B$21*Config!$B$71, 
IF(C92=2, Config!$B$17*Config!$B$22*Config!$B$72, 
IF(C92=3, Config!$B$17*Config!$B$23*Config!$B$73, 
IF(C92=4, Config!$B$17*Config!$B$24*Config!$B$74, 
IF(C92=5, Config!$B$17*Config!$B$25*Config!$B$75, 
IF(C92=6, Config!$B$17*Config!$B$26*Config!$B$76, 
IF(C92=7, Config!$B$17*Config!$B$27*Config!$B$77, ""))))))))</f>
        <v>14</v>
      </c>
      <c r="C92" s="9">
        <v>1.0</v>
      </c>
      <c r="D92" s="6" t="s">
        <v>1529</v>
      </c>
      <c r="E92" s="9">
        <v>100.0</v>
      </c>
      <c r="F92" s="9">
        <v>16.0</v>
      </c>
      <c r="G92" s="9">
        <f>IF(E92 &lt; Config!$B$4, Config!$B$4, E92)</f>
        <v>850</v>
      </c>
      <c r="H92" s="9">
        <f t="shared" si="1"/>
        <v>66662.61927</v>
      </c>
      <c r="I92" s="9">
        <f>H92 * (1 - Config!$B$9)</f>
        <v>56663.22638</v>
      </c>
      <c r="J92" s="9">
        <f>H92 * (1 + Config!$B$10)</f>
        <v>83328.27409</v>
      </c>
      <c r="K92" s="6" t="str">
        <f t="shared" si="2"/>
        <v>5g 66s 63c</v>
      </c>
      <c r="L92" s="8" t="str">
        <f t="shared" si="3"/>
        <v>6g 66s 63c</v>
      </c>
      <c r="M92" s="6" t="str">
        <f t="shared" si="4"/>
        <v>8g 33s 28c</v>
      </c>
      <c r="N92" s="6" t="str">
        <f t="shared" si="5"/>
        <v>Glyph of Ghost Wolf</v>
      </c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6">
        <f>IF(C93=0, Config!$B$17*Config!$B$20*Config!$B$70, 
IF(C93=1, Config!$B$17*Config!$B$21*Config!$B$71, 
IF(C93=2, Config!$B$17*Config!$B$22*Config!$B$72, 
IF(C93=3, Config!$B$17*Config!$B$23*Config!$B$73, 
IF(C93=4, Config!$B$17*Config!$B$24*Config!$B$74, 
IF(C93=5, Config!$B$17*Config!$B$25*Config!$B$75, 
IF(C93=6, Config!$B$17*Config!$B$26*Config!$B$76, 
IF(C93=7, Config!$B$17*Config!$B$27*Config!$B$77, ""))))))))</f>
        <v>14</v>
      </c>
      <c r="C93" s="9">
        <v>1.0</v>
      </c>
      <c r="D93" s="6" t="s">
        <v>1530</v>
      </c>
      <c r="E93" s="9">
        <v>100.0</v>
      </c>
      <c r="F93" s="9">
        <v>17.0</v>
      </c>
      <c r="G93" s="9">
        <f>IF(E93 &lt; Config!$B$4, Config!$B$4, E93)</f>
        <v>850</v>
      </c>
      <c r="H93" s="9">
        <f t="shared" si="1"/>
        <v>70163.96686</v>
      </c>
      <c r="I93" s="9">
        <f>H93 * (1 - Config!$B$9)</f>
        <v>59639.37183</v>
      </c>
      <c r="J93" s="9">
        <f>H93 * (1 + Config!$B$10)</f>
        <v>87704.95857</v>
      </c>
      <c r="K93" s="6" t="str">
        <f t="shared" si="2"/>
        <v>5g 96s 39c</v>
      </c>
      <c r="L93" s="8" t="str">
        <f t="shared" si="3"/>
        <v>7g 1s 64c</v>
      </c>
      <c r="M93" s="6" t="str">
        <f t="shared" si="4"/>
        <v>8g 77s 5c</v>
      </c>
      <c r="N93" s="6" t="str">
        <f t="shared" si="5"/>
        <v>Glyph of Inner Fire</v>
      </c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6">
        <f>IF(C94=0, Config!$B$17*Config!$B$20*Config!$B$70, 
IF(C94=1, Config!$B$17*Config!$B$21*Config!$B$71, 
IF(C94=2, Config!$B$17*Config!$B$22*Config!$B$72, 
IF(C94=3, Config!$B$17*Config!$B$23*Config!$B$73, 
IF(C94=4, Config!$B$17*Config!$B$24*Config!$B$74, 
IF(C94=5, Config!$B$17*Config!$B$25*Config!$B$75, 
IF(C94=6, Config!$B$17*Config!$B$26*Config!$B$76, 
IF(C94=7, Config!$B$17*Config!$B$27*Config!$B$77, ""))))))))</f>
        <v>14</v>
      </c>
      <c r="C94" s="9">
        <v>1.0</v>
      </c>
      <c r="D94" s="6" t="s">
        <v>1531</v>
      </c>
      <c r="E94" s="9">
        <v>100.0</v>
      </c>
      <c r="F94" s="9">
        <v>17.0</v>
      </c>
      <c r="G94" s="9">
        <f>IF(E94 &lt; Config!$B$4, Config!$B$4, E94)</f>
        <v>850</v>
      </c>
      <c r="H94" s="9">
        <f t="shared" si="1"/>
        <v>70163.96686</v>
      </c>
      <c r="I94" s="9">
        <f>H94 * (1 - Config!$B$9)</f>
        <v>59639.37183</v>
      </c>
      <c r="J94" s="9">
        <f>H94 * (1 + Config!$B$10)</f>
        <v>87704.95857</v>
      </c>
      <c r="K94" s="6" t="str">
        <f t="shared" si="2"/>
        <v>5g 96s 39c</v>
      </c>
      <c r="L94" s="8" t="str">
        <f t="shared" si="3"/>
        <v>7g 1s 64c</v>
      </c>
      <c r="M94" s="6" t="str">
        <f t="shared" si="4"/>
        <v>8g 77s 5c</v>
      </c>
      <c r="N94" s="6" t="str">
        <f t="shared" si="5"/>
        <v>Glyph of Health Funnel</v>
      </c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6">
        <f>IF(C95=0, Config!$B$17*Config!$B$20*Config!$B$70, 
IF(C95=1, Config!$B$17*Config!$B$21*Config!$B$71, 
IF(C95=2, Config!$B$17*Config!$B$22*Config!$B$72, 
IF(C95=3, Config!$B$17*Config!$B$23*Config!$B$73, 
IF(C95=4, Config!$B$17*Config!$B$24*Config!$B$74, 
IF(C95=5, Config!$B$17*Config!$B$25*Config!$B$75, 
IF(C95=6, Config!$B$17*Config!$B$26*Config!$B$76, 
IF(C95=7, Config!$B$17*Config!$B$27*Config!$B$77, ""))))))))</f>
        <v>14</v>
      </c>
      <c r="C95" s="9">
        <v>1.0</v>
      </c>
      <c r="D95" s="6" t="s">
        <v>1532</v>
      </c>
      <c r="E95" s="9">
        <v>100.0</v>
      </c>
      <c r="F95" s="9">
        <v>18.0</v>
      </c>
      <c r="G95" s="9">
        <f>IF(E95 &lt; Config!$B$4, Config!$B$4, E95)</f>
        <v>850</v>
      </c>
      <c r="H95" s="9">
        <f t="shared" si="1"/>
        <v>73578.23091</v>
      </c>
      <c r="I95" s="9">
        <f>H95 * (1 - Config!$B$9)</f>
        <v>62541.49628</v>
      </c>
      <c r="J95" s="9">
        <f>H95 * (1 + Config!$B$10)</f>
        <v>91972.78864</v>
      </c>
      <c r="K95" s="6" t="str">
        <f t="shared" si="2"/>
        <v>6g 25s 41c</v>
      </c>
      <c r="L95" s="8" t="str">
        <f t="shared" si="3"/>
        <v>7g 35s 78c</v>
      </c>
      <c r="M95" s="6" t="str">
        <f t="shared" si="4"/>
        <v>9g 19s 73c</v>
      </c>
      <c r="N95" s="6" t="str">
        <f t="shared" si="5"/>
        <v>Glyph of Regrowth</v>
      </c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6">
        <f>IF(C96=0, Config!$B$17*Config!$B$20*Config!$B$70, 
IF(C96=1, Config!$B$17*Config!$B$21*Config!$B$71, 
IF(C96=2, Config!$B$17*Config!$B$22*Config!$B$72, 
IF(C96=3, Config!$B$17*Config!$B$23*Config!$B$73, 
IF(C96=4, Config!$B$17*Config!$B$24*Config!$B$74, 
IF(C96=5, Config!$B$17*Config!$B$25*Config!$B$75, 
IF(C96=6, Config!$B$17*Config!$B$26*Config!$B$76, 
IF(C96=7, Config!$B$17*Config!$B$27*Config!$B$77, ""))))))))</f>
        <v>14</v>
      </c>
      <c r="C96" s="9">
        <v>1.0</v>
      </c>
      <c r="D96" s="6" t="s">
        <v>1533</v>
      </c>
      <c r="E96" s="9">
        <v>100.0</v>
      </c>
      <c r="F96" s="9">
        <v>18.0</v>
      </c>
      <c r="G96" s="9">
        <f>IF(E96 &lt; Config!$B$4, Config!$B$4, E96)</f>
        <v>850</v>
      </c>
      <c r="H96" s="9">
        <f t="shared" si="1"/>
        <v>73578.23091</v>
      </c>
      <c r="I96" s="9">
        <f>H96 * (1 - Config!$B$9)</f>
        <v>62541.49628</v>
      </c>
      <c r="J96" s="9">
        <f>H96 * (1 + Config!$B$10)</f>
        <v>91972.78864</v>
      </c>
      <c r="K96" s="6" t="str">
        <f t="shared" si="2"/>
        <v>6g 25s 41c</v>
      </c>
      <c r="L96" s="8" t="str">
        <f t="shared" si="3"/>
        <v>7g 35s 78c</v>
      </c>
      <c r="M96" s="6" t="str">
        <f t="shared" si="4"/>
        <v>9g 19s 73c</v>
      </c>
      <c r="N96" s="6" t="str">
        <f t="shared" si="5"/>
        <v>Glyph of Spiritual Attunement</v>
      </c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6">
        <f>IF(C97=0, Config!$B$17*Config!$B$20*Config!$B$70, 
IF(C97=1, Config!$B$17*Config!$B$21*Config!$B$71, 
IF(C97=2, Config!$B$17*Config!$B$22*Config!$B$72, 
IF(C97=3, Config!$B$17*Config!$B$23*Config!$B$73, 
IF(C97=4, Config!$B$17*Config!$B$24*Config!$B$74, 
IF(C97=5, Config!$B$17*Config!$B$25*Config!$B$75, 
IF(C97=6, Config!$B$17*Config!$B$26*Config!$B$76, 
IF(C97=7, Config!$B$17*Config!$B$27*Config!$B$77, ""))))))))</f>
        <v>14</v>
      </c>
      <c r="C97" s="9">
        <v>1.0</v>
      </c>
      <c r="D97" s="6" t="s">
        <v>1534</v>
      </c>
      <c r="E97" s="9">
        <v>100.0</v>
      </c>
      <c r="F97" s="9">
        <v>18.0</v>
      </c>
      <c r="G97" s="9">
        <f>IF(E97 &lt; Config!$B$4, Config!$B$4, E97)</f>
        <v>850</v>
      </c>
      <c r="H97" s="9">
        <f t="shared" si="1"/>
        <v>73578.23091</v>
      </c>
      <c r="I97" s="9">
        <f>H97 * (1 - Config!$B$9)</f>
        <v>62541.49628</v>
      </c>
      <c r="J97" s="9">
        <f>H97 * (1 + Config!$B$10)</f>
        <v>91972.78864</v>
      </c>
      <c r="K97" s="6" t="str">
        <f t="shared" si="2"/>
        <v>6g 25s 41c</v>
      </c>
      <c r="L97" s="8" t="str">
        <f t="shared" si="3"/>
        <v>7g 35s 78c</v>
      </c>
      <c r="M97" s="6" t="str">
        <f t="shared" si="4"/>
        <v>9g 19s 73c</v>
      </c>
      <c r="N97" s="6" t="str">
        <f t="shared" si="5"/>
        <v>Glyph of Fire Nova</v>
      </c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6">
        <f>IF(C98=0, Config!$B$17*Config!$B$20*Config!$B$70, 
IF(C98=1, Config!$B$17*Config!$B$21*Config!$B$71, 
IF(C98=2, Config!$B$17*Config!$B$22*Config!$B$72, 
IF(C98=3, Config!$B$17*Config!$B$23*Config!$B$73, 
IF(C98=4, Config!$B$17*Config!$B$24*Config!$B$74, 
IF(C98=5, Config!$B$17*Config!$B$25*Config!$B$75, 
IF(C98=6, Config!$B$17*Config!$B$26*Config!$B$76, 
IF(C98=7, Config!$B$17*Config!$B$27*Config!$B$77, ""))))))))</f>
        <v>14</v>
      </c>
      <c r="C98" s="9">
        <v>1.0</v>
      </c>
      <c r="D98" s="6" t="s">
        <v>1535</v>
      </c>
      <c r="E98" s="9">
        <v>100.0</v>
      </c>
      <c r="F98" s="9">
        <v>19.0</v>
      </c>
      <c r="G98" s="9">
        <f>IF(E98 &lt; Config!$B$4, Config!$B$4, E98)</f>
        <v>850</v>
      </c>
      <c r="H98" s="9">
        <f t="shared" si="1"/>
        <v>76910.36103</v>
      </c>
      <c r="I98" s="9">
        <f>H98 * (1 - Config!$B$9)</f>
        <v>65373.80688</v>
      </c>
      <c r="J98" s="9">
        <f>H98 * (1 + Config!$B$10)</f>
        <v>96137.95129</v>
      </c>
      <c r="K98" s="6" t="str">
        <f t="shared" si="2"/>
        <v>6g 53s 74c</v>
      </c>
      <c r="L98" s="8" t="str">
        <f t="shared" si="3"/>
        <v>7g 69s 10c</v>
      </c>
      <c r="M98" s="6" t="str">
        <f t="shared" si="4"/>
        <v>9g 61s 38c</v>
      </c>
      <c r="N98" s="6" t="str">
        <f t="shared" si="5"/>
        <v>Glyph of Righteous Defense</v>
      </c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6">
        <f>IF(C99=0, Config!$B$17*Config!$B$20*Config!$B$70, 
IF(C99=1, Config!$B$17*Config!$B$21*Config!$B$71, 
IF(C99=2, Config!$B$17*Config!$B$22*Config!$B$72, 
IF(C99=3, Config!$B$17*Config!$B$23*Config!$B$73, 
IF(C99=4, Config!$B$17*Config!$B$24*Config!$B$74, 
IF(C99=5, Config!$B$17*Config!$B$25*Config!$B$75, 
IF(C99=6, Config!$B$17*Config!$B$26*Config!$B$76, 
IF(C99=7, Config!$B$17*Config!$B$27*Config!$B$77, ""))))))))</f>
        <v>14</v>
      </c>
      <c r="C99" s="9">
        <v>1.0</v>
      </c>
      <c r="D99" s="6" t="s">
        <v>1536</v>
      </c>
      <c r="E99" s="9">
        <v>100.0</v>
      </c>
      <c r="F99" s="9">
        <v>19.0</v>
      </c>
      <c r="G99" s="9">
        <f>IF(E99 &lt; Config!$B$4, Config!$B$4, E99)</f>
        <v>850</v>
      </c>
      <c r="H99" s="9">
        <f t="shared" si="1"/>
        <v>76910.36103</v>
      </c>
      <c r="I99" s="9">
        <f>H99 * (1 - Config!$B$9)</f>
        <v>65373.80688</v>
      </c>
      <c r="J99" s="9">
        <f>H99 * (1 + Config!$B$10)</f>
        <v>96137.95129</v>
      </c>
      <c r="K99" s="6" t="str">
        <f t="shared" si="2"/>
        <v>6g 53s 74c</v>
      </c>
      <c r="L99" s="8" t="str">
        <f t="shared" si="3"/>
        <v>7g 69s 10c</v>
      </c>
      <c r="M99" s="6" t="str">
        <f t="shared" si="4"/>
        <v>9g 61s 38c</v>
      </c>
      <c r="N99" s="6" t="str">
        <f t="shared" si="5"/>
        <v>Glyph of Psychic Scream</v>
      </c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6">
        <f>IF(C100=0, Config!$B$17*Config!$B$20*Config!$B$70, 
IF(C100=1, Config!$B$17*Config!$B$21*Config!$B$71, 
IF(C100=2, Config!$B$17*Config!$B$22*Config!$B$72, 
IF(C100=3, Config!$B$17*Config!$B$23*Config!$B$73, 
IF(C100=4, Config!$B$17*Config!$B$24*Config!$B$74, 
IF(C100=5, Config!$B$17*Config!$B$25*Config!$B$75, 
IF(C100=6, Config!$B$17*Config!$B$26*Config!$B$76, 
IF(C100=7, Config!$B$17*Config!$B$27*Config!$B$77, ""))))))))</f>
        <v>14</v>
      </c>
      <c r="C100" s="9">
        <v>1.0</v>
      </c>
      <c r="D100" s="6" t="s">
        <v>1537</v>
      </c>
      <c r="E100" s="9">
        <v>100.0</v>
      </c>
      <c r="F100" s="9">
        <v>19.0</v>
      </c>
      <c r="G100" s="9">
        <f>IF(E100 &lt; Config!$B$4, Config!$B$4, E100)</f>
        <v>850</v>
      </c>
      <c r="H100" s="9">
        <f t="shared" si="1"/>
        <v>76910.36103</v>
      </c>
      <c r="I100" s="9">
        <f>H100 * (1 - Config!$B$9)</f>
        <v>65373.80688</v>
      </c>
      <c r="J100" s="9">
        <f>H100 * (1 + Config!$B$10)</f>
        <v>96137.95129</v>
      </c>
      <c r="K100" s="6" t="str">
        <f t="shared" si="2"/>
        <v>6g 53s 74c</v>
      </c>
      <c r="L100" s="8" t="str">
        <f t="shared" si="3"/>
        <v>7g 69s 10c</v>
      </c>
      <c r="M100" s="6" t="str">
        <f t="shared" si="4"/>
        <v>9g 61s 38c</v>
      </c>
      <c r="N100" s="6" t="str">
        <f t="shared" si="5"/>
        <v>Glyph of Arcane Explosion</v>
      </c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6">
        <f>IF(C101=0, Config!$B$17*Config!$B$20*Config!$B$70, 
IF(C101=1, Config!$B$17*Config!$B$21*Config!$B$71, 
IF(C101=2, Config!$B$17*Config!$B$22*Config!$B$72, 
IF(C101=3, Config!$B$17*Config!$B$23*Config!$B$73, 
IF(C101=4, Config!$B$17*Config!$B$24*Config!$B$74, 
IF(C101=5, Config!$B$17*Config!$B$25*Config!$B$75, 
IF(C101=6, Config!$B$17*Config!$B$26*Config!$B$76, 
IF(C101=7, Config!$B$17*Config!$B$27*Config!$B$77, ""))))))))</f>
        <v>14</v>
      </c>
      <c r="C101" s="9">
        <v>1.0</v>
      </c>
      <c r="D101" s="6" t="s">
        <v>1538</v>
      </c>
      <c r="E101" s="9">
        <v>100.0</v>
      </c>
      <c r="F101" s="9">
        <v>19.0</v>
      </c>
      <c r="G101" s="9">
        <f>IF(E101 &lt; Config!$B$4, Config!$B$4, E101)</f>
        <v>850</v>
      </c>
      <c r="H101" s="9">
        <f t="shared" si="1"/>
        <v>76910.36103</v>
      </c>
      <c r="I101" s="9">
        <f>H101 * (1 - Config!$B$9)</f>
        <v>65373.80688</v>
      </c>
      <c r="J101" s="9">
        <f>H101 * (1 + Config!$B$10)</f>
        <v>96137.95129</v>
      </c>
      <c r="K101" s="6" t="str">
        <f t="shared" si="2"/>
        <v>6g 53s 74c</v>
      </c>
      <c r="L101" s="8" t="str">
        <f t="shared" si="3"/>
        <v>7g 69s 10c</v>
      </c>
      <c r="M101" s="6" t="str">
        <f t="shared" si="4"/>
        <v>9g 61s 38c</v>
      </c>
      <c r="N101" s="6" t="str">
        <f t="shared" si="5"/>
        <v>Glyph of Expose Armor</v>
      </c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6">
        <f>IF(C102=0, Config!$B$17*Config!$B$20*Config!$B$70, 
IF(C102=1, Config!$B$17*Config!$B$21*Config!$B$71, 
IF(C102=2, Config!$B$17*Config!$B$22*Config!$B$72, 
IF(C102=3, Config!$B$17*Config!$B$23*Config!$B$73, 
IF(C102=4, Config!$B$17*Config!$B$24*Config!$B$74, 
IF(C102=5, Config!$B$17*Config!$B$25*Config!$B$75, 
IF(C102=6, Config!$B$17*Config!$B$26*Config!$B$76, 
IF(C102=7, Config!$B$17*Config!$B$27*Config!$B$77, ""))))))))</f>
        <v>14</v>
      </c>
      <c r="C102" s="9">
        <v>1.0</v>
      </c>
      <c r="D102" s="6" t="s">
        <v>1539</v>
      </c>
      <c r="E102" s="9">
        <v>100.0</v>
      </c>
      <c r="F102" s="9">
        <v>19.0</v>
      </c>
      <c r="G102" s="9">
        <f>IF(E102 &lt; Config!$B$4, Config!$B$4, E102)</f>
        <v>850</v>
      </c>
      <c r="H102" s="9">
        <f t="shared" si="1"/>
        <v>76910.36103</v>
      </c>
      <c r="I102" s="9">
        <f>H102 * (1 - Config!$B$9)</f>
        <v>65373.80688</v>
      </c>
      <c r="J102" s="9">
        <f>H102 * (1 + Config!$B$10)</f>
        <v>96137.95129</v>
      </c>
      <c r="K102" s="6" t="str">
        <f t="shared" si="2"/>
        <v>6g 53s 74c</v>
      </c>
      <c r="L102" s="8" t="str">
        <f t="shared" si="3"/>
        <v>7g 69s 10c</v>
      </c>
      <c r="M102" s="6" t="str">
        <f t="shared" si="4"/>
        <v>9g 61s 38c</v>
      </c>
      <c r="N102" s="6" t="str">
        <f t="shared" si="5"/>
        <v>Glyph of Garrote</v>
      </c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6">
        <f>IF(C103=0, Config!$B$17*Config!$B$20*Config!$B$70, 
IF(C103=1, Config!$B$17*Config!$B$21*Config!$B$71, 
IF(C103=2, Config!$B$17*Config!$B$22*Config!$B$72, 
IF(C103=3, Config!$B$17*Config!$B$23*Config!$B$73, 
IF(C103=4, Config!$B$17*Config!$B$24*Config!$B$74, 
IF(C103=5, Config!$B$17*Config!$B$25*Config!$B$75, 
IF(C103=6, Config!$B$17*Config!$B$26*Config!$B$76, 
IF(C103=7, Config!$B$17*Config!$B$27*Config!$B$77, ""))))))))</f>
        <v>14</v>
      </c>
      <c r="C103" s="9">
        <v>1.0</v>
      </c>
      <c r="D103" s="6" t="s">
        <v>1540</v>
      </c>
      <c r="E103" s="9">
        <v>100.0</v>
      </c>
      <c r="F103" s="9">
        <v>20.0</v>
      </c>
      <c r="G103" s="9">
        <f>IF(E103 &lt; Config!$B$4, Config!$B$4, E103)</f>
        <v>850</v>
      </c>
      <c r="H103" s="9">
        <f t="shared" si="1"/>
        <v>80164.90937</v>
      </c>
      <c r="I103" s="9">
        <f>H103 * (1 - Config!$B$9)</f>
        <v>68140.17297</v>
      </c>
      <c r="J103" s="9">
        <f>H103 * (1 + Config!$B$10)</f>
        <v>100206.1367</v>
      </c>
      <c r="K103" s="6" t="str">
        <f t="shared" si="2"/>
        <v>6g 81s 40c</v>
      </c>
      <c r="L103" s="8" t="str">
        <f t="shared" si="3"/>
        <v>8g 1s 65c</v>
      </c>
      <c r="M103" s="6" t="str">
        <f t="shared" si="4"/>
        <v>10g 2s 6c</v>
      </c>
      <c r="N103" s="6" t="str">
        <f t="shared" si="5"/>
        <v>Glyph of Mind Flay</v>
      </c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6">
        <f>IF(C104=0, Config!$B$17*Config!$B$20*Config!$B$70, 
IF(C104=1, Config!$B$17*Config!$B$21*Config!$B$71, 
IF(C104=2, Config!$B$17*Config!$B$22*Config!$B$72, 
IF(C104=3, Config!$B$17*Config!$B$23*Config!$B$73, 
IF(C104=4, Config!$B$17*Config!$B$24*Config!$B$74, 
IF(C104=5, Config!$B$17*Config!$B$25*Config!$B$75, 
IF(C104=6, Config!$B$17*Config!$B$26*Config!$B$76, 
IF(C104=7, Config!$B$17*Config!$B$27*Config!$B$77, ""))))))))</f>
        <v>14</v>
      </c>
      <c r="C104" s="9">
        <v>1.0</v>
      </c>
      <c r="D104" s="6" t="s">
        <v>1541</v>
      </c>
      <c r="E104" s="9">
        <v>100.0</v>
      </c>
      <c r="F104" s="9">
        <v>20.0</v>
      </c>
      <c r="G104" s="9">
        <f>IF(E104 &lt; Config!$B$4, Config!$B$4, E104)</f>
        <v>850</v>
      </c>
      <c r="H104" s="9">
        <f t="shared" si="1"/>
        <v>80164.90937</v>
      </c>
      <c r="I104" s="9">
        <f>H104 * (1 - Config!$B$9)</f>
        <v>68140.17297</v>
      </c>
      <c r="J104" s="9">
        <f>H104 * (1 + Config!$B$10)</f>
        <v>100206.1367</v>
      </c>
      <c r="K104" s="6" t="str">
        <f t="shared" si="2"/>
        <v>6g 81s 40c</v>
      </c>
      <c r="L104" s="8" t="str">
        <f t="shared" si="3"/>
        <v>8g 1s 65c</v>
      </c>
      <c r="M104" s="6" t="str">
        <f t="shared" si="4"/>
        <v>10g 2s 6c</v>
      </c>
      <c r="N104" s="6" t="str">
        <f t="shared" si="5"/>
        <v>Glyph of Aspect of the Viper</v>
      </c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6">
        <f>IF(C105=0, Config!$B$17*Config!$B$20*Config!$B$70, 
IF(C105=1, Config!$B$17*Config!$B$21*Config!$B$71, 
IF(C105=2, Config!$B$17*Config!$B$22*Config!$B$72, 
IF(C105=3, Config!$B$17*Config!$B$23*Config!$B$73, 
IF(C105=4, Config!$B$17*Config!$B$24*Config!$B$74, 
IF(C105=5, Config!$B$17*Config!$B$25*Config!$B$75, 
IF(C105=6, Config!$B$17*Config!$B$26*Config!$B$76, 
IF(C105=7, Config!$B$17*Config!$B$27*Config!$B$77, ""))))))))</f>
        <v>14</v>
      </c>
      <c r="C105" s="9">
        <v>1.0</v>
      </c>
      <c r="D105" s="6" t="s">
        <v>1542</v>
      </c>
      <c r="E105" s="9">
        <v>100.0</v>
      </c>
      <c r="F105" s="9">
        <v>20.0</v>
      </c>
      <c r="G105" s="9">
        <f>IF(E105 &lt; Config!$B$4, Config!$B$4, E105)</f>
        <v>850</v>
      </c>
      <c r="H105" s="9">
        <f t="shared" si="1"/>
        <v>80164.90937</v>
      </c>
      <c r="I105" s="9">
        <f>H105 * (1 - Config!$B$9)</f>
        <v>68140.17297</v>
      </c>
      <c r="J105" s="9">
        <f>H105 * (1 + Config!$B$10)</f>
        <v>100206.1367</v>
      </c>
      <c r="K105" s="6" t="str">
        <f t="shared" si="2"/>
        <v>6g 81s 40c</v>
      </c>
      <c r="L105" s="8" t="str">
        <f t="shared" si="3"/>
        <v>8g 1s 65c</v>
      </c>
      <c r="M105" s="6" t="str">
        <f t="shared" si="4"/>
        <v>10g 2s 6c</v>
      </c>
      <c r="N105" s="6" t="str">
        <f t="shared" si="5"/>
        <v>Glyph of Fire Ward</v>
      </c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6">
        <f>IF(C106=0, Config!$B$17*Config!$B$20*Config!$B$70, 
IF(C106=1, Config!$B$17*Config!$B$21*Config!$B$71, 
IF(C106=2, Config!$B$17*Config!$B$22*Config!$B$72, 
IF(C106=3, Config!$B$17*Config!$B$23*Config!$B$73, 
IF(C106=4, Config!$B$17*Config!$B$24*Config!$B$74, 
IF(C106=5, Config!$B$17*Config!$B$25*Config!$B$75, 
IF(C106=6, Config!$B$17*Config!$B$26*Config!$B$76, 
IF(C106=7, Config!$B$17*Config!$B$27*Config!$B$77, ""))))))))</f>
        <v>14</v>
      </c>
      <c r="C106" s="9">
        <v>1.0</v>
      </c>
      <c r="D106" s="6" t="s">
        <v>1543</v>
      </c>
      <c r="E106" s="9">
        <v>100.0</v>
      </c>
      <c r="F106" s="9">
        <v>20.0</v>
      </c>
      <c r="G106" s="9">
        <f>IF(E106 &lt; Config!$B$4, Config!$B$4, E106)</f>
        <v>850</v>
      </c>
      <c r="H106" s="9">
        <f t="shared" si="1"/>
        <v>80164.90937</v>
      </c>
      <c r="I106" s="9">
        <f>H106 * (1 - Config!$B$9)</f>
        <v>68140.17297</v>
      </c>
      <c r="J106" s="9">
        <f>H106 * (1 + Config!$B$10)</f>
        <v>100206.1367</v>
      </c>
      <c r="K106" s="6" t="str">
        <f t="shared" si="2"/>
        <v>6g 81s 40c</v>
      </c>
      <c r="L106" s="8" t="str">
        <f t="shared" si="3"/>
        <v>8g 1s 65c</v>
      </c>
      <c r="M106" s="6" t="str">
        <f t="shared" si="4"/>
        <v>10g 2s 6c</v>
      </c>
      <c r="N106" s="6" t="str">
        <f t="shared" si="5"/>
        <v>Glyph of Blessing of Kings</v>
      </c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6">
        <f>IF(C107=0, Config!$B$17*Config!$B$20*Config!$B$70, 
IF(C107=1, Config!$B$17*Config!$B$21*Config!$B$71, 
IF(C107=2, Config!$B$17*Config!$B$22*Config!$B$72, 
IF(C107=3, Config!$B$17*Config!$B$23*Config!$B$73, 
IF(C107=4, Config!$B$17*Config!$B$24*Config!$B$74, 
IF(C107=5, Config!$B$17*Config!$B$25*Config!$B$75, 
IF(C107=6, Config!$B$17*Config!$B$26*Config!$B$76, 
IF(C107=7, Config!$B$17*Config!$B$27*Config!$B$77, ""))))))))</f>
        <v>14</v>
      </c>
      <c r="C107" s="9">
        <v>1.0</v>
      </c>
      <c r="D107" s="6" t="s">
        <v>1544</v>
      </c>
      <c r="E107" s="9">
        <v>100.0</v>
      </c>
      <c r="F107" s="9">
        <v>20.0</v>
      </c>
      <c r="G107" s="9">
        <f>IF(E107 &lt; Config!$B$4, Config!$B$4, E107)</f>
        <v>850</v>
      </c>
      <c r="H107" s="9">
        <f t="shared" si="1"/>
        <v>80164.90937</v>
      </c>
      <c r="I107" s="9">
        <f>H107 * (1 - Config!$B$9)</f>
        <v>68140.17297</v>
      </c>
      <c r="J107" s="9">
        <f>H107 * (1 + Config!$B$10)</f>
        <v>100206.1367</v>
      </c>
      <c r="K107" s="6" t="str">
        <f t="shared" si="2"/>
        <v>6g 81s 40c</v>
      </c>
      <c r="L107" s="8" t="str">
        <f t="shared" si="3"/>
        <v>8g 1s 65c</v>
      </c>
      <c r="M107" s="6" t="str">
        <f t="shared" si="4"/>
        <v>10g 2s 6c</v>
      </c>
      <c r="N107" s="6" t="str">
        <f t="shared" si="5"/>
        <v>Glyph of Sense Undead</v>
      </c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6">
        <f>IF(C108=0, Config!$B$17*Config!$B$20*Config!$B$70, 
IF(C108=1, Config!$B$17*Config!$B$21*Config!$B$71, 
IF(C108=2, Config!$B$17*Config!$B$22*Config!$B$72, 
IF(C108=3, Config!$B$17*Config!$B$23*Config!$B$73, 
IF(C108=4, Config!$B$17*Config!$B$24*Config!$B$74, 
IF(C108=5, Config!$B$17*Config!$B$25*Config!$B$75, 
IF(C108=6, Config!$B$17*Config!$B$26*Config!$B$76, 
IF(C108=7, Config!$B$17*Config!$B$27*Config!$B$77, ""))))))))</f>
        <v>14</v>
      </c>
      <c r="C108" s="9">
        <v>1.0</v>
      </c>
      <c r="D108" s="6" t="s">
        <v>1545</v>
      </c>
      <c r="E108" s="9">
        <v>100.0</v>
      </c>
      <c r="F108" s="9">
        <v>20.0</v>
      </c>
      <c r="G108" s="9">
        <f>IF(E108 &lt; Config!$B$4, Config!$B$4, E108)</f>
        <v>850</v>
      </c>
      <c r="H108" s="9">
        <f t="shared" si="1"/>
        <v>80164.90937</v>
      </c>
      <c r="I108" s="9">
        <f>H108 * (1 - Config!$B$9)</f>
        <v>68140.17297</v>
      </c>
      <c r="J108" s="9">
        <f>H108 * (1 + Config!$B$10)</f>
        <v>100206.1367</v>
      </c>
      <c r="K108" s="6" t="str">
        <f t="shared" si="2"/>
        <v>6g 81s 40c</v>
      </c>
      <c r="L108" s="8" t="str">
        <f t="shared" si="3"/>
        <v>8g 1s 65c</v>
      </c>
      <c r="M108" s="6" t="str">
        <f t="shared" si="4"/>
        <v>10g 2s 6c</v>
      </c>
      <c r="N108" s="6" t="str">
        <f t="shared" si="5"/>
        <v>Glyph of Shackle Undead</v>
      </c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6">
        <f>IF(C109=0, Config!$B$17*Config!$B$20*Config!$B$70, 
IF(C109=1, Config!$B$17*Config!$B$21*Config!$B$71, 
IF(C109=2, Config!$B$17*Config!$B$22*Config!$B$72, 
IF(C109=3, Config!$B$17*Config!$B$23*Config!$B$73, 
IF(C109=4, Config!$B$17*Config!$B$24*Config!$B$74, 
IF(C109=5, Config!$B$17*Config!$B$25*Config!$B$75, 
IF(C109=6, Config!$B$17*Config!$B$26*Config!$B$76, 
IF(C109=7, Config!$B$17*Config!$B$27*Config!$B$77, ""))))))))</f>
        <v>14</v>
      </c>
      <c r="C109" s="9">
        <v>1.0</v>
      </c>
      <c r="D109" s="6" t="s">
        <v>1546</v>
      </c>
      <c r="E109" s="9">
        <v>100.0</v>
      </c>
      <c r="F109" s="9">
        <v>20.0</v>
      </c>
      <c r="G109" s="9">
        <f>IF(E109 &lt; Config!$B$4, Config!$B$4, E109)</f>
        <v>850</v>
      </c>
      <c r="H109" s="9">
        <f t="shared" si="1"/>
        <v>80164.90937</v>
      </c>
      <c r="I109" s="9">
        <f>H109 * (1 - Config!$B$9)</f>
        <v>68140.17297</v>
      </c>
      <c r="J109" s="9">
        <f>H109 * (1 + Config!$B$10)</f>
        <v>100206.1367</v>
      </c>
      <c r="K109" s="6" t="str">
        <f t="shared" si="2"/>
        <v>6g 81s 40c</v>
      </c>
      <c r="L109" s="8" t="str">
        <f t="shared" si="3"/>
        <v>8g 1s 65c</v>
      </c>
      <c r="M109" s="6" t="str">
        <f t="shared" si="4"/>
        <v>10g 2s 6c</v>
      </c>
      <c r="N109" s="6" t="str">
        <f t="shared" si="5"/>
        <v>Glyph of Water Shield</v>
      </c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6">
        <f>IF(C110=0, Config!$B$17*Config!$B$20*Config!$B$70, 
IF(C110=1, Config!$B$17*Config!$B$21*Config!$B$71, 
IF(C110=2, Config!$B$17*Config!$B$22*Config!$B$72, 
IF(C110=3, Config!$B$17*Config!$B$23*Config!$B$73, 
IF(C110=4, Config!$B$17*Config!$B$24*Config!$B$74, 
IF(C110=5, Config!$B$17*Config!$B$25*Config!$B$75, 
IF(C110=6, Config!$B$17*Config!$B$26*Config!$B$76, 
IF(C110=7, Config!$B$17*Config!$B$27*Config!$B$77, ""))))))))</f>
        <v>14</v>
      </c>
      <c r="C110" s="9">
        <v>1.0</v>
      </c>
      <c r="D110" s="6" t="s">
        <v>1547</v>
      </c>
      <c r="E110" s="9">
        <v>100.0</v>
      </c>
      <c r="F110" s="9">
        <v>20.0</v>
      </c>
      <c r="G110" s="9">
        <f>IF(E110 &lt; Config!$B$4, Config!$B$4, E110)</f>
        <v>850</v>
      </c>
      <c r="H110" s="9">
        <f t="shared" si="1"/>
        <v>80164.90937</v>
      </c>
      <c r="I110" s="9">
        <f>H110 * (1 - Config!$B$9)</f>
        <v>68140.17297</v>
      </c>
      <c r="J110" s="9">
        <f>H110 * (1 + Config!$B$10)</f>
        <v>100206.1367</v>
      </c>
      <c r="K110" s="6" t="str">
        <f t="shared" si="2"/>
        <v>6g 81s 40c</v>
      </c>
      <c r="L110" s="8" t="str">
        <f t="shared" si="3"/>
        <v>8g 1s 65c</v>
      </c>
      <c r="M110" s="6" t="str">
        <f t="shared" si="4"/>
        <v>10g 2s 6c</v>
      </c>
      <c r="N110" s="6" t="str">
        <f t="shared" si="5"/>
        <v>Glyph of Cleaving</v>
      </c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6">
        <f>IF(C111=0, Config!$B$17*Config!$B$20*Config!$B$70, 
IF(C111=1, Config!$B$17*Config!$B$21*Config!$B$71, 
IF(C111=2, Config!$B$17*Config!$B$22*Config!$B$72, 
IF(C111=3, Config!$B$17*Config!$B$23*Config!$B$73, 
IF(C111=4, Config!$B$17*Config!$B$24*Config!$B$74, 
IF(C111=5, Config!$B$17*Config!$B$25*Config!$B$75, 
IF(C111=6, Config!$B$17*Config!$B$26*Config!$B$76, 
IF(C111=7, Config!$B$17*Config!$B$27*Config!$B$77, ""))))))))</f>
        <v>14</v>
      </c>
      <c r="C111" s="9">
        <v>1.0</v>
      </c>
      <c r="D111" s="6" t="s">
        <v>1548</v>
      </c>
      <c r="E111" s="9">
        <v>100.0</v>
      </c>
      <c r="F111" s="9">
        <v>20.0</v>
      </c>
      <c r="G111" s="9">
        <f>IF(E111 &lt; Config!$B$4, Config!$B$4, E111)</f>
        <v>850</v>
      </c>
      <c r="H111" s="9">
        <f t="shared" si="1"/>
        <v>80164.90937</v>
      </c>
      <c r="I111" s="9">
        <f>H111 * (1 - Config!$B$9)</f>
        <v>68140.17297</v>
      </c>
      <c r="J111" s="9">
        <f>H111 * (1 + Config!$B$10)</f>
        <v>100206.1367</v>
      </c>
      <c r="K111" s="6" t="str">
        <f t="shared" si="2"/>
        <v>6g 81s 40c</v>
      </c>
      <c r="L111" s="8" t="str">
        <f t="shared" si="3"/>
        <v>8g 1s 65c</v>
      </c>
      <c r="M111" s="6" t="str">
        <f t="shared" si="4"/>
        <v>10g 2s 6c</v>
      </c>
      <c r="N111" s="6" t="str">
        <f t="shared" si="5"/>
        <v>Glyph of Last Stand</v>
      </c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6">
        <f>IF(C112=0, Config!$B$17*Config!$B$20*Config!$B$70, 
IF(C112=1, Config!$B$17*Config!$B$21*Config!$B$71, 
IF(C112=2, Config!$B$17*Config!$B$22*Config!$B$72, 
IF(C112=3, Config!$B$17*Config!$B$23*Config!$B$73, 
IF(C112=4, Config!$B$17*Config!$B$24*Config!$B$74, 
IF(C112=5, Config!$B$17*Config!$B$25*Config!$B$75, 
IF(C112=6, Config!$B$17*Config!$B$26*Config!$B$76, 
IF(C112=7, Config!$B$17*Config!$B$27*Config!$B$77, ""))))))))</f>
        <v>14</v>
      </c>
      <c r="C112" s="9">
        <v>1.0</v>
      </c>
      <c r="D112" s="6" t="s">
        <v>1549</v>
      </c>
      <c r="E112" s="9">
        <v>100.0</v>
      </c>
      <c r="F112" s="9">
        <v>20.0</v>
      </c>
      <c r="G112" s="9">
        <f>IF(E112 &lt; Config!$B$4, Config!$B$4, E112)</f>
        <v>850</v>
      </c>
      <c r="H112" s="9">
        <f t="shared" si="1"/>
        <v>80164.90937</v>
      </c>
      <c r="I112" s="9">
        <f>H112 * (1 - Config!$B$9)</f>
        <v>68140.17297</v>
      </c>
      <c r="J112" s="9">
        <f>H112 * (1 + Config!$B$10)</f>
        <v>100206.1367</v>
      </c>
      <c r="K112" s="6" t="str">
        <f t="shared" si="2"/>
        <v>6g 81s 40c</v>
      </c>
      <c r="L112" s="8" t="str">
        <f t="shared" si="3"/>
        <v>8g 1s 65c</v>
      </c>
      <c r="M112" s="6" t="str">
        <f t="shared" si="4"/>
        <v>10g 2s 6c</v>
      </c>
      <c r="N112" s="6" t="str">
        <f t="shared" si="5"/>
        <v>Glyph of Survival Instincts</v>
      </c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6">
        <f>IF(C113=0, Config!$B$17*Config!$B$20*Config!$B$70, 
IF(C113=1, Config!$B$17*Config!$B$21*Config!$B$71, 
IF(C113=2, Config!$B$17*Config!$B$22*Config!$B$72, 
IF(C113=3, Config!$B$17*Config!$B$23*Config!$B$73, 
IF(C113=4, Config!$B$17*Config!$B$24*Config!$B$74, 
IF(C113=5, Config!$B$17*Config!$B$25*Config!$B$75, 
IF(C113=6, Config!$B$17*Config!$B$26*Config!$B$76, 
IF(C113=7, Config!$B$17*Config!$B$27*Config!$B$77, ""))))))))</f>
        <v>14</v>
      </c>
      <c r="C113" s="9">
        <v>1.0</v>
      </c>
      <c r="D113" s="6" t="s">
        <v>1550</v>
      </c>
      <c r="E113" s="9">
        <v>100.0</v>
      </c>
      <c r="F113" s="9">
        <v>20.0</v>
      </c>
      <c r="G113" s="9">
        <f>IF(E113 &lt; Config!$B$4, Config!$B$4, E113)</f>
        <v>850</v>
      </c>
      <c r="H113" s="9">
        <f t="shared" si="1"/>
        <v>80164.90937</v>
      </c>
      <c r="I113" s="9">
        <f>H113 * (1 - Config!$B$9)</f>
        <v>68140.17297</v>
      </c>
      <c r="J113" s="9">
        <f>H113 * (1 + Config!$B$10)</f>
        <v>100206.1367</v>
      </c>
      <c r="K113" s="6" t="str">
        <f t="shared" si="2"/>
        <v>6g 81s 40c</v>
      </c>
      <c r="L113" s="8" t="str">
        <f t="shared" si="3"/>
        <v>8g 1s 65c</v>
      </c>
      <c r="M113" s="6" t="str">
        <f t="shared" si="4"/>
        <v>10g 2s 6c</v>
      </c>
      <c r="N113" s="6" t="str">
        <f t="shared" si="5"/>
        <v>Glyph of Claw</v>
      </c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6">
        <f>IF(C114=0, Config!$B$17*Config!$B$20*Config!$B$70, 
IF(C114=1, Config!$B$17*Config!$B$21*Config!$B$71, 
IF(C114=2, Config!$B$17*Config!$B$22*Config!$B$72, 
IF(C114=3, Config!$B$17*Config!$B$23*Config!$B$73, 
IF(C114=4, Config!$B$17*Config!$B$24*Config!$B$74, 
IF(C114=5, Config!$B$17*Config!$B$25*Config!$B$75, 
IF(C114=6, Config!$B$17*Config!$B$26*Config!$B$76, 
IF(C114=7, Config!$B$17*Config!$B$27*Config!$B$77, ""))))))))</f>
        <v>14</v>
      </c>
      <c r="C114" s="9">
        <v>1.0</v>
      </c>
      <c r="D114" s="6" t="s">
        <v>1551</v>
      </c>
      <c r="E114" s="9">
        <v>100.0</v>
      </c>
      <c r="F114" s="9">
        <v>21.0</v>
      </c>
      <c r="G114" s="9">
        <f>IF(E114 &lt; Config!$B$4, Config!$B$4, E114)</f>
        <v>850</v>
      </c>
      <c r="H114" s="9">
        <f t="shared" si="1"/>
        <v>83346.06471</v>
      </c>
      <c r="I114" s="9">
        <f>H114 * (1 - Config!$B$9)</f>
        <v>70844.155</v>
      </c>
      <c r="J114" s="9">
        <f>H114 * (1 + Config!$B$10)</f>
        <v>104182.5809</v>
      </c>
      <c r="K114" s="6" t="str">
        <f t="shared" si="2"/>
        <v>7g 8s 44c</v>
      </c>
      <c r="L114" s="8" t="str">
        <f t="shared" si="3"/>
        <v>8g 33s 46c</v>
      </c>
      <c r="M114" s="6" t="str">
        <f t="shared" si="4"/>
        <v>10g 41s 83c</v>
      </c>
      <c r="N114" s="6" t="str">
        <f t="shared" si="5"/>
        <v>Glyph of Immolation Trap</v>
      </c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6">
        <f>IF(C115=0, Config!$B$17*Config!$B$20*Config!$B$70, 
IF(C115=1, Config!$B$17*Config!$B$21*Config!$B$71, 
IF(C115=2, Config!$B$17*Config!$B$22*Config!$B$72, 
IF(C115=3, Config!$B$17*Config!$B$23*Config!$B$73, 
IF(C115=4, Config!$B$17*Config!$B$24*Config!$B$74, 
IF(C115=5, Config!$B$17*Config!$B$25*Config!$B$75, 
IF(C115=6, Config!$B$17*Config!$B$26*Config!$B$76, 
IF(C115=7, Config!$B$17*Config!$B$27*Config!$B$77, ""))))))))</f>
        <v>14</v>
      </c>
      <c r="C115" s="9">
        <v>1.0</v>
      </c>
      <c r="D115" s="6" t="s">
        <v>1552</v>
      </c>
      <c r="E115" s="9">
        <v>100.0</v>
      </c>
      <c r="F115" s="9">
        <v>21.0</v>
      </c>
      <c r="G115" s="9">
        <f>IF(E115 &lt; Config!$B$4, Config!$B$4, E115)</f>
        <v>850</v>
      </c>
      <c r="H115" s="9">
        <f t="shared" si="1"/>
        <v>83346.06471</v>
      </c>
      <c r="I115" s="9">
        <f>H115 * (1 - Config!$B$9)</f>
        <v>70844.155</v>
      </c>
      <c r="J115" s="9">
        <f>H115 * (1 + Config!$B$10)</f>
        <v>104182.5809</v>
      </c>
      <c r="K115" s="6" t="str">
        <f t="shared" si="2"/>
        <v>7g 8s 44c</v>
      </c>
      <c r="L115" s="8" t="str">
        <f t="shared" si="3"/>
        <v>8g 33s 46c</v>
      </c>
      <c r="M115" s="6" t="str">
        <f t="shared" si="4"/>
        <v>10g 41s 83c</v>
      </c>
      <c r="N115" s="6" t="str">
        <f t="shared" si="5"/>
        <v>Glyph of Feint</v>
      </c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6">
        <f>IF(C116=0, Config!$B$17*Config!$B$20*Config!$B$70, 
IF(C116=1, Config!$B$17*Config!$B$21*Config!$B$71, 
IF(C116=2, Config!$B$17*Config!$B$22*Config!$B$72, 
IF(C116=3, Config!$B$17*Config!$B$23*Config!$B$73, 
IF(C116=4, Config!$B$17*Config!$B$24*Config!$B$74, 
IF(C116=5, Config!$B$17*Config!$B$25*Config!$B$75, 
IF(C116=6, Config!$B$17*Config!$B$26*Config!$B$76, 
IF(C116=7, Config!$B$17*Config!$B$27*Config!$B$77, ""))))))))</f>
        <v>14</v>
      </c>
      <c r="C116" s="9">
        <v>1.0</v>
      </c>
      <c r="D116" s="6" t="s">
        <v>1553</v>
      </c>
      <c r="E116" s="9">
        <v>100.0</v>
      </c>
      <c r="F116" s="9">
        <v>21.0</v>
      </c>
      <c r="G116" s="9">
        <f>IF(E116 &lt; Config!$B$4, Config!$B$4, E116)</f>
        <v>850</v>
      </c>
      <c r="H116" s="9">
        <f t="shared" si="1"/>
        <v>83346.06471</v>
      </c>
      <c r="I116" s="9">
        <f>H116 * (1 - Config!$B$9)</f>
        <v>70844.155</v>
      </c>
      <c r="J116" s="9">
        <f>H116 * (1 + Config!$B$10)</f>
        <v>104182.5809</v>
      </c>
      <c r="K116" s="6" t="str">
        <f t="shared" si="2"/>
        <v>7g 8s 44c</v>
      </c>
      <c r="L116" s="8" t="str">
        <f t="shared" si="3"/>
        <v>8g 33s 46c</v>
      </c>
      <c r="M116" s="6" t="str">
        <f t="shared" si="4"/>
        <v>10g 41s 83c</v>
      </c>
      <c r="N116" s="6" t="str">
        <f t="shared" si="5"/>
        <v>Glyph of Aquatic Form</v>
      </c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6">
        <f>IF(C117=0, Config!$B$17*Config!$B$20*Config!$B$70, 
IF(C117=1, Config!$B$17*Config!$B$21*Config!$B$71, 
IF(C117=2, Config!$B$17*Config!$B$22*Config!$B$72, 
IF(C117=3, Config!$B$17*Config!$B$23*Config!$B$73, 
IF(C117=4, Config!$B$17*Config!$B$24*Config!$B$74, 
IF(C117=5, Config!$B$17*Config!$B$25*Config!$B$75, 
IF(C117=6, Config!$B$17*Config!$B$26*Config!$B$76, 
IF(C117=7, Config!$B$17*Config!$B$27*Config!$B$77, ""))))))))</f>
        <v>14</v>
      </c>
      <c r="C117" s="9">
        <v>1.0</v>
      </c>
      <c r="D117" s="6" t="s">
        <v>1554</v>
      </c>
      <c r="E117" s="9">
        <v>100.0</v>
      </c>
      <c r="F117" s="9">
        <v>21.0</v>
      </c>
      <c r="G117" s="9">
        <f>IF(E117 &lt; Config!$B$4, Config!$B$4, E117)</f>
        <v>850</v>
      </c>
      <c r="H117" s="9">
        <f t="shared" si="1"/>
        <v>83346.06471</v>
      </c>
      <c r="I117" s="9">
        <f>H117 * (1 - Config!$B$9)</f>
        <v>70844.155</v>
      </c>
      <c r="J117" s="9">
        <f>H117 * (1 + Config!$B$10)</f>
        <v>104182.5809</v>
      </c>
      <c r="K117" s="6" t="str">
        <f t="shared" si="2"/>
        <v>7g 8s 44c</v>
      </c>
      <c r="L117" s="8" t="str">
        <f t="shared" si="3"/>
        <v>8g 33s 46c</v>
      </c>
      <c r="M117" s="6" t="str">
        <f t="shared" si="4"/>
        <v>10g 41s 83c</v>
      </c>
      <c r="N117" s="6" t="str">
        <f t="shared" si="5"/>
        <v>Glyph of Dash</v>
      </c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6">
        <f>IF(C118=0, Config!$B$17*Config!$B$20*Config!$B$70, 
IF(C118=1, Config!$B$17*Config!$B$21*Config!$B$71, 
IF(C118=2, Config!$B$17*Config!$B$22*Config!$B$72, 
IF(C118=3, Config!$B$17*Config!$B$23*Config!$B$73, 
IF(C118=4, Config!$B$17*Config!$B$24*Config!$B$74, 
IF(C118=5, Config!$B$17*Config!$B$25*Config!$B$75, 
IF(C118=6, Config!$B$17*Config!$B$26*Config!$B$76, 
IF(C118=7, Config!$B$17*Config!$B$27*Config!$B$77, ""))))))))</f>
        <v>14</v>
      </c>
      <c r="C118" s="9">
        <v>1.0</v>
      </c>
      <c r="D118" s="6" t="s">
        <v>1555</v>
      </c>
      <c r="E118" s="9">
        <v>100.0</v>
      </c>
      <c r="F118" s="9">
        <v>22.0</v>
      </c>
      <c r="G118" s="9">
        <f>IF(E118 &lt; Config!$B$4, Config!$B$4, E118)</f>
        <v>850</v>
      </c>
      <c r="H118" s="9">
        <f t="shared" si="1"/>
        <v>86457.68525</v>
      </c>
      <c r="I118" s="9">
        <f>H118 * (1 - Config!$B$9)</f>
        <v>73489.03246</v>
      </c>
      <c r="J118" s="9">
        <f>H118 * (1 + Config!$B$10)</f>
        <v>108072.1066</v>
      </c>
      <c r="K118" s="6" t="str">
        <f t="shared" si="2"/>
        <v>7g 34s 89c</v>
      </c>
      <c r="L118" s="8" t="str">
        <f t="shared" si="3"/>
        <v>8g 64s 58c</v>
      </c>
      <c r="M118" s="6" t="str">
        <f t="shared" si="4"/>
        <v>10g 80s 72c</v>
      </c>
      <c r="N118" s="6" t="str">
        <f t="shared" si="5"/>
        <v>Glyph of Water Breathing</v>
      </c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6">
        <f>IF(C119=0, Config!$B$17*Config!$B$20*Config!$B$70, 
IF(C119=1, Config!$B$17*Config!$B$21*Config!$B$71, 
IF(C119=2, Config!$B$17*Config!$B$22*Config!$B$72, 
IF(C119=3, Config!$B$17*Config!$B$23*Config!$B$73, 
IF(C119=4, Config!$B$17*Config!$B$24*Config!$B$74, 
IF(C119=5, Config!$B$17*Config!$B$25*Config!$B$75, 
IF(C119=6, Config!$B$17*Config!$B$26*Config!$B$76, 
IF(C119=7, Config!$B$17*Config!$B$27*Config!$B$77, ""))))))))</f>
        <v>14</v>
      </c>
      <c r="C119" s="9">
        <v>1.0</v>
      </c>
      <c r="D119" s="6" t="s">
        <v>1556</v>
      </c>
      <c r="E119" s="9">
        <v>100.0</v>
      </c>
      <c r="F119" s="9">
        <v>22.0</v>
      </c>
      <c r="G119" s="9">
        <f>IF(E119 &lt; Config!$B$4, Config!$B$4, E119)</f>
        <v>850</v>
      </c>
      <c r="H119" s="9">
        <f t="shared" si="1"/>
        <v>86457.68525</v>
      </c>
      <c r="I119" s="9">
        <f>H119 * (1 - Config!$B$9)</f>
        <v>73489.03246</v>
      </c>
      <c r="J119" s="9">
        <f>H119 * (1 + Config!$B$10)</f>
        <v>108072.1066</v>
      </c>
      <c r="K119" s="6" t="str">
        <f t="shared" si="2"/>
        <v>7g 34s 89c</v>
      </c>
      <c r="L119" s="8" t="str">
        <f t="shared" si="3"/>
        <v>8g 64s 58c</v>
      </c>
      <c r="M119" s="6" t="str">
        <f t="shared" si="4"/>
        <v>10g 80s 72c</v>
      </c>
      <c r="N119" s="6" t="str">
        <f t="shared" si="5"/>
        <v>Glyph of Frost Ward</v>
      </c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6">
        <f>IF(C120=0, Config!$B$17*Config!$B$20*Config!$B$70, 
IF(C120=1, Config!$B$17*Config!$B$21*Config!$B$71, 
IF(C120=2, Config!$B$17*Config!$B$22*Config!$B$72, 
IF(C120=3, Config!$B$17*Config!$B$23*Config!$B$73, 
IF(C120=4, Config!$B$17*Config!$B$24*Config!$B$74, 
IF(C120=5, Config!$B$17*Config!$B$25*Config!$B$75, 
IF(C120=6, Config!$B$17*Config!$B$26*Config!$B$76, 
IF(C120=7, Config!$B$17*Config!$B$27*Config!$B$77, ""))))))))</f>
        <v>14</v>
      </c>
      <c r="C120" s="9">
        <v>1.0</v>
      </c>
      <c r="D120" s="6" t="s">
        <v>1557</v>
      </c>
      <c r="E120" s="9">
        <v>100.0</v>
      </c>
      <c r="F120" s="9">
        <v>22.0</v>
      </c>
      <c r="G120" s="9">
        <f>IF(E120 &lt; Config!$B$4, Config!$B$4, E120)</f>
        <v>850</v>
      </c>
      <c r="H120" s="9">
        <f t="shared" si="1"/>
        <v>86457.68525</v>
      </c>
      <c r="I120" s="9">
        <f>H120 * (1 - Config!$B$9)</f>
        <v>73489.03246</v>
      </c>
      <c r="J120" s="9">
        <f>H120 * (1 + Config!$B$10)</f>
        <v>108072.1066</v>
      </c>
      <c r="K120" s="6" t="str">
        <f t="shared" si="2"/>
        <v>7g 34s 89c</v>
      </c>
      <c r="L120" s="8" t="str">
        <f t="shared" si="3"/>
        <v>8g 64s 58c</v>
      </c>
      <c r="M120" s="6" t="str">
        <f t="shared" si="4"/>
        <v>10g 80s 72c</v>
      </c>
      <c r="N120" s="6" t="str">
        <f t="shared" si="5"/>
        <v>Glyph of Distract</v>
      </c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6">
        <f>IF(C121=0, Config!$B$17*Config!$B$20*Config!$B$70, 
IF(C121=1, Config!$B$17*Config!$B$21*Config!$B$71, 
IF(C121=2, Config!$B$17*Config!$B$22*Config!$B$72, 
IF(C121=3, Config!$B$17*Config!$B$23*Config!$B$73, 
IF(C121=4, Config!$B$17*Config!$B$24*Config!$B$74, 
IF(C121=5, Config!$B$17*Config!$B$25*Config!$B$75, 
IF(C121=6, Config!$B$17*Config!$B$26*Config!$B$76, 
IF(C121=7, Config!$B$17*Config!$B$27*Config!$B$77, ""))))))))</f>
        <v>14</v>
      </c>
      <c r="C121" s="9">
        <v>1.0</v>
      </c>
      <c r="D121" s="6" t="s">
        <v>1558</v>
      </c>
      <c r="E121" s="9">
        <v>100.0</v>
      </c>
      <c r="F121" s="9">
        <v>22.0</v>
      </c>
      <c r="G121" s="9">
        <f>IF(E121 &lt; Config!$B$4, Config!$B$4, E121)</f>
        <v>850</v>
      </c>
      <c r="H121" s="9">
        <f t="shared" si="1"/>
        <v>86457.68525</v>
      </c>
      <c r="I121" s="9">
        <f>H121 * (1 - Config!$B$9)</f>
        <v>73489.03246</v>
      </c>
      <c r="J121" s="9">
        <f>H121 * (1 + Config!$B$10)</f>
        <v>108072.1066</v>
      </c>
      <c r="K121" s="6" t="str">
        <f t="shared" si="2"/>
        <v>7g 34s 89c</v>
      </c>
      <c r="L121" s="8" t="str">
        <f t="shared" si="3"/>
        <v>8g 64s 58c</v>
      </c>
      <c r="M121" s="6" t="str">
        <f t="shared" si="4"/>
        <v>10g 80s 72c</v>
      </c>
      <c r="N121" s="6" t="str">
        <f t="shared" si="5"/>
        <v>Glyph of Vanish</v>
      </c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6">
        <f>IF(C122=0, Config!$B$17*Config!$B$20*Config!$B$70, 
IF(C122=1, Config!$B$17*Config!$B$21*Config!$B$71, 
IF(C122=2, Config!$B$17*Config!$B$22*Config!$B$72, 
IF(C122=3, Config!$B$17*Config!$B$23*Config!$B$73, 
IF(C122=4, Config!$B$17*Config!$B$24*Config!$B$74, 
IF(C122=5, Config!$B$17*Config!$B$25*Config!$B$75, 
IF(C122=6, Config!$B$17*Config!$B$26*Config!$B$76, 
IF(C122=7, Config!$B$17*Config!$B$27*Config!$B$77, ""))))))))</f>
        <v>14</v>
      </c>
      <c r="C122" s="9">
        <v>1.0</v>
      </c>
      <c r="D122" s="6" t="s">
        <v>1559</v>
      </c>
      <c r="E122" s="9">
        <v>100.0</v>
      </c>
      <c r="F122" s="9">
        <v>22.0</v>
      </c>
      <c r="G122" s="9">
        <f>IF(E122 &lt; Config!$B$4, Config!$B$4, E122)</f>
        <v>850</v>
      </c>
      <c r="H122" s="9">
        <f t="shared" si="1"/>
        <v>86457.68525</v>
      </c>
      <c r="I122" s="9">
        <f>H122 * (1 - Config!$B$9)</f>
        <v>73489.03246</v>
      </c>
      <c r="J122" s="9">
        <f>H122 * (1 + Config!$B$10)</f>
        <v>108072.1066</v>
      </c>
      <c r="K122" s="6" t="str">
        <f t="shared" si="2"/>
        <v>7g 34s 89c</v>
      </c>
      <c r="L122" s="8" t="str">
        <f t="shared" si="3"/>
        <v>8g 64s 58c</v>
      </c>
      <c r="M122" s="6" t="str">
        <f t="shared" si="4"/>
        <v>10g 80s 72c</v>
      </c>
      <c r="N122" s="6" t="str">
        <f t="shared" si="5"/>
        <v>Glyph of Kilrogg</v>
      </c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6">
        <f>IF(C123=0, Config!$B$17*Config!$B$20*Config!$B$70, 
IF(C123=1, Config!$B$17*Config!$B$21*Config!$B$71, 
IF(C123=2, Config!$B$17*Config!$B$22*Config!$B$72, 
IF(C123=3, Config!$B$17*Config!$B$23*Config!$B$73, 
IF(C123=4, Config!$B$17*Config!$B$24*Config!$B$74, 
IF(C123=5, Config!$B$17*Config!$B$25*Config!$B$75, 
IF(C123=6, Config!$B$17*Config!$B$26*Config!$B$76, 
IF(C123=7, Config!$B$17*Config!$B$27*Config!$B$77, ""))))))))</f>
        <v>14</v>
      </c>
      <c r="C123" s="9">
        <v>1.0</v>
      </c>
      <c r="D123" s="6" t="s">
        <v>1560</v>
      </c>
      <c r="E123" s="9">
        <v>100.0</v>
      </c>
      <c r="F123" s="9">
        <v>23.0</v>
      </c>
      <c r="G123" s="9">
        <f>IF(E123 &lt; Config!$B$4, Config!$B$4, E123)</f>
        <v>850</v>
      </c>
      <c r="H123" s="9">
        <f t="shared" si="1"/>
        <v>89503.3293</v>
      </c>
      <c r="I123" s="9">
        <f>H123 * (1 - Config!$B$9)</f>
        <v>76077.8299</v>
      </c>
      <c r="J123" s="9">
        <f>H123 * (1 + Config!$B$10)</f>
        <v>111879.1616</v>
      </c>
      <c r="K123" s="6" t="str">
        <f t="shared" si="2"/>
        <v>7g 60s 78c</v>
      </c>
      <c r="L123" s="8" t="str">
        <f t="shared" si="3"/>
        <v>8g 95s 3c</v>
      </c>
      <c r="M123" s="6" t="str">
        <f t="shared" si="4"/>
        <v>11g 18s 79c</v>
      </c>
      <c r="N123" s="6" t="str">
        <f t="shared" si="5"/>
        <v>Glyph of Dispel Magic</v>
      </c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6">
        <f>IF(C124=0, Config!$B$17*Config!$B$20*Config!$B$70, 
IF(C124=1, Config!$B$17*Config!$B$21*Config!$B$71, 
IF(C124=2, Config!$B$17*Config!$B$22*Config!$B$72, 
IF(C124=3, Config!$B$17*Config!$B$23*Config!$B$73, 
IF(C124=4, Config!$B$17*Config!$B$24*Config!$B$74, 
IF(C124=5, Config!$B$17*Config!$B$25*Config!$B$75, 
IF(C124=6, Config!$B$17*Config!$B$26*Config!$B$76, 
IF(C124=7, Config!$B$17*Config!$B$27*Config!$B$77, ""))))))))</f>
        <v>14</v>
      </c>
      <c r="C124" s="9">
        <v>1.0</v>
      </c>
      <c r="D124" s="6" t="s">
        <v>1561</v>
      </c>
      <c r="E124" s="9">
        <v>100.0</v>
      </c>
      <c r="F124" s="9">
        <v>23.0</v>
      </c>
      <c r="G124" s="9">
        <f>IF(E124 &lt; Config!$B$4, Config!$B$4, E124)</f>
        <v>850</v>
      </c>
      <c r="H124" s="9">
        <f t="shared" si="1"/>
        <v>89503.3293</v>
      </c>
      <c r="I124" s="9">
        <f>H124 * (1 - Config!$B$9)</f>
        <v>76077.8299</v>
      </c>
      <c r="J124" s="9">
        <f>H124 * (1 + Config!$B$10)</f>
        <v>111879.1616</v>
      </c>
      <c r="K124" s="6" t="str">
        <f t="shared" si="2"/>
        <v>7g 60s 78c</v>
      </c>
      <c r="L124" s="8" t="str">
        <f t="shared" si="3"/>
        <v>8g 95s 3c</v>
      </c>
      <c r="M124" s="6" t="str">
        <f t="shared" si="4"/>
        <v>11g 18s 79c</v>
      </c>
      <c r="N124" s="6" t="str">
        <f t="shared" si="5"/>
        <v>Glyph of Searing Pain</v>
      </c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6">
        <f>IF(C125=0, Config!$B$17*Config!$B$20*Config!$B$70, 
IF(C125=1, Config!$B$17*Config!$B$21*Config!$B$71, 
IF(C125=2, Config!$B$17*Config!$B$22*Config!$B$72, 
IF(C125=3, Config!$B$17*Config!$B$23*Config!$B$73, 
IF(C125=4, Config!$B$17*Config!$B$24*Config!$B$74, 
IF(C125=5, Config!$B$17*Config!$B$25*Config!$B$75, 
IF(C125=6, Config!$B$17*Config!$B$26*Config!$B$76, 
IF(C125=7, Config!$B$17*Config!$B$27*Config!$B$77, ""))))))))</f>
        <v>14</v>
      </c>
      <c r="C125" s="9">
        <v>1.0</v>
      </c>
      <c r="D125" s="6" t="s">
        <v>1562</v>
      </c>
      <c r="E125" s="9">
        <v>100.0</v>
      </c>
      <c r="F125" s="9">
        <v>23.0</v>
      </c>
      <c r="G125" s="9">
        <f>IF(E125 &lt; Config!$B$4, Config!$B$4, E125)</f>
        <v>850</v>
      </c>
      <c r="H125" s="9">
        <f t="shared" si="1"/>
        <v>89503.3293</v>
      </c>
      <c r="I125" s="9">
        <f>H125 * (1 - Config!$B$9)</f>
        <v>76077.8299</v>
      </c>
      <c r="J125" s="9">
        <f>H125 * (1 + Config!$B$10)</f>
        <v>111879.1616</v>
      </c>
      <c r="K125" s="6" t="str">
        <f t="shared" si="2"/>
        <v>7g 60s 78c</v>
      </c>
      <c r="L125" s="8" t="str">
        <f t="shared" si="3"/>
        <v>8g 95s 3c</v>
      </c>
      <c r="M125" s="6" t="str">
        <f t="shared" si="4"/>
        <v>11g 18s 79c</v>
      </c>
      <c r="N125" s="6" t="str">
        <f t="shared" si="5"/>
        <v>Glyph of Soulstone</v>
      </c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6">
        <f>IF(C126=0, Config!$B$17*Config!$B$20*Config!$B$70, 
IF(C126=1, Config!$B$17*Config!$B$21*Config!$B$71, 
IF(C126=2, Config!$B$17*Config!$B$22*Config!$B$72, 
IF(C126=3, Config!$B$17*Config!$B$23*Config!$B$73, 
IF(C126=4, Config!$B$17*Config!$B$24*Config!$B$74, 
IF(C126=5, Config!$B$17*Config!$B$25*Config!$B$75, 
IF(C126=6, Config!$B$17*Config!$B$26*Config!$B$76, 
IF(C126=7, Config!$B$17*Config!$B$27*Config!$B$77, ""))))))))</f>
        <v>14</v>
      </c>
      <c r="C126" s="9">
        <v>1.0</v>
      </c>
      <c r="D126" s="6" t="s">
        <v>1563</v>
      </c>
      <c r="E126" s="9">
        <v>100.0</v>
      </c>
      <c r="F126" s="9">
        <v>23.0</v>
      </c>
      <c r="G126" s="9">
        <f>IF(E126 &lt; Config!$B$4, Config!$B$4, E126)</f>
        <v>850</v>
      </c>
      <c r="H126" s="9">
        <f t="shared" si="1"/>
        <v>89503.3293</v>
      </c>
      <c r="I126" s="9">
        <f>H126 * (1 - Config!$B$9)</f>
        <v>76077.8299</v>
      </c>
      <c r="J126" s="9">
        <f>H126 * (1 + Config!$B$10)</f>
        <v>111879.1616</v>
      </c>
      <c r="K126" s="6" t="str">
        <f t="shared" si="2"/>
        <v>7g 60s 78c</v>
      </c>
      <c r="L126" s="8" t="str">
        <f t="shared" si="3"/>
        <v>8g 95s 3c</v>
      </c>
      <c r="M126" s="6" t="str">
        <f t="shared" si="4"/>
        <v>11g 18s 79c</v>
      </c>
      <c r="N126" s="6" t="str">
        <f t="shared" si="5"/>
        <v>Glyph of Remove Curse</v>
      </c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6">
        <f>IF(C127=0, Config!$B$17*Config!$B$20*Config!$B$70, 
IF(C127=1, Config!$B$17*Config!$B$21*Config!$B$71, 
IF(C127=2, Config!$B$17*Config!$B$22*Config!$B$72, 
IF(C127=3, Config!$B$17*Config!$B$23*Config!$B$73, 
IF(C127=4, Config!$B$17*Config!$B$24*Config!$B$74, 
IF(C127=5, Config!$B$17*Config!$B$25*Config!$B$75, 
IF(C127=6, Config!$B$17*Config!$B$26*Config!$B$76, 
IF(C127=7, Config!$B$17*Config!$B$27*Config!$B$77, ""))))))))</f>
        <v>14</v>
      </c>
      <c r="C127" s="9">
        <v>1.0</v>
      </c>
      <c r="D127" s="6" t="s">
        <v>1564</v>
      </c>
      <c r="E127" s="9">
        <v>100.0</v>
      </c>
      <c r="F127" s="9">
        <v>23.0</v>
      </c>
      <c r="G127" s="9">
        <f>IF(E127 &lt; Config!$B$4, Config!$B$4, E127)</f>
        <v>850</v>
      </c>
      <c r="H127" s="9">
        <f t="shared" si="1"/>
        <v>89503.3293</v>
      </c>
      <c r="I127" s="9">
        <f>H127 * (1 - Config!$B$9)</f>
        <v>76077.8299</v>
      </c>
      <c r="J127" s="9">
        <f>H127 * (1 + Config!$B$10)</f>
        <v>111879.1616</v>
      </c>
      <c r="K127" s="6" t="str">
        <f t="shared" si="2"/>
        <v>7g 60s 78c</v>
      </c>
      <c r="L127" s="8" t="str">
        <f t="shared" si="3"/>
        <v>8g 95s 3c</v>
      </c>
      <c r="M127" s="6" t="str">
        <f t="shared" si="4"/>
        <v>11g 18s 79c</v>
      </c>
      <c r="N127" s="6" t="str">
        <f t="shared" si="5"/>
        <v>Glyph of Multi-Shot</v>
      </c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6">
        <f>IF(C128=0, Config!$B$17*Config!$B$20*Config!$B$70, 
IF(C128=1, Config!$B$17*Config!$B$21*Config!$B$71, 
IF(C128=2, Config!$B$17*Config!$B$22*Config!$B$72, 
IF(C128=3, Config!$B$17*Config!$B$23*Config!$B$73, 
IF(C128=4, Config!$B$17*Config!$B$24*Config!$B$74, 
IF(C128=5, Config!$B$17*Config!$B$25*Config!$B$75, 
IF(C128=6, Config!$B$17*Config!$B$26*Config!$B$76, 
IF(C128=7, Config!$B$17*Config!$B$27*Config!$B$77, ""))))))))</f>
        <v>14</v>
      </c>
      <c r="C128" s="9">
        <v>1.0</v>
      </c>
      <c r="D128" s="6" t="s">
        <v>1565</v>
      </c>
      <c r="E128" s="9">
        <v>100.0</v>
      </c>
      <c r="F128" s="9">
        <v>23.0</v>
      </c>
      <c r="G128" s="9">
        <f>IF(E128 &lt; Config!$B$4, Config!$B$4, E128)</f>
        <v>850</v>
      </c>
      <c r="H128" s="9">
        <f t="shared" si="1"/>
        <v>89503.3293</v>
      </c>
      <c r="I128" s="9">
        <f>H128 * (1 - Config!$B$9)</f>
        <v>76077.8299</v>
      </c>
      <c r="J128" s="9">
        <f>H128 * (1 + Config!$B$10)</f>
        <v>111879.1616</v>
      </c>
      <c r="K128" s="6" t="str">
        <f t="shared" si="2"/>
        <v>7g 60s 78c</v>
      </c>
      <c r="L128" s="8" t="str">
        <f t="shared" si="3"/>
        <v>8g 95s 3c</v>
      </c>
      <c r="M128" s="6" t="str">
        <f t="shared" si="4"/>
        <v>11g 18s 79c</v>
      </c>
      <c r="N128" s="6" t="str">
        <f t="shared" si="5"/>
        <v>Glyph of Ambush</v>
      </c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6">
        <f>IF(C129=0, Config!$B$17*Config!$B$20*Config!$B$70, 
IF(C129=1, Config!$B$17*Config!$B$21*Config!$B$71, 
IF(C129=2, Config!$B$17*Config!$B$22*Config!$B$72, 
IF(C129=3, Config!$B$17*Config!$B$23*Config!$B$73, 
IF(C129=4, Config!$B$17*Config!$B$24*Config!$B$74, 
IF(C129=5, Config!$B$17*Config!$B$25*Config!$B$75, 
IF(C129=6, Config!$B$17*Config!$B$26*Config!$B$76, 
IF(C129=7, Config!$B$17*Config!$B$27*Config!$B$77, ""))))))))</f>
        <v>14</v>
      </c>
      <c r="C129" s="9">
        <v>1.0</v>
      </c>
      <c r="D129" s="6" t="s">
        <v>1566</v>
      </c>
      <c r="E129" s="9">
        <v>100.0</v>
      </c>
      <c r="F129" s="9">
        <v>24.0</v>
      </c>
      <c r="G129" s="9">
        <f>IF(E129 &lt; Config!$B$4, Config!$B$4, E129)</f>
        <v>850</v>
      </c>
      <c r="H129" s="9">
        <f t="shared" si="1"/>
        <v>92486.28344</v>
      </c>
      <c r="I129" s="9">
        <f>H129 * (1 - Config!$B$9)</f>
        <v>78613.34092</v>
      </c>
      <c r="J129" s="9">
        <f>H129 * (1 + Config!$B$10)</f>
        <v>115607.8543</v>
      </c>
      <c r="K129" s="6" t="str">
        <f t="shared" si="2"/>
        <v>7g 86s 13c</v>
      </c>
      <c r="L129" s="8" t="str">
        <f t="shared" si="3"/>
        <v>9g 24s 86c</v>
      </c>
      <c r="M129" s="6" t="str">
        <f t="shared" si="4"/>
        <v>11g 56s 8c</v>
      </c>
      <c r="N129" s="6" t="str">
        <f t="shared" si="5"/>
        <v>Glyph of Execution</v>
      </c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6">
        <f>IF(C130=0, Config!$B$17*Config!$B$20*Config!$B$70, 
IF(C130=1, Config!$B$17*Config!$B$21*Config!$B$71, 
IF(C130=2, Config!$B$17*Config!$B$22*Config!$B$72, 
IF(C130=3, Config!$B$17*Config!$B$23*Config!$B$73, 
IF(C130=4, Config!$B$17*Config!$B$24*Config!$B$74, 
IF(C130=5, Config!$B$17*Config!$B$25*Config!$B$75, 
IF(C130=6, Config!$B$17*Config!$B$26*Config!$B$76, 
IF(C130=7, Config!$B$17*Config!$B$27*Config!$B$77, ""))))))))</f>
        <v>14</v>
      </c>
      <c r="C130" s="9">
        <v>1.0</v>
      </c>
      <c r="D130" s="6" t="s">
        <v>1567</v>
      </c>
      <c r="E130" s="9">
        <v>100.0</v>
      </c>
      <c r="F130" s="9">
        <v>25.0</v>
      </c>
      <c r="G130" s="9">
        <f>IF(E130 &lt; Config!$B$4, Config!$B$4, E130)</f>
        <v>850</v>
      </c>
      <c r="H130" s="9">
        <f t="shared" si="1"/>
        <v>95409.58812</v>
      </c>
      <c r="I130" s="9">
        <f>H130 * (1 - Config!$B$9)</f>
        <v>81098.1499</v>
      </c>
      <c r="J130" s="9">
        <f>H130 * (1 + Config!$B$10)</f>
        <v>119261.9851</v>
      </c>
      <c r="K130" s="6" t="str">
        <f t="shared" si="2"/>
        <v>8g 10s 98c</v>
      </c>
      <c r="L130" s="8" t="str">
        <f t="shared" si="3"/>
        <v>9g 54s 10c</v>
      </c>
      <c r="M130" s="6" t="str">
        <f t="shared" si="4"/>
        <v>11g 92s 62c</v>
      </c>
      <c r="N130" s="6" t="str">
        <f t="shared" si="5"/>
        <v>Glyph of Rip</v>
      </c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6">
        <f>IF(C131=0, Config!$B$17*Config!$B$20*Config!$B$70, 
IF(C131=1, Config!$B$17*Config!$B$21*Config!$B$71, 
IF(C131=2, Config!$B$17*Config!$B$22*Config!$B$72, 
IF(C131=3, Config!$B$17*Config!$B$23*Config!$B$73, 
IF(C131=4, Config!$B$17*Config!$B$24*Config!$B$74, 
IF(C131=5, Config!$B$17*Config!$B$25*Config!$B$75, 
IF(C131=6, Config!$B$17*Config!$B$26*Config!$B$76, 
IF(C131=7, Config!$B$17*Config!$B$27*Config!$B$77, ""))))))))</f>
        <v>14</v>
      </c>
      <c r="C131" s="9">
        <v>1.0</v>
      </c>
      <c r="D131" s="6" t="s">
        <v>1568</v>
      </c>
      <c r="E131" s="9">
        <v>100.0</v>
      </c>
      <c r="F131" s="9">
        <v>25.0</v>
      </c>
      <c r="G131" s="9">
        <f>IF(E131 &lt; Config!$B$4, Config!$B$4, E131)</f>
        <v>850</v>
      </c>
      <c r="H131" s="9">
        <f t="shared" si="1"/>
        <v>95409.58812</v>
      </c>
      <c r="I131" s="9">
        <f>H131 * (1 - Config!$B$9)</f>
        <v>81098.1499</v>
      </c>
      <c r="J131" s="9">
        <f>H131 * (1 + Config!$B$10)</f>
        <v>119261.9851</v>
      </c>
      <c r="K131" s="6" t="str">
        <f t="shared" si="2"/>
        <v>8g 10s 98c</v>
      </c>
      <c r="L131" s="8" t="str">
        <f t="shared" si="3"/>
        <v>9g 54s 10c</v>
      </c>
      <c r="M131" s="6" t="str">
        <f t="shared" si="4"/>
        <v>11g 92s 62c</v>
      </c>
      <c r="N131" s="6" t="str">
        <f t="shared" si="5"/>
        <v>Glyph of Rebirth</v>
      </c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6">
        <f>IF(C132=0, Config!$B$17*Config!$B$20*Config!$B$70, 
IF(C132=1, Config!$B$17*Config!$B$21*Config!$B$71, 
IF(C132=2, Config!$B$17*Config!$B$22*Config!$B$72, 
IF(C132=3, Config!$B$17*Config!$B$23*Config!$B$73, 
IF(C132=4, Config!$B$17*Config!$B$24*Config!$B$74, 
IF(C132=5, Config!$B$17*Config!$B$25*Config!$B$75, 
IF(C132=6, Config!$B$17*Config!$B$26*Config!$B$76, 
IF(C132=7, Config!$B$17*Config!$B$27*Config!$B$77, ""))))))))</f>
        <v>14</v>
      </c>
      <c r="C132" s="9">
        <v>1.0</v>
      </c>
      <c r="D132" s="6" t="s">
        <v>1569</v>
      </c>
      <c r="E132" s="9">
        <v>100.0</v>
      </c>
      <c r="F132" s="9">
        <v>25.0</v>
      </c>
      <c r="G132" s="9">
        <f>IF(E132 &lt; Config!$B$4, Config!$B$4, E132)</f>
        <v>850</v>
      </c>
      <c r="H132" s="9">
        <f t="shared" si="1"/>
        <v>95409.58812</v>
      </c>
      <c r="I132" s="9">
        <f>H132 * (1 - Config!$B$9)</f>
        <v>81098.1499</v>
      </c>
      <c r="J132" s="9">
        <f>H132 * (1 + Config!$B$10)</f>
        <v>119261.9851</v>
      </c>
      <c r="K132" s="6" t="str">
        <f t="shared" si="2"/>
        <v>8g 10s 98c</v>
      </c>
      <c r="L132" s="8" t="str">
        <f t="shared" si="3"/>
        <v>9g 54s 10c</v>
      </c>
      <c r="M132" s="6" t="str">
        <f t="shared" si="4"/>
        <v>11g 92s 62c</v>
      </c>
      <c r="N132" s="6" t="str">
        <f t="shared" si="5"/>
        <v>Glyph of Starfire</v>
      </c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6">
        <f>IF(C133=0, Config!$B$17*Config!$B$20*Config!$B$70, 
IF(C133=1, Config!$B$17*Config!$B$21*Config!$B$71, 
IF(C133=2, Config!$B$17*Config!$B$22*Config!$B$72, 
IF(C133=3, Config!$B$17*Config!$B$23*Config!$B$73, 
IF(C133=4, Config!$B$17*Config!$B$24*Config!$B$74, 
IF(C133=5, Config!$B$17*Config!$B$25*Config!$B$75, 
IF(C133=6, Config!$B$17*Config!$B$26*Config!$B$76, 
IF(C133=7, Config!$B$17*Config!$B$27*Config!$B$77, ""))))))))</f>
        <v>14</v>
      </c>
      <c r="C133" s="9">
        <v>1.0</v>
      </c>
      <c r="D133" s="6" t="s">
        <v>1570</v>
      </c>
      <c r="E133" s="9">
        <v>100.0</v>
      </c>
      <c r="F133" s="9">
        <v>25.0</v>
      </c>
      <c r="G133" s="9">
        <f>IF(E133 &lt; Config!$B$4, Config!$B$4, E133)</f>
        <v>850</v>
      </c>
      <c r="H133" s="9">
        <f t="shared" si="1"/>
        <v>95409.58812</v>
      </c>
      <c r="I133" s="9">
        <f>H133 * (1 - Config!$B$9)</f>
        <v>81098.1499</v>
      </c>
      <c r="J133" s="9">
        <f>H133 * (1 + Config!$B$10)</f>
        <v>119261.9851</v>
      </c>
      <c r="K133" s="6" t="str">
        <f t="shared" si="2"/>
        <v>8g 10s 98c</v>
      </c>
      <c r="L133" s="8" t="str">
        <f t="shared" si="3"/>
        <v>9g 54s 10c</v>
      </c>
      <c r="M133" s="6" t="str">
        <f t="shared" si="4"/>
        <v>11g 92s 62c</v>
      </c>
      <c r="N133" s="6" t="str">
        <f t="shared" si="5"/>
        <v>Glyph of Insect Swarm</v>
      </c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6">
        <f>IF(C134=0, Config!$B$17*Config!$B$20*Config!$B$70, 
IF(C134=1, Config!$B$17*Config!$B$21*Config!$B$71, 
IF(C134=2, Config!$B$17*Config!$B$22*Config!$B$72, 
IF(C134=3, Config!$B$17*Config!$B$23*Config!$B$73, 
IF(C134=4, Config!$B$17*Config!$B$24*Config!$B$74, 
IF(C134=5, Config!$B$17*Config!$B$25*Config!$B$75, 
IF(C134=6, Config!$B$17*Config!$B$26*Config!$B$76, 
IF(C134=7, Config!$B$17*Config!$B$27*Config!$B$77, ""))))))))</f>
        <v>14</v>
      </c>
      <c r="C134" s="9">
        <v>1.0</v>
      </c>
      <c r="D134" s="6" t="s">
        <v>1571</v>
      </c>
      <c r="E134" s="9">
        <v>100.0</v>
      </c>
      <c r="F134" s="9">
        <v>25.0</v>
      </c>
      <c r="G134" s="9">
        <f>IF(E134 &lt; Config!$B$4, Config!$B$4, E134)</f>
        <v>850</v>
      </c>
      <c r="H134" s="9">
        <f t="shared" si="1"/>
        <v>95409.58812</v>
      </c>
      <c r="I134" s="9">
        <f>H134 * (1 - Config!$B$9)</f>
        <v>81098.1499</v>
      </c>
      <c r="J134" s="9">
        <f>H134 * (1 + Config!$B$10)</f>
        <v>119261.9851</v>
      </c>
      <c r="K134" s="6" t="str">
        <f t="shared" si="2"/>
        <v>8g 10s 98c</v>
      </c>
      <c r="L134" s="8" t="str">
        <f t="shared" si="3"/>
        <v>9g 54s 10c</v>
      </c>
      <c r="M134" s="6" t="str">
        <f t="shared" si="4"/>
        <v>11g 92s 62c</v>
      </c>
      <c r="N134" s="6" t="str">
        <f t="shared" si="5"/>
        <v>Glyph of Seal of Command</v>
      </c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6">
        <f>IF(C135=0, Config!$B$17*Config!$B$20*Config!$B$70, 
IF(C135=1, Config!$B$17*Config!$B$21*Config!$B$71, 
IF(C135=2, Config!$B$17*Config!$B$22*Config!$B$72, 
IF(C135=3, Config!$B$17*Config!$B$23*Config!$B$73, 
IF(C135=4, Config!$B$17*Config!$B$24*Config!$B$74, 
IF(C135=5, Config!$B$17*Config!$B$25*Config!$B$75, 
IF(C135=6, Config!$B$17*Config!$B$26*Config!$B$76, 
IF(C135=7, Config!$B$17*Config!$B$27*Config!$B$77, ""))))))))</f>
        <v>14</v>
      </c>
      <c r="C135" s="9">
        <v>1.0</v>
      </c>
      <c r="D135" s="6" t="s">
        <v>1572</v>
      </c>
      <c r="E135" s="9">
        <v>100.0</v>
      </c>
      <c r="F135" s="9">
        <v>25.0</v>
      </c>
      <c r="G135" s="9">
        <f>IF(E135 &lt; Config!$B$4, Config!$B$4, E135)</f>
        <v>850</v>
      </c>
      <c r="H135" s="9">
        <f t="shared" si="1"/>
        <v>95409.58812</v>
      </c>
      <c r="I135" s="9">
        <f>H135 * (1 - Config!$B$9)</f>
        <v>81098.1499</v>
      </c>
      <c r="J135" s="9">
        <f>H135 * (1 + Config!$B$10)</f>
        <v>119261.9851</v>
      </c>
      <c r="K135" s="6" t="str">
        <f t="shared" si="2"/>
        <v>8g 10s 98c</v>
      </c>
      <c r="L135" s="8" t="str">
        <f t="shared" si="3"/>
        <v>9g 54s 10c</v>
      </c>
      <c r="M135" s="6" t="str">
        <f t="shared" si="4"/>
        <v>11g 92s 62c</v>
      </c>
      <c r="N135" s="6" t="str">
        <f t="shared" si="5"/>
        <v>Glyph of Crusader Strike</v>
      </c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6">
        <f>IF(C136=0, Config!$B$17*Config!$B$20*Config!$B$70, 
IF(C136=1, Config!$B$17*Config!$B$21*Config!$B$71, 
IF(C136=2, Config!$B$17*Config!$B$22*Config!$B$72, 
IF(C136=3, Config!$B$17*Config!$B$23*Config!$B$73, 
IF(C136=4, Config!$B$17*Config!$B$24*Config!$B$74, 
IF(C136=5, Config!$B$17*Config!$B$25*Config!$B$75, 
IF(C136=6, Config!$B$17*Config!$B$26*Config!$B$76, 
IF(C136=7, Config!$B$17*Config!$B$27*Config!$B$77, ""))))))))</f>
        <v>14</v>
      </c>
      <c r="C136" s="9">
        <v>1.0</v>
      </c>
      <c r="D136" s="6" t="s">
        <v>1573</v>
      </c>
      <c r="E136" s="9">
        <v>100.0</v>
      </c>
      <c r="F136" s="9">
        <v>25.0</v>
      </c>
      <c r="G136" s="9">
        <f>IF(E136 &lt; Config!$B$4, Config!$B$4, E136)</f>
        <v>850</v>
      </c>
      <c r="H136" s="9">
        <f t="shared" si="1"/>
        <v>95409.58812</v>
      </c>
      <c r="I136" s="9">
        <f>H136 * (1 - Config!$B$9)</f>
        <v>81098.1499</v>
      </c>
      <c r="J136" s="9">
        <f>H136 * (1 + Config!$B$10)</f>
        <v>119261.9851</v>
      </c>
      <c r="K136" s="6" t="str">
        <f t="shared" si="2"/>
        <v>8g 10s 98c</v>
      </c>
      <c r="L136" s="8" t="str">
        <f t="shared" si="3"/>
        <v>9g 54s 10c</v>
      </c>
      <c r="M136" s="6" t="str">
        <f t="shared" si="4"/>
        <v>11g 92s 62c</v>
      </c>
      <c r="N136" s="6" t="str">
        <f t="shared" si="5"/>
        <v>Glyph of Consecration</v>
      </c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6">
        <f>IF(C137=0, Config!$B$17*Config!$B$20*Config!$B$70, 
IF(C137=1, Config!$B$17*Config!$B$21*Config!$B$71, 
IF(C137=2, Config!$B$17*Config!$B$22*Config!$B$72, 
IF(C137=3, Config!$B$17*Config!$B$23*Config!$B$73, 
IF(C137=4, Config!$B$17*Config!$B$24*Config!$B$74, 
IF(C137=5, Config!$B$17*Config!$B$25*Config!$B$75, 
IF(C137=6, Config!$B$17*Config!$B$26*Config!$B$76, 
IF(C137=7, Config!$B$17*Config!$B$27*Config!$B$77, ""))))))))</f>
        <v>14</v>
      </c>
      <c r="C137" s="9">
        <v>1.0</v>
      </c>
      <c r="D137" s="6" t="s">
        <v>1574</v>
      </c>
      <c r="E137" s="9">
        <v>100.0</v>
      </c>
      <c r="F137" s="9">
        <v>25.0</v>
      </c>
      <c r="G137" s="9">
        <f>IF(E137 &lt; Config!$B$4, Config!$B$4, E137)</f>
        <v>850</v>
      </c>
      <c r="H137" s="9">
        <f t="shared" si="1"/>
        <v>95409.58812</v>
      </c>
      <c r="I137" s="9">
        <f>H137 * (1 - Config!$B$9)</f>
        <v>81098.1499</v>
      </c>
      <c r="J137" s="9">
        <f>H137 * (1 + Config!$B$10)</f>
        <v>119261.9851</v>
      </c>
      <c r="K137" s="6" t="str">
        <f t="shared" si="2"/>
        <v>8g 10s 98c</v>
      </c>
      <c r="L137" s="8" t="str">
        <f t="shared" si="3"/>
        <v>9g 54s 10c</v>
      </c>
      <c r="M137" s="6" t="str">
        <f t="shared" si="4"/>
        <v>11g 92s 62c</v>
      </c>
      <c r="N137" s="6" t="str">
        <f t="shared" si="5"/>
        <v>Glyph of Exorcism</v>
      </c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6">
        <f>IF(C138=0, Config!$B$17*Config!$B$20*Config!$B$70, 
IF(C138=1, Config!$B$17*Config!$B$21*Config!$B$71, 
IF(C138=2, Config!$B$17*Config!$B$22*Config!$B$72, 
IF(C138=3, Config!$B$17*Config!$B$23*Config!$B$73, 
IF(C138=4, Config!$B$17*Config!$B$24*Config!$B$74, 
IF(C138=5, Config!$B$17*Config!$B$25*Config!$B$75, 
IF(C138=6, Config!$B$17*Config!$B$26*Config!$B$76, 
IF(C138=7, Config!$B$17*Config!$B$27*Config!$B$77, ""))))))))</f>
        <v>14</v>
      </c>
      <c r="C138" s="9">
        <v>1.0</v>
      </c>
      <c r="D138" s="6" t="s">
        <v>1575</v>
      </c>
      <c r="E138" s="9">
        <v>100.0</v>
      </c>
      <c r="F138" s="9">
        <v>25.0</v>
      </c>
      <c r="G138" s="9">
        <f>IF(E138 &lt; Config!$B$4, Config!$B$4, E138)</f>
        <v>850</v>
      </c>
      <c r="H138" s="9">
        <f t="shared" si="1"/>
        <v>95409.58812</v>
      </c>
      <c r="I138" s="9">
        <f>H138 * (1 - Config!$B$9)</f>
        <v>81098.1499</v>
      </c>
      <c r="J138" s="9">
        <f>H138 * (1 + Config!$B$10)</f>
        <v>119261.9851</v>
      </c>
      <c r="K138" s="6" t="str">
        <f t="shared" si="2"/>
        <v>8g 10s 98c</v>
      </c>
      <c r="L138" s="8" t="str">
        <f t="shared" si="3"/>
        <v>9g 54s 10c</v>
      </c>
      <c r="M138" s="6" t="str">
        <f t="shared" si="4"/>
        <v>11g 92s 62c</v>
      </c>
      <c r="N138" s="6" t="str">
        <f t="shared" si="5"/>
        <v>Glyph of Flash of Light</v>
      </c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6">
        <f>IF(C139=0, Config!$B$17*Config!$B$20*Config!$B$70, 
IF(C139=1, Config!$B$17*Config!$B$21*Config!$B$71, 
IF(C139=2, Config!$B$17*Config!$B$22*Config!$B$72, 
IF(C139=3, Config!$B$17*Config!$B$23*Config!$B$73, 
IF(C139=4, Config!$B$17*Config!$B$24*Config!$B$74, 
IF(C139=5, Config!$B$17*Config!$B$25*Config!$B$75, 
IF(C139=6, Config!$B$17*Config!$B$26*Config!$B$76, 
IF(C139=7, Config!$B$17*Config!$B$27*Config!$B$77, ""))))))))</f>
        <v>14</v>
      </c>
      <c r="C139" s="9">
        <v>1.0</v>
      </c>
      <c r="D139" s="6" t="s">
        <v>1576</v>
      </c>
      <c r="E139" s="9">
        <v>100.0</v>
      </c>
      <c r="F139" s="9">
        <v>25.0</v>
      </c>
      <c r="G139" s="9">
        <f>IF(E139 &lt; Config!$B$4, Config!$B$4, E139)</f>
        <v>850</v>
      </c>
      <c r="H139" s="9">
        <f t="shared" si="1"/>
        <v>95409.58812</v>
      </c>
      <c r="I139" s="9">
        <f>H139 * (1 - Config!$B$9)</f>
        <v>81098.1499</v>
      </c>
      <c r="J139" s="9">
        <f>H139 * (1 + Config!$B$10)</f>
        <v>119261.9851</v>
      </c>
      <c r="K139" s="6" t="str">
        <f t="shared" si="2"/>
        <v>8g 10s 98c</v>
      </c>
      <c r="L139" s="8" t="str">
        <f t="shared" si="3"/>
        <v>9g 54s 10c</v>
      </c>
      <c r="M139" s="6" t="str">
        <f t="shared" si="4"/>
        <v>11g 92s 62c</v>
      </c>
      <c r="N139" s="6" t="str">
        <f t="shared" si="5"/>
        <v>Glyph of Healing Stream Totem</v>
      </c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6">
        <f>IF(C140=0, Config!$B$17*Config!$B$20*Config!$B$70, 
IF(C140=1, Config!$B$17*Config!$B$21*Config!$B$71, 
IF(C140=2, Config!$B$17*Config!$B$22*Config!$B$72, 
IF(C140=3, Config!$B$17*Config!$B$23*Config!$B$73, 
IF(C140=4, Config!$B$17*Config!$B$24*Config!$B$74, 
IF(C140=5, Config!$B$17*Config!$B$25*Config!$B$75, 
IF(C140=6, Config!$B$17*Config!$B$26*Config!$B$76, 
IF(C140=7, Config!$B$17*Config!$B$27*Config!$B$77, ""))))))))</f>
        <v>14</v>
      </c>
      <c r="C140" s="9">
        <v>1.0</v>
      </c>
      <c r="D140" s="6" t="s">
        <v>1577</v>
      </c>
      <c r="E140" s="9">
        <v>100.0</v>
      </c>
      <c r="F140" s="9">
        <v>25.0</v>
      </c>
      <c r="G140" s="9">
        <f>IF(E140 &lt; Config!$B$4, Config!$B$4, E140)</f>
        <v>850</v>
      </c>
      <c r="H140" s="9">
        <f t="shared" si="1"/>
        <v>95409.58812</v>
      </c>
      <c r="I140" s="9">
        <f>H140 * (1 - Config!$B$9)</f>
        <v>81098.1499</v>
      </c>
      <c r="J140" s="9">
        <f>H140 * (1 + Config!$B$10)</f>
        <v>119261.9851</v>
      </c>
      <c r="K140" s="6" t="str">
        <f t="shared" si="2"/>
        <v>8g 10s 98c</v>
      </c>
      <c r="L140" s="8" t="str">
        <f t="shared" si="3"/>
        <v>9g 54s 10c</v>
      </c>
      <c r="M140" s="6" t="str">
        <f t="shared" si="4"/>
        <v>11g 92s 62c</v>
      </c>
      <c r="N140" s="6" t="str">
        <f t="shared" si="5"/>
        <v>Glyph of Lesser Healing Wave</v>
      </c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6">
        <f>IF(C141=0, Config!$B$17*Config!$B$20*Config!$B$70, 
IF(C141=1, Config!$B$17*Config!$B$21*Config!$B$71, 
IF(C141=2, Config!$B$17*Config!$B$22*Config!$B$72, 
IF(C141=3, Config!$B$17*Config!$B$23*Config!$B$73, 
IF(C141=4, Config!$B$17*Config!$B$24*Config!$B$74, 
IF(C141=5, Config!$B$17*Config!$B$25*Config!$B$75, 
IF(C141=6, Config!$B$17*Config!$B$26*Config!$B$76, 
IF(C141=7, Config!$B$17*Config!$B$27*Config!$B$77, ""))))))))</f>
        <v>14</v>
      </c>
      <c r="C141" s="9">
        <v>1.0</v>
      </c>
      <c r="D141" s="6" t="s">
        <v>1578</v>
      </c>
      <c r="E141" s="9">
        <v>100.0</v>
      </c>
      <c r="F141" s="9">
        <v>25.0</v>
      </c>
      <c r="G141" s="9">
        <f>IF(E141 &lt; Config!$B$4, Config!$B$4, E141)</f>
        <v>850</v>
      </c>
      <c r="H141" s="9">
        <f t="shared" si="1"/>
        <v>95409.58812</v>
      </c>
      <c r="I141" s="9">
        <f>H141 * (1 - Config!$B$9)</f>
        <v>81098.1499</v>
      </c>
      <c r="J141" s="9">
        <f>H141 * (1 + Config!$B$10)</f>
        <v>119261.9851</v>
      </c>
      <c r="K141" s="6" t="str">
        <f t="shared" si="2"/>
        <v>8g 10s 98c</v>
      </c>
      <c r="L141" s="8" t="str">
        <f t="shared" si="3"/>
        <v>9g 54s 10c</v>
      </c>
      <c r="M141" s="6" t="str">
        <f t="shared" si="4"/>
        <v>11g 92s 62c</v>
      </c>
      <c r="N141" s="6" t="str">
        <f t="shared" si="5"/>
        <v>Glyph of Water Mastery</v>
      </c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6">
        <f>IF(C142=0, Config!$B$17*Config!$B$20*Config!$B$70, 
IF(C142=1, Config!$B$17*Config!$B$21*Config!$B$71, 
IF(C142=2, Config!$B$17*Config!$B$22*Config!$B$72, 
IF(C142=3, Config!$B$17*Config!$B$23*Config!$B$73, 
IF(C142=4, Config!$B$17*Config!$B$24*Config!$B$74, 
IF(C142=5, Config!$B$17*Config!$B$25*Config!$B$75, 
IF(C142=6, Config!$B$17*Config!$B$26*Config!$B$76, 
IF(C142=7, Config!$B$17*Config!$B$27*Config!$B$77, ""))))))))</f>
        <v>14</v>
      </c>
      <c r="C142" s="9">
        <v>1.0</v>
      </c>
      <c r="D142" s="6" t="s">
        <v>1579</v>
      </c>
      <c r="E142" s="9">
        <v>100.0</v>
      </c>
      <c r="F142" s="9">
        <v>25.0</v>
      </c>
      <c r="G142" s="9">
        <f>IF(E142 &lt; Config!$B$4, Config!$B$4, E142)</f>
        <v>850</v>
      </c>
      <c r="H142" s="9">
        <f t="shared" si="1"/>
        <v>95409.58812</v>
      </c>
      <c r="I142" s="9">
        <f>H142 * (1 - Config!$B$9)</f>
        <v>81098.1499</v>
      </c>
      <c r="J142" s="9">
        <f>H142 * (1 + Config!$B$10)</f>
        <v>119261.9851</v>
      </c>
      <c r="K142" s="6" t="str">
        <f t="shared" si="2"/>
        <v>8g 10s 98c</v>
      </c>
      <c r="L142" s="8" t="str">
        <f t="shared" si="3"/>
        <v>9g 54s 10c</v>
      </c>
      <c r="M142" s="6" t="str">
        <f t="shared" si="4"/>
        <v>11g 92s 62c</v>
      </c>
      <c r="N142" s="6" t="str">
        <f t="shared" si="5"/>
        <v>Glyph of Frost Shock</v>
      </c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6">
        <f>IF(C143=0, Config!$B$17*Config!$B$20*Config!$B$70, 
IF(C143=1, Config!$B$17*Config!$B$21*Config!$B$71, 
IF(C143=2, Config!$B$17*Config!$B$22*Config!$B$72, 
IF(C143=3, Config!$B$17*Config!$B$23*Config!$B$73, 
IF(C143=4, Config!$B$17*Config!$B$24*Config!$B$74, 
IF(C143=5, Config!$B$17*Config!$B$25*Config!$B$75, 
IF(C143=6, Config!$B$17*Config!$B$26*Config!$B$76, 
IF(C143=7, Config!$B$17*Config!$B$27*Config!$B$77, ""))))))))</f>
        <v>14</v>
      </c>
      <c r="C143" s="9">
        <v>1.0</v>
      </c>
      <c r="D143" s="6" t="s">
        <v>1580</v>
      </c>
      <c r="E143" s="9">
        <v>100.0</v>
      </c>
      <c r="F143" s="9">
        <v>25.0</v>
      </c>
      <c r="G143" s="9">
        <f>IF(E143 &lt; Config!$B$4, Config!$B$4, E143)</f>
        <v>850</v>
      </c>
      <c r="H143" s="9">
        <f t="shared" si="1"/>
        <v>95409.58812</v>
      </c>
      <c r="I143" s="9">
        <f>H143 * (1 - Config!$B$9)</f>
        <v>81098.1499</v>
      </c>
      <c r="J143" s="9">
        <f>H143 * (1 + Config!$B$10)</f>
        <v>119261.9851</v>
      </c>
      <c r="K143" s="6" t="str">
        <f t="shared" si="2"/>
        <v>8g 10s 98c</v>
      </c>
      <c r="L143" s="8" t="str">
        <f t="shared" si="3"/>
        <v>9g 54s 10c</v>
      </c>
      <c r="M143" s="6" t="str">
        <f t="shared" si="4"/>
        <v>11g 92s 62c</v>
      </c>
      <c r="N143" s="6" t="str">
        <f t="shared" si="5"/>
        <v>Glyph of Fear Ward</v>
      </c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6">
        <f>IF(C144=0, Config!$B$17*Config!$B$20*Config!$B$70, 
IF(C144=1, Config!$B$17*Config!$B$21*Config!$B$71, 
IF(C144=2, Config!$B$17*Config!$B$22*Config!$B$72, 
IF(C144=3, Config!$B$17*Config!$B$23*Config!$B$73, 
IF(C144=4, Config!$B$17*Config!$B$24*Config!$B$74, 
IF(C144=5, Config!$B$17*Config!$B$25*Config!$B$75, 
IF(C144=6, Config!$B$17*Config!$B$26*Config!$B$76, 
IF(C144=7, Config!$B$17*Config!$B$27*Config!$B$77, ""))))))))</f>
        <v>14</v>
      </c>
      <c r="C144" s="9">
        <v>1.0</v>
      </c>
      <c r="D144" s="6" t="s">
        <v>1581</v>
      </c>
      <c r="E144" s="9">
        <v>100.0</v>
      </c>
      <c r="F144" s="9">
        <v>25.0</v>
      </c>
      <c r="G144" s="9">
        <f>IF(E144 &lt; Config!$B$4, Config!$B$4, E144)</f>
        <v>850</v>
      </c>
      <c r="H144" s="9">
        <f t="shared" si="1"/>
        <v>95409.58812</v>
      </c>
      <c r="I144" s="9">
        <f>H144 * (1 - Config!$B$9)</f>
        <v>81098.1499</v>
      </c>
      <c r="J144" s="9">
        <f>H144 * (1 + Config!$B$10)</f>
        <v>119261.9851</v>
      </c>
      <c r="K144" s="6" t="str">
        <f t="shared" si="2"/>
        <v>8g 10s 98c</v>
      </c>
      <c r="L144" s="8" t="str">
        <f t="shared" si="3"/>
        <v>9g 54s 10c</v>
      </c>
      <c r="M144" s="6" t="str">
        <f t="shared" si="4"/>
        <v>11g 92s 62c</v>
      </c>
      <c r="N144" s="6" t="str">
        <f t="shared" si="5"/>
        <v>Glyph of Flash Heal</v>
      </c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6">
        <f>IF(C145=0, Config!$B$17*Config!$B$20*Config!$B$70, 
IF(C145=1, Config!$B$17*Config!$B$21*Config!$B$71, 
IF(C145=2, Config!$B$17*Config!$B$22*Config!$B$72, 
IF(C145=3, Config!$B$17*Config!$B$23*Config!$B$73, 
IF(C145=4, Config!$B$17*Config!$B$24*Config!$B$74, 
IF(C145=5, Config!$B$17*Config!$B$25*Config!$B$75, 
IF(C145=6, Config!$B$17*Config!$B$26*Config!$B$76, 
IF(C145=7, Config!$B$17*Config!$B$27*Config!$B$77, ""))))))))</f>
        <v>14</v>
      </c>
      <c r="C145" s="9">
        <v>1.0</v>
      </c>
      <c r="D145" s="6" t="s">
        <v>1582</v>
      </c>
      <c r="E145" s="9">
        <v>100.0</v>
      </c>
      <c r="F145" s="9">
        <v>25.0</v>
      </c>
      <c r="G145" s="9">
        <f>IF(E145 &lt; Config!$B$4, Config!$B$4, E145)</f>
        <v>850</v>
      </c>
      <c r="H145" s="9">
        <f t="shared" si="1"/>
        <v>95409.58812</v>
      </c>
      <c r="I145" s="9">
        <f>H145 * (1 - Config!$B$9)</f>
        <v>81098.1499</v>
      </c>
      <c r="J145" s="9">
        <f>H145 * (1 + Config!$B$10)</f>
        <v>119261.9851</v>
      </c>
      <c r="K145" s="6" t="str">
        <f t="shared" si="2"/>
        <v>8g 10s 98c</v>
      </c>
      <c r="L145" s="8" t="str">
        <f t="shared" si="3"/>
        <v>9g 54s 10c</v>
      </c>
      <c r="M145" s="6" t="str">
        <f t="shared" si="4"/>
        <v>11g 92s 62c</v>
      </c>
      <c r="N145" s="6" t="str">
        <f t="shared" si="5"/>
        <v>Glyph of Holy Nova</v>
      </c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6">
        <f>IF(C146=0, Config!$B$17*Config!$B$20*Config!$B$70, 
IF(C146=1, Config!$B$17*Config!$B$21*Config!$B$71, 
IF(C146=2, Config!$B$17*Config!$B$22*Config!$B$72, 
IF(C146=3, Config!$B$17*Config!$B$23*Config!$B$73, 
IF(C146=4, Config!$B$17*Config!$B$24*Config!$B$74, 
IF(C146=5, Config!$B$17*Config!$B$25*Config!$B$75, 
IF(C146=6, Config!$B$17*Config!$B$26*Config!$B$76, 
IF(C146=7, Config!$B$17*Config!$B$27*Config!$B$77, ""))))))))</f>
        <v>14</v>
      </c>
      <c r="C146" s="9">
        <v>1.0</v>
      </c>
      <c r="D146" s="6" t="s">
        <v>1583</v>
      </c>
      <c r="E146" s="9">
        <v>100.0</v>
      </c>
      <c r="F146" s="9">
        <v>25.0</v>
      </c>
      <c r="G146" s="9">
        <f>IF(E146 &lt; Config!$B$4, Config!$B$4, E146)</f>
        <v>850</v>
      </c>
      <c r="H146" s="9">
        <f t="shared" si="1"/>
        <v>95409.58812</v>
      </c>
      <c r="I146" s="9">
        <f>H146 * (1 - Config!$B$9)</f>
        <v>81098.1499</v>
      </c>
      <c r="J146" s="9">
        <f>H146 * (1 + Config!$B$10)</f>
        <v>119261.9851</v>
      </c>
      <c r="K146" s="6" t="str">
        <f t="shared" si="2"/>
        <v>8g 10s 98c</v>
      </c>
      <c r="L146" s="8" t="str">
        <f t="shared" si="3"/>
        <v>9g 54s 10c</v>
      </c>
      <c r="M146" s="6" t="str">
        <f t="shared" si="4"/>
        <v>11g 92s 62c</v>
      </c>
      <c r="N146" s="6" t="str">
        <f t="shared" si="5"/>
        <v>Glyph of Shadow</v>
      </c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6">
        <f>IF(C147=0, Config!$B$17*Config!$B$20*Config!$B$70, 
IF(C147=1, Config!$B$17*Config!$B$21*Config!$B$71, 
IF(C147=2, Config!$B$17*Config!$B$22*Config!$B$72, 
IF(C147=3, Config!$B$17*Config!$B$23*Config!$B$73, 
IF(C147=4, Config!$B$17*Config!$B$24*Config!$B$74, 
IF(C147=5, Config!$B$17*Config!$B$25*Config!$B$75, 
IF(C147=6, Config!$B$17*Config!$B$26*Config!$B$76, 
IF(C147=7, Config!$B$17*Config!$B$27*Config!$B$77, ""))))))))</f>
        <v>14</v>
      </c>
      <c r="C147" s="9">
        <v>1.0</v>
      </c>
      <c r="D147" s="6" t="s">
        <v>1584</v>
      </c>
      <c r="E147" s="9">
        <v>100.0</v>
      </c>
      <c r="F147" s="9">
        <v>25.0</v>
      </c>
      <c r="G147" s="9">
        <f>IF(E147 &lt; Config!$B$4, Config!$B$4, E147)</f>
        <v>850</v>
      </c>
      <c r="H147" s="9">
        <f t="shared" si="1"/>
        <v>95409.58812</v>
      </c>
      <c r="I147" s="9">
        <f>H147 * (1 - Config!$B$9)</f>
        <v>81098.1499</v>
      </c>
      <c r="J147" s="9">
        <f>H147 * (1 + Config!$B$10)</f>
        <v>119261.9851</v>
      </c>
      <c r="K147" s="6" t="str">
        <f t="shared" si="2"/>
        <v>8g 10s 98c</v>
      </c>
      <c r="L147" s="8" t="str">
        <f t="shared" si="3"/>
        <v>9g 54s 10c</v>
      </c>
      <c r="M147" s="6" t="str">
        <f t="shared" si="4"/>
        <v>11g 92s 62c</v>
      </c>
      <c r="N147" s="6" t="str">
        <f t="shared" si="5"/>
        <v>Glyph of Scourge Imprisonment</v>
      </c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6">
        <f>IF(C148=0, Config!$B$17*Config!$B$20*Config!$B$70, 
IF(C148=1, Config!$B$17*Config!$B$21*Config!$B$71, 
IF(C148=2, Config!$B$17*Config!$B$22*Config!$B$72, 
IF(C148=3, Config!$B$17*Config!$B$23*Config!$B$73, 
IF(C148=4, Config!$B$17*Config!$B$24*Config!$B$74, 
IF(C148=5, Config!$B$17*Config!$B$25*Config!$B$75, 
IF(C148=6, Config!$B$17*Config!$B$26*Config!$B$76, 
IF(C148=7, Config!$B$17*Config!$B$27*Config!$B$77, ""))))))))</f>
        <v>14</v>
      </c>
      <c r="C148" s="9">
        <v>1.0</v>
      </c>
      <c r="D148" s="6" t="s">
        <v>1585</v>
      </c>
      <c r="E148" s="9">
        <v>100.0</v>
      </c>
      <c r="F148" s="9">
        <v>25.0</v>
      </c>
      <c r="G148" s="9">
        <f>IF(E148 &lt; Config!$B$4, Config!$B$4, E148)</f>
        <v>850</v>
      </c>
      <c r="H148" s="9">
        <f t="shared" si="1"/>
        <v>95409.58812</v>
      </c>
      <c r="I148" s="9">
        <f>H148 * (1 - Config!$B$9)</f>
        <v>81098.1499</v>
      </c>
      <c r="J148" s="9">
        <f>H148 * (1 + Config!$B$10)</f>
        <v>119261.9851</v>
      </c>
      <c r="K148" s="6" t="str">
        <f t="shared" si="2"/>
        <v>8g 10s 98c</v>
      </c>
      <c r="L148" s="8" t="str">
        <f t="shared" si="3"/>
        <v>9g 54s 10c</v>
      </c>
      <c r="M148" s="6" t="str">
        <f t="shared" si="4"/>
        <v>11g 92s 62c</v>
      </c>
      <c r="N148" s="6" t="str">
        <f t="shared" si="5"/>
        <v>Glyph of Shadowburn</v>
      </c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6">
        <f>IF(C149=0, Config!$B$17*Config!$B$20*Config!$B$70, 
IF(C149=1, Config!$B$17*Config!$B$21*Config!$B$71, 
IF(C149=2, Config!$B$17*Config!$B$22*Config!$B$72, 
IF(C149=3, Config!$B$17*Config!$B$23*Config!$B$73, 
IF(C149=4, Config!$B$17*Config!$B$24*Config!$B$74, 
IF(C149=5, Config!$B$17*Config!$B$25*Config!$B$75, 
IF(C149=6, Config!$B$17*Config!$B$26*Config!$B$76, 
IF(C149=7, Config!$B$17*Config!$B$27*Config!$B$77, ""))))))))</f>
        <v>14</v>
      </c>
      <c r="C149" s="9">
        <v>1.0</v>
      </c>
      <c r="D149" s="6" t="s">
        <v>1586</v>
      </c>
      <c r="E149" s="9">
        <v>100.0</v>
      </c>
      <c r="F149" s="9">
        <v>25.0</v>
      </c>
      <c r="G149" s="9">
        <f>IF(E149 &lt; Config!$B$4, Config!$B$4, E149)</f>
        <v>850</v>
      </c>
      <c r="H149" s="9">
        <f t="shared" si="1"/>
        <v>95409.58812</v>
      </c>
      <c r="I149" s="9">
        <f>H149 * (1 - Config!$B$9)</f>
        <v>81098.1499</v>
      </c>
      <c r="J149" s="9">
        <f>H149 * (1 + Config!$B$10)</f>
        <v>119261.9851</v>
      </c>
      <c r="K149" s="6" t="str">
        <f t="shared" si="2"/>
        <v>8g 10s 98c</v>
      </c>
      <c r="L149" s="8" t="str">
        <f t="shared" si="3"/>
        <v>9g 54s 10c</v>
      </c>
      <c r="M149" s="6" t="str">
        <f t="shared" si="4"/>
        <v>11g 92s 62c</v>
      </c>
      <c r="N149" s="6" t="str">
        <f t="shared" si="5"/>
        <v>Glyph of Blink</v>
      </c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6">
        <f>IF(C150=0, Config!$B$17*Config!$B$20*Config!$B$70, 
IF(C150=1, Config!$B$17*Config!$B$21*Config!$B$71, 
IF(C150=2, Config!$B$17*Config!$B$22*Config!$B$72, 
IF(C150=3, Config!$B$17*Config!$B$23*Config!$B$73, 
IF(C150=4, Config!$B$17*Config!$B$24*Config!$B$74, 
IF(C150=5, Config!$B$17*Config!$B$25*Config!$B$75, 
IF(C150=6, Config!$B$17*Config!$B$26*Config!$B$76, 
IF(C150=7, Config!$B$17*Config!$B$27*Config!$B$77, ""))))))))</f>
        <v>14</v>
      </c>
      <c r="C150" s="9">
        <v>1.0</v>
      </c>
      <c r="D150" s="6" t="s">
        <v>1587</v>
      </c>
      <c r="E150" s="9">
        <v>100.0</v>
      </c>
      <c r="F150" s="9">
        <v>25.0</v>
      </c>
      <c r="G150" s="9">
        <f>IF(E150 &lt; Config!$B$4, Config!$B$4, E150)</f>
        <v>850</v>
      </c>
      <c r="H150" s="9">
        <f t="shared" si="1"/>
        <v>95409.58812</v>
      </c>
      <c r="I150" s="9">
        <f>H150 * (1 - Config!$B$9)</f>
        <v>81098.1499</v>
      </c>
      <c r="J150" s="9">
        <f>H150 * (1 + Config!$B$10)</f>
        <v>119261.9851</v>
      </c>
      <c r="K150" s="6" t="str">
        <f t="shared" si="2"/>
        <v>8g 10s 98c</v>
      </c>
      <c r="L150" s="8" t="str">
        <f t="shared" si="3"/>
        <v>9g 54s 10c</v>
      </c>
      <c r="M150" s="6" t="str">
        <f t="shared" si="4"/>
        <v>11g 92s 62c</v>
      </c>
      <c r="N150" s="6" t="str">
        <f t="shared" si="5"/>
        <v>Glyph of Evocation</v>
      </c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6">
        <f>IF(C151=0, Config!$B$17*Config!$B$20*Config!$B$70, 
IF(C151=1, Config!$B$17*Config!$B$21*Config!$B$71, 
IF(C151=2, Config!$B$17*Config!$B$22*Config!$B$72, 
IF(C151=3, Config!$B$17*Config!$B$23*Config!$B$73, 
IF(C151=4, Config!$B$17*Config!$B$24*Config!$B$74, 
IF(C151=5, Config!$B$17*Config!$B$25*Config!$B$75, 
IF(C151=6, Config!$B$17*Config!$B$26*Config!$B$76, 
IF(C151=7, Config!$B$17*Config!$B$27*Config!$B$77, ""))))))))</f>
        <v>14</v>
      </c>
      <c r="C151" s="9">
        <v>1.0</v>
      </c>
      <c r="D151" s="6" t="s">
        <v>1588</v>
      </c>
      <c r="E151" s="9">
        <v>100.0</v>
      </c>
      <c r="F151" s="9">
        <v>25.0</v>
      </c>
      <c r="G151" s="9">
        <f>IF(E151 &lt; Config!$B$4, Config!$B$4, E151)</f>
        <v>850</v>
      </c>
      <c r="H151" s="9">
        <f t="shared" si="1"/>
        <v>95409.58812</v>
      </c>
      <c r="I151" s="9">
        <f>H151 * (1 - Config!$B$9)</f>
        <v>81098.1499</v>
      </c>
      <c r="J151" s="9">
        <f>H151 * (1 + Config!$B$10)</f>
        <v>119261.9851</v>
      </c>
      <c r="K151" s="6" t="str">
        <f t="shared" si="2"/>
        <v>8g 10s 98c</v>
      </c>
      <c r="L151" s="8" t="str">
        <f t="shared" si="3"/>
        <v>9g 54s 10c</v>
      </c>
      <c r="M151" s="6" t="str">
        <f t="shared" si="4"/>
        <v>11g 92s 62c</v>
      </c>
      <c r="N151" s="6" t="str">
        <f t="shared" si="5"/>
        <v>Glyph of Icy Veins</v>
      </c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6">
        <f>IF(C152=0, Config!$B$17*Config!$B$20*Config!$B$70, 
IF(C152=1, Config!$B$17*Config!$B$21*Config!$B$71, 
IF(C152=2, Config!$B$17*Config!$B$22*Config!$B$72, 
IF(C152=3, Config!$B$17*Config!$B$23*Config!$B$73, 
IF(C152=4, Config!$B$17*Config!$B$24*Config!$B$74, 
IF(C152=5, Config!$B$17*Config!$B$25*Config!$B$75, 
IF(C152=6, Config!$B$17*Config!$B$26*Config!$B$76, 
IF(C152=7, Config!$B$17*Config!$B$27*Config!$B$77, ""))))))))</f>
        <v>14</v>
      </c>
      <c r="C152" s="9">
        <v>1.0</v>
      </c>
      <c r="D152" s="6" t="s">
        <v>1589</v>
      </c>
      <c r="E152" s="9">
        <v>100.0</v>
      </c>
      <c r="F152" s="9">
        <v>25.0</v>
      </c>
      <c r="G152" s="9">
        <f>IF(E152 &lt; Config!$B$4, Config!$B$4, E152)</f>
        <v>850</v>
      </c>
      <c r="H152" s="9">
        <f t="shared" si="1"/>
        <v>95409.58812</v>
      </c>
      <c r="I152" s="9">
        <f>H152 * (1 - Config!$B$9)</f>
        <v>81098.1499</v>
      </c>
      <c r="J152" s="9">
        <f>H152 * (1 + Config!$B$10)</f>
        <v>119261.9851</v>
      </c>
      <c r="K152" s="6" t="str">
        <f t="shared" si="2"/>
        <v>8g 10s 98c</v>
      </c>
      <c r="L152" s="8" t="str">
        <f t="shared" si="3"/>
        <v>9g 54s 10c</v>
      </c>
      <c r="M152" s="6" t="str">
        <f t="shared" si="4"/>
        <v>11g 92s 62c</v>
      </c>
      <c r="N152" s="6" t="str">
        <f t="shared" si="5"/>
        <v>Glyph of Scorch</v>
      </c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6">
        <f>IF(C153=0, Config!$B$17*Config!$B$20*Config!$B$70, 
IF(C153=1, Config!$B$17*Config!$B$21*Config!$B$71, 
IF(C153=2, Config!$B$17*Config!$B$22*Config!$B$72, 
IF(C153=3, Config!$B$17*Config!$B$23*Config!$B$73, 
IF(C153=4, Config!$B$17*Config!$B$24*Config!$B$74, 
IF(C153=5, Config!$B$17*Config!$B$25*Config!$B$75, 
IF(C153=6, Config!$B$17*Config!$B$26*Config!$B$76, 
IF(C153=7, Config!$B$17*Config!$B$27*Config!$B$77, ""))))))))</f>
        <v>14</v>
      </c>
      <c r="C153" s="9">
        <v>1.0</v>
      </c>
      <c r="D153" s="6" t="s">
        <v>1590</v>
      </c>
      <c r="E153" s="9">
        <v>100.0</v>
      </c>
      <c r="F153" s="9">
        <v>25.0</v>
      </c>
      <c r="G153" s="9">
        <f>IF(E153 &lt; Config!$B$4, Config!$B$4, E153)</f>
        <v>850</v>
      </c>
      <c r="H153" s="9">
        <f t="shared" si="1"/>
        <v>95409.58812</v>
      </c>
      <c r="I153" s="9">
        <f>H153 * (1 - Config!$B$9)</f>
        <v>81098.1499</v>
      </c>
      <c r="J153" s="9">
        <f>H153 * (1 + Config!$B$10)</f>
        <v>119261.9851</v>
      </c>
      <c r="K153" s="6" t="str">
        <f t="shared" si="2"/>
        <v>8g 10s 98c</v>
      </c>
      <c r="L153" s="8" t="str">
        <f t="shared" si="3"/>
        <v>9g 54s 10c</v>
      </c>
      <c r="M153" s="6" t="str">
        <f t="shared" si="4"/>
        <v>11g 92s 62c</v>
      </c>
      <c r="N153" s="6" t="str">
        <f t="shared" si="5"/>
        <v>Glyph of Aimed Shot</v>
      </c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6">
        <f>IF(C154=0, Config!$B$17*Config!$B$20*Config!$B$70, 
IF(C154=1, Config!$B$17*Config!$B$21*Config!$B$71, 
IF(C154=2, Config!$B$17*Config!$B$22*Config!$B$72, 
IF(C154=3, Config!$B$17*Config!$B$23*Config!$B$73, 
IF(C154=4, Config!$B$17*Config!$B$24*Config!$B$74, 
IF(C154=5, Config!$B$17*Config!$B$25*Config!$B$75, 
IF(C154=6, Config!$B$17*Config!$B$26*Config!$B$76, 
IF(C154=7, Config!$B$17*Config!$B$27*Config!$B$77, ""))))))))</f>
        <v>14</v>
      </c>
      <c r="C154" s="9">
        <v>1.0</v>
      </c>
      <c r="D154" s="6" t="s">
        <v>1591</v>
      </c>
      <c r="E154" s="9">
        <v>100.0</v>
      </c>
      <c r="F154" s="9">
        <v>25.0</v>
      </c>
      <c r="G154" s="9">
        <f>IF(E154 &lt; Config!$B$4, Config!$B$4, E154)</f>
        <v>850</v>
      </c>
      <c r="H154" s="9">
        <f t="shared" si="1"/>
        <v>95409.58812</v>
      </c>
      <c r="I154" s="9">
        <f>H154 * (1 - Config!$B$9)</f>
        <v>81098.1499</v>
      </c>
      <c r="J154" s="9">
        <f>H154 * (1 + Config!$B$10)</f>
        <v>119261.9851</v>
      </c>
      <c r="K154" s="6" t="str">
        <f t="shared" si="2"/>
        <v>8g 10s 98c</v>
      </c>
      <c r="L154" s="8" t="str">
        <f t="shared" si="3"/>
        <v>9g 54s 10c</v>
      </c>
      <c r="M154" s="6" t="str">
        <f t="shared" si="4"/>
        <v>11g 92s 62c</v>
      </c>
      <c r="N154" s="6" t="str">
        <f t="shared" si="5"/>
        <v>Glyph of Deterrence</v>
      </c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6">
        <f>IF(C155=0, Config!$B$17*Config!$B$20*Config!$B$70, 
IF(C155=1, Config!$B$17*Config!$B$21*Config!$B$71, 
IF(C155=2, Config!$B$17*Config!$B$22*Config!$B$72, 
IF(C155=3, Config!$B$17*Config!$B$23*Config!$B$73, 
IF(C155=4, Config!$B$17*Config!$B$24*Config!$B$74, 
IF(C155=5, Config!$B$17*Config!$B$25*Config!$B$75, 
IF(C155=6, Config!$B$17*Config!$B$26*Config!$B$76, 
IF(C155=7, Config!$B$17*Config!$B$27*Config!$B$77, ""))))))))</f>
        <v>14</v>
      </c>
      <c r="C155" s="9">
        <v>1.0</v>
      </c>
      <c r="D155" s="6" t="s">
        <v>1592</v>
      </c>
      <c r="E155" s="9">
        <v>100.0</v>
      </c>
      <c r="F155" s="9">
        <v>25.0</v>
      </c>
      <c r="G155" s="9">
        <f>IF(E155 &lt; Config!$B$4, Config!$B$4, E155)</f>
        <v>850</v>
      </c>
      <c r="H155" s="9">
        <f t="shared" si="1"/>
        <v>95409.58812</v>
      </c>
      <c r="I155" s="9">
        <f>H155 * (1 - Config!$B$9)</f>
        <v>81098.1499</v>
      </c>
      <c r="J155" s="9">
        <f>H155 * (1 + Config!$B$10)</f>
        <v>119261.9851</v>
      </c>
      <c r="K155" s="6" t="str">
        <f t="shared" si="2"/>
        <v>8g 10s 98c</v>
      </c>
      <c r="L155" s="8" t="str">
        <f t="shared" si="3"/>
        <v>9g 54s 10c</v>
      </c>
      <c r="M155" s="6" t="str">
        <f t="shared" si="4"/>
        <v>11g 92s 62c</v>
      </c>
      <c r="N155" s="6" t="str">
        <f t="shared" si="5"/>
        <v>Glyph of Disengage</v>
      </c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6">
        <f>IF(C156=0, Config!$B$17*Config!$B$20*Config!$B$70, 
IF(C156=1, Config!$B$17*Config!$B$21*Config!$B$71, 
IF(C156=2, Config!$B$17*Config!$B$22*Config!$B$72, 
IF(C156=3, Config!$B$17*Config!$B$23*Config!$B$73, 
IF(C156=4, Config!$B$17*Config!$B$24*Config!$B$74, 
IF(C156=5, Config!$B$17*Config!$B$25*Config!$B$75, 
IF(C156=6, Config!$B$17*Config!$B$26*Config!$B$76, 
IF(C156=7, Config!$B$17*Config!$B$27*Config!$B$77, ""))))))))</f>
        <v>14</v>
      </c>
      <c r="C156" s="9">
        <v>1.0</v>
      </c>
      <c r="D156" s="6" t="s">
        <v>1593</v>
      </c>
      <c r="E156" s="9">
        <v>100.0</v>
      </c>
      <c r="F156" s="9">
        <v>25.0</v>
      </c>
      <c r="G156" s="9">
        <f>IF(E156 &lt; Config!$B$4, Config!$B$4, E156)</f>
        <v>850</v>
      </c>
      <c r="H156" s="9">
        <f t="shared" si="1"/>
        <v>95409.58812</v>
      </c>
      <c r="I156" s="9">
        <f>H156 * (1 - Config!$B$9)</f>
        <v>81098.1499</v>
      </c>
      <c r="J156" s="9">
        <f>H156 * (1 + Config!$B$10)</f>
        <v>119261.9851</v>
      </c>
      <c r="K156" s="6" t="str">
        <f t="shared" si="2"/>
        <v>8g 10s 98c</v>
      </c>
      <c r="L156" s="8" t="str">
        <f t="shared" si="3"/>
        <v>9g 54s 10c</v>
      </c>
      <c r="M156" s="6" t="str">
        <f t="shared" si="4"/>
        <v>11g 92s 62c</v>
      </c>
      <c r="N156" s="6" t="str">
        <f t="shared" si="5"/>
        <v>Glyph of Freezing Trap</v>
      </c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6">
        <f>IF(C157=0, Config!$B$17*Config!$B$20*Config!$B$70, 
IF(C157=1, Config!$B$17*Config!$B$21*Config!$B$71, 
IF(C157=2, Config!$B$17*Config!$B$22*Config!$B$72, 
IF(C157=3, Config!$B$17*Config!$B$23*Config!$B$73, 
IF(C157=4, Config!$B$17*Config!$B$24*Config!$B$74, 
IF(C157=5, Config!$B$17*Config!$B$25*Config!$B$75, 
IF(C157=6, Config!$B$17*Config!$B$26*Config!$B$76, 
IF(C157=7, Config!$B$17*Config!$B$27*Config!$B$77, ""))))))))</f>
        <v>14</v>
      </c>
      <c r="C157" s="9">
        <v>1.0</v>
      </c>
      <c r="D157" s="6" t="s">
        <v>1594</v>
      </c>
      <c r="E157" s="9">
        <v>100.0</v>
      </c>
      <c r="F157" s="9">
        <v>25.0</v>
      </c>
      <c r="G157" s="9">
        <f>IF(E157 &lt; Config!$B$4, Config!$B$4, E157)</f>
        <v>850</v>
      </c>
      <c r="H157" s="9">
        <f t="shared" si="1"/>
        <v>95409.58812</v>
      </c>
      <c r="I157" s="9">
        <f>H157 * (1 - Config!$B$9)</f>
        <v>81098.1499</v>
      </c>
      <c r="J157" s="9">
        <f>H157 * (1 + Config!$B$10)</f>
        <v>119261.9851</v>
      </c>
      <c r="K157" s="6" t="str">
        <f t="shared" si="2"/>
        <v>8g 10s 98c</v>
      </c>
      <c r="L157" s="8" t="str">
        <f t="shared" si="3"/>
        <v>9g 54s 10c</v>
      </c>
      <c r="M157" s="6" t="str">
        <f t="shared" si="4"/>
        <v>11g 92s 62c</v>
      </c>
      <c r="N157" s="6" t="str">
        <f t="shared" si="5"/>
        <v>Glyph of Crippling Poison</v>
      </c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6">
        <f>IF(C158=0, Config!$B$17*Config!$B$20*Config!$B$70, 
IF(C158=1, Config!$B$17*Config!$B$21*Config!$B$71, 
IF(C158=2, Config!$B$17*Config!$B$22*Config!$B$72, 
IF(C158=3, Config!$B$17*Config!$B$23*Config!$B$73, 
IF(C158=4, Config!$B$17*Config!$B$24*Config!$B$74, 
IF(C158=5, Config!$B$17*Config!$B$25*Config!$B$75, 
IF(C158=6, Config!$B$17*Config!$B$26*Config!$B$76, 
IF(C158=7, Config!$B$17*Config!$B$27*Config!$B$77, ""))))))))</f>
        <v>14</v>
      </c>
      <c r="C158" s="9">
        <v>1.0</v>
      </c>
      <c r="D158" s="6" t="s">
        <v>1595</v>
      </c>
      <c r="E158" s="9">
        <v>100.0</v>
      </c>
      <c r="F158" s="9">
        <v>25.0</v>
      </c>
      <c r="G158" s="9">
        <f>IF(E158 &lt; Config!$B$4, Config!$B$4, E158)</f>
        <v>850</v>
      </c>
      <c r="H158" s="9">
        <f t="shared" si="1"/>
        <v>95409.58812</v>
      </c>
      <c r="I158" s="9">
        <f>H158 * (1 - Config!$B$9)</f>
        <v>81098.1499</v>
      </c>
      <c r="J158" s="9">
        <f>H158 * (1 + Config!$B$10)</f>
        <v>119261.9851</v>
      </c>
      <c r="K158" s="6" t="str">
        <f t="shared" si="2"/>
        <v>8g 10s 98c</v>
      </c>
      <c r="L158" s="8" t="str">
        <f t="shared" si="3"/>
        <v>9g 54s 10c</v>
      </c>
      <c r="M158" s="6" t="str">
        <f t="shared" si="4"/>
        <v>11g 92s 62c</v>
      </c>
      <c r="N158" s="6" t="str">
        <f t="shared" si="5"/>
        <v>Glyph of Ghostly Strike</v>
      </c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6">
        <f>IF(C159=0, Config!$B$17*Config!$B$20*Config!$B$70, 
IF(C159=1, Config!$B$17*Config!$B$21*Config!$B$71, 
IF(C159=2, Config!$B$17*Config!$B$22*Config!$B$72, 
IF(C159=3, Config!$B$17*Config!$B$23*Config!$B$73, 
IF(C159=4, Config!$B$17*Config!$B$24*Config!$B$74, 
IF(C159=5, Config!$B$17*Config!$B$25*Config!$B$75, 
IF(C159=6, Config!$B$17*Config!$B$26*Config!$B$76, 
IF(C159=7, Config!$B$17*Config!$B$27*Config!$B$77, ""))))))))</f>
        <v>14</v>
      </c>
      <c r="C159" s="9">
        <v>1.0</v>
      </c>
      <c r="D159" s="6" t="s">
        <v>1596</v>
      </c>
      <c r="E159" s="9">
        <v>100.0</v>
      </c>
      <c r="F159" s="9">
        <v>25.0</v>
      </c>
      <c r="G159" s="9">
        <f>IF(E159 &lt; Config!$B$4, Config!$B$4, E159)</f>
        <v>850</v>
      </c>
      <c r="H159" s="9">
        <f t="shared" si="1"/>
        <v>95409.58812</v>
      </c>
      <c r="I159" s="9">
        <f>H159 * (1 - Config!$B$9)</f>
        <v>81098.1499</v>
      </c>
      <c r="J159" s="9">
        <f>H159 * (1 + Config!$B$10)</f>
        <v>119261.9851</v>
      </c>
      <c r="K159" s="6" t="str">
        <f t="shared" si="2"/>
        <v>8g 10s 98c</v>
      </c>
      <c r="L159" s="8" t="str">
        <f t="shared" si="3"/>
        <v>9g 54s 10c</v>
      </c>
      <c r="M159" s="6" t="str">
        <f t="shared" si="4"/>
        <v>11g 92s 62c</v>
      </c>
      <c r="N159" s="6" t="str">
        <f t="shared" si="5"/>
        <v>Glyph of Rupture</v>
      </c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6">
        <f>IF(C160=0, Config!$B$17*Config!$B$20*Config!$B$70, 
IF(C160=1, Config!$B$17*Config!$B$21*Config!$B$71, 
IF(C160=2, Config!$B$17*Config!$B$22*Config!$B$72, 
IF(C160=3, Config!$B$17*Config!$B$23*Config!$B$73, 
IF(C160=4, Config!$B$17*Config!$B$24*Config!$B$74, 
IF(C160=5, Config!$B$17*Config!$B$25*Config!$B$75, 
IF(C160=6, Config!$B$17*Config!$B$26*Config!$B$76, 
IF(C160=7, Config!$B$17*Config!$B$27*Config!$B$77, ""))))))))</f>
        <v>14</v>
      </c>
      <c r="C160" s="9">
        <v>1.0</v>
      </c>
      <c r="D160" s="6" t="s">
        <v>1597</v>
      </c>
      <c r="E160" s="9">
        <v>100.0</v>
      </c>
      <c r="F160" s="9">
        <v>25.0</v>
      </c>
      <c r="G160" s="9">
        <f>IF(E160 &lt; Config!$B$4, Config!$B$4, E160)</f>
        <v>850</v>
      </c>
      <c r="H160" s="9">
        <f t="shared" si="1"/>
        <v>95409.58812</v>
      </c>
      <c r="I160" s="9">
        <f>H160 * (1 - Config!$B$9)</f>
        <v>81098.1499</v>
      </c>
      <c r="J160" s="9">
        <f>H160 * (1 + Config!$B$10)</f>
        <v>119261.9851</v>
      </c>
      <c r="K160" s="6" t="str">
        <f t="shared" si="2"/>
        <v>8g 10s 98c</v>
      </c>
      <c r="L160" s="8" t="str">
        <f t="shared" si="3"/>
        <v>9g 54s 10c</v>
      </c>
      <c r="M160" s="6" t="str">
        <f t="shared" si="4"/>
        <v>11g 92s 62c</v>
      </c>
      <c r="N160" s="6" t="str">
        <f t="shared" si="5"/>
        <v>Glyph of Unburdened Rebirth</v>
      </c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6">
        <f>IF(C161=0, Config!$B$17*Config!$B$20*Config!$B$70, 
IF(C161=1, Config!$B$17*Config!$B$21*Config!$B$71, 
IF(C161=2, Config!$B$17*Config!$B$22*Config!$B$72, 
IF(C161=3, Config!$B$17*Config!$B$23*Config!$B$73, 
IF(C161=4, Config!$B$17*Config!$B$24*Config!$B$74, 
IF(C161=5, Config!$B$17*Config!$B$25*Config!$B$75, 
IF(C161=6, Config!$B$17*Config!$B$26*Config!$B$76, 
IF(C161=7, Config!$B$17*Config!$B$27*Config!$B$77, ""))))))))</f>
        <v>14</v>
      </c>
      <c r="C161" s="9">
        <v>1.0</v>
      </c>
      <c r="D161" s="6" t="s">
        <v>1598</v>
      </c>
      <c r="E161" s="9">
        <v>100.0</v>
      </c>
      <c r="F161" s="9">
        <v>26.0</v>
      </c>
      <c r="G161" s="9">
        <f>IF(E161 &lt; Config!$B$4, Config!$B$4, E161)</f>
        <v>850</v>
      </c>
      <c r="H161" s="9">
        <f t="shared" si="1"/>
        <v>98276.06069</v>
      </c>
      <c r="I161" s="9">
        <f>H161 * (1 - Config!$B$9)</f>
        <v>83534.65159</v>
      </c>
      <c r="J161" s="9">
        <f>H161 * (1 + Config!$B$10)</f>
        <v>122845.0759</v>
      </c>
      <c r="K161" s="6" t="str">
        <f t="shared" si="2"/>
        <v>8g 35s 35c</v>
      </c>
      <c r="L161" s="8" t="str">
        <f t="shared" si="3"/>
        <v>9g 82s 76c</v>
      </c>
      <c r="M161" s="6" t="str">
        <f t="shared" si="4"/>
        <v>12g 28s 45c</v>
      </c>
      <c r="N161" s="6" t="str">
        <f t="shared" si="5"/>
        <v>Glyph of Shred</v>
      </c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6">
        <f>IF(C162=0, Config!$B$17*Config!$B$20*Config!$B$70, 
IF(C162=1, Config!$B$17*Config!$B$21*Config!$B$71, 
IF(C162=2, Config!$B$17*Config!$B$22*Config!$B$72, 
IF(C162=3, Config!$B$17*Config!$B$23*Config!$B$73, 
IF(C162=4, Config!$B$17*Config!$B$24*Config!$B$74, 
IF(C162=5, Config!$B$17*Config!$B$25*Config!$B$75, 
IF(C162=6, Config!$B$17*Config!$B$26*Config!$B$76, 
IF(C162=7, Config!$B$17*Config!$B$27*Config!$B$77, ""))))))))</f>
        <v>14</v>
      </c>
      <c r="C162" s="9">
        <v>1.0</v>
      </c>
      <c r="D162" s="6" t="s">
        <v>1599</v>
      </c>
      <c r="E162" s="9">
        <v>100.0</v>
      </c>
      <c r="F162" s="9">
        <v>28.0</v>
      </c>
      <c r="G162" s="9">
        <f>IF(E162 &lt; Config!$B$4, Config!$B$4, E162)</f>
        <v>850</v>
      </c>
      <c r="H162" s="9">
        <f t="shared" si="1"/>
        <v>103848.7859</v>
      </c>
      <c r="I162" s="9">
        <f>H162 * (1 - Config!$B$9)</f>
        <v>88271.46798</v>
      </c>
      <c r="J162" s="9">
        <f>H162 * (1 + Config!$B$10)</f>
        <v>129810.9823</v>
      </c>
      <c r="K162" s="6" t="str">
        <f t="shared" si="2"/>
        <v>8g 82s 71c</v>
      </c>
      <c r="L162" s="8" t="str">
        <f t="shared" si="3"/>
        <v>10g 38s 49c</v>
      </c>
      <c r="M162" s="6" t="str">
        <f t="shared" si="4"/>
        <v>12g 98s 11c</v>
      </c>
      <c r="N162" s="6" t="str">
        <f t="shared" si="5"/>
        <v>Glyph of Rake</v>
      </c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6">
        <f>IF(C163=0, Config!$B$17*Config!$B$20*Config!$B$70, 
IF(C163=1, Config!$B$17*Config!$B$21*Config!$B$71, 
IF(C163=2, Config!$B$17*Config!$B$22*Config!$B$72, 
IF(C163=3, Config!$B$17*Config!$B$23*Config!$B$73, 
IF(C163=4, Config!$B$17*Config!$B$24*Config!$B$74, 
IF(C163=5, Config!$B$17*Config!$B$25*Config!$B$75, 
IF(C163=6, Config!$B$17*Config!$B$26*Config!$B$76, 
IF(C163=7, Config!$B$17*Config!$B$27*Config!$B$77, ""))))))))</f>
        <v>14</v>
      </c>
      <c r="C163" s="9">
        <v>1.0</v>
      </c>
      <c r="D163" s="6" t="s">
        <v>1600</v>
      </c>
      <c r="E163" s="9">
        <v>100.0</v>
      </c>
      <c r="F163" s="9">
        <v>28.0</v>
      </c>
      <c r="G163" s="9">
        <f>IF(E163 &lt; Config!$B$4, Config!$B$4, E163)</f>
        <v>850</v>
      </c>
      <c r="H163" s="9">
        <f t="shared" si="1"/>
        <v>103848.7859</v>
      </c>
      <c r="I163" s="9">
        <f>H163 * (1 - Config!$B$9)</f>
        <v>88271.46798</v>
      </c>
      <c r="J163" s="9">
        <f>H163 * (1 + Config!$B$10)</f>
        <v>129810.9823</v>
      </c>
      <c r="K163" s="6" t="str">
        <f t="shared" si="2"/>
        <v>8g 82s 71c</v>
      </c>
      <c r="L163" s="8" t="str">
        <f t="shared" si="3"/>
        <v>10g 38s 49c</v>
      </c>
      <c r="M163" s="6" t="str">
        <f t="shared" si="4"/>
        <v>12g 98s 11c</v>
      </c>
      <c r="N163" s="6" t="str">
        <f t="shared" si="5"/>
        <v>Glyph of Water Walking</v>
      </c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6">
        <f>IF(C164=0, Config!$B$17*Config!$B$20*Config!$B$70, 
IF(C164=1, Config!$B$17*Config!$B$21*Config!$B$71, 
IF(C164=2, Config!$B$17*Config!$B$22*Config!$B$72, 
IF(C164=3, Config!$B$17*Config!$B$23*Config!$B$73, 
IF(C164=4, Config!$B$17*Config!$B$24*Config!$B$74, 
IF(C164=5, Config!$B$17*Config!$B$25*Config!$B$75, 
IF(C164=6, Config!$B$17*Config!$B$26*Config!$B$76, 
IF(C164=7, Config!$B$17*Config!$B$27*Config!$B$77, ""))))))))</f>
        <v>14</v>
      </c>
      <c r="C164" s="9">
        <v>1.0</v>
      </c>
      <c r="D164" s="6" t="s">
        <v>1601</v>
      </c>
      <c r="E164" s="9">
        <v>100.0</v>
      </c>
      <c r="F164" s="9">
        <v>29.0</v>
      </c>
      <c r="G164" s="9">
        <f>IF(E164 &lt; Config!$B$4, Config!$B$4, E164)</f>
        <v>850</v>
      </c>
      <c r="H164" s="9">
        <f t="shared" si="1"/>
        <v>106559.7338</v>
      </c>
      <c r="I164" s="9">
        <f>H164 * (1 - Config!$B$9)</f>
        <v>90575.77375</v>
      </c>
      <c r="J164" s="9">
        <f>H164 * (1 + Config!$B$10)</f>
        <v>133199.6673</v>
      </c>
      <c r="K164" s="6" t="str">
        <f t="shared" si="2"/>
        <v>9g 5s 76c</v>
      </c>
      <c r="L164" s="8" t="str">
        <f t="shared" si="3"/>
        <v>10g 65s 60c</v>
      </c>
      <c r="M164" s="6" t="str">
        <f t="shared" si="4"/>
        <v>13g 31s 100c</v>
      </c>
      <c r="N164" s="6" t="str">
        <f t="shared" si="5"/>
        <v>Glyph of Turn Evil</v>
      </c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6">
        <f>IF(C165=0, Config!$B$17*Config!$B$20*Config!$B$70, 
IF(C165=1, Config!$B$17*Config!$B$21*Config!$B$71, 
IF(C165=2, Config!$B$17*Config!$B$22*Config!$B$72, 
IF(C165=3, Config!$B$17*Config!$B$23*Config!$B$73, 
IF(C165=4, Config!$B$17*Config!$B$24*Config!$B$74, 
IF(C165=5, Config!$B$17*Config!$B$25*Config!$B$75, 
IF(C165=6, Config!$B$17*Config!$B$26*Config!$B$76, 
IF(C165=7, Config!$B$17*Config!$B$27*Config!$B$77, ""))))))))</f>
        <v>14</v>
      </c>
      <c r="C165" s="9">
        <v>1.0</v>
      </c>
      <c r="D165" s="6" t="s">
        <v>1602</v>
      </c>
      <c r="E165" s="9">
        <v>100.0</v>
      </c>
      <c r="F165" s="9">
        <v>30.0</v>
      </c>
      <c r="G165" s="9">
        <f>IF(E165 &lt; Config!$B$4, Config!$B$4, E165)</f>
        <v>850</v>
      </c>
      <c r="H165" s="9">
        <f t="shared" si="1"/>
        <v>109223.272</v>
      </c>
      <c r="I165" s="9">
        <f>H165 * (1 - Config!$B$9)</f>
        <v>92839.78116</v>
      </c>
      <c r="J165" s="9">
        <f>H165 * (1 + Config!$B$10)</f>
        <v>136529.0899</v>
      </c>
      <c r="K165" s="6" t="str">
        <f t="shared" si="2"/>
        <v>9g 28s 40c</v>
      </c>
      <c r="L165" s="8" t="str">
        <f t="shared" si="3"/>
        <v>10g 92s 23c</v>
      </c>
      <c r="M165" s="6" t="str">
        <f t="shared" si="4"/>
        <v>13g 65s 29c</v>
      </c>
      <c r="N165" s="6" t="str">
        <f t="shared" si="5"/>
        <v>Glyph of the Wise</v>
      </c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6">
        <f>IF(C166=0, Config!$B$17*Config!$B$20*Config!$B$70, 
IF(C166=1, Config!$B$17*Config!$B$21*Config!$B$71, 
IF(C166=2, Config!$B$17*Config!$B$22*Config!$B$72, 
IF(C166=3, Config!$B$17*Config!$B$23*Config!$B$73, 
IF(C166=4, Config!$B$17*Config!$B$24*Config!$B$74, 
IF(C166=5, Config!$B$17*Config!$B$25*Config!$B$75, 
IF(C166=6, Config!$B$17*Config!$B$26*Config!$B$76, 
IF(C166=7, Config!$B$17*Config!$B$27*Config!$B$77, ""))))))))</f>
        <v>14</v>
      </c>
      <c r="C166" s="9">
        <v>1.0</v>
      </c>
      <c r="D166" s="6" t="s">
        <v>1603</v>
      </c>
      <c r="E166" s="9">
        <v>100.0</v>
      </c>
      <c r="F166" s="9">
        <v>30.0</v>
      </c>
      <c r="G166" s="9">
        <f>IF(E166 &lt; Config!$B$4, Config!$B$4, E166)</f>
        <v>850</v>
      </c>
      <c r="H166" s="9">
        <f t="shared" si="1"/>
        <v>109223.272</v>
      </c>
      <c r="I166" s="9">
        <f>H166 * (1 - Config!$B$9)</f>
        <v>92839.78116</v>
      </c>
      <c r="J166" s="9">
        <f>H166 * (1 + Config!$B$10)</f>
        <v>136529.0899</v>
      </c>
      <c r="K166" s="6" t="str">
        <f t="shared" si="2"/>
        <v>9g 28s 40c</v>
      </c>
      <c r="L166" s="8" t="str">
        <f t="shared" si="3"/>
        <v>10g 92s 23c</v>
      </c>
      <c r="M166" s="6" t="str">
        <f t="shared" si="4"/>
        <v>13g 65s 29c</v>
      </c>
      <c r="N166" s="6" t="str">
        <f t="shared" si="5"/>
        <v>Glyph of Shadow Protection</v>
      </c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6">
        <f>IF(C167=0, Config!$B$17*Config!$B$20*Config!$B$70, 
IF(C167=1, Config!$B$17*Config!$B$21*Config!$B$71, 
IF(C167=2, Config!$B$17*Config!$B$22*Config!$B$72, 
IF(C167=3, Config!$B$17*Config!$B$23*Config!$B$73, 
IF(C167=4, Config!$B$17*Config!$B$24*Config!$B$74, 
IF(C167=5, Config!$B$17*Config!$B$25*Config!$B$75, 
IF(C167=6, Config!$B$17*Config!$B$26*Config!$B$76, 
IF(C167=7, Config!$B$17*Config!$B$27*Config!$B$77, ""))))))))</f>
        <v>14</v>
      </c>
      <c r="C167" s="9">
        <v>1.0</v>
      </c>
      <c r="D167" s="6" t="s">
        <v>1604</v>
      </c>
      <c r="E167" s="9">
        <v>100.0</v>
      </c>
      <c r="F167" s="9">
        <v>30.0</v>
      </c>
      <c r="G167" s="9">
        <f>IF(E167 &lt; Config!$B$4, Config!$B$4, E167)</f>
        <v>850</v>
      </c>
      <c r="H167" s="9">
        <f t="shared" si="1"/>
        <v>109223.272</v>
      </c>
      <c r="I167" s="9">
        <f>H167 * (1 - Config!$B$9)</f>
        <v>92839.78116</v>
      </c>
      <c r="J167" s="9">
        <f>H167 * (1 + Config!$B$10)</f>
        <v>136529.0899</v>
      </c>
      <c r="K167" s="6" t="str">
        <f t="shared" si="2"/>
        <v>9g 28s 40c</v>
      </c>
      <c r="L167" s="8" t="str">
        <f t="shared" si="3"/>
        <v>10g 92s 23c</v>
      </c>
      <c r="M167" s="6" t="str">
        <f t="shared" si="4"/>
        <v>13g 65s 29c</v>
      </c>
      <c r="N167" s="6" t="str">
        <f t="shared" si="5"/>
        <v>Glyph of Astral Recall</v>
      </c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6">
        <f>IF(C168=0, Config!$B$17*Config!$B$20*Config!$B$70, 
IF(C168=1, Config!$B$17*Config!$B$21*Config!$B$71, 
IF(C168=2, Config!$B$17*Config!$B$22*Config!$B$72, 
IF(C168=3, Config!$B$17*Config!$B$23*Config!$B$73, 
IF(C168=4, Config!$B$17*Config!$B$24*Config!$B$74, 
IF(C168=5, Config!$B$17*Config!$B$25*Config!$B$75, 
IF(C168=6, Config!$B$17*Config!$B$26*Config!$B$76, 
IF(C168=7, Config!$B$17*Config!$B$27*Config!$B$77, ""))))))))</f>
        <v>14</v>
      </c>
      <c r="C168" s="9">
        <v>1.0</v>
      </c>
      <c r="D168" s="6" t="s">
        <v>1605</v>
      </c>
      <c r="E168" s="9">
        <v>100.0</v>
      </c>
      <c r="F168" s="9">
        <v>30.0</v>
      </c>
      <c r="G168" s="9">
        <f>IF(E168 &lt; Config!$B$4, Config!$B$4, E168)</f>
        <v>850</v>
      </c>
      <c r="H168" s="9">
        <f t="shared" si="1"/>
        <v>109223.272</v>
      </c>
      <c r="I168" s="9">
        <f>H168 * (1 - Config!$B$9)</f>
        <v>92839.78116</v>
      </c>
      <c r="J168" s="9">
        <f>H168 * (1 + Config!$B$10)</f>
        <v>136529.0899</v>
      </c>
      <c r="K168" s="6" t="str">
        <f t="shared" si="2"/>
        <v>9g 28s 40c</v>
      </c>
      <c r="L168" s="8" t="str">
        <f t="shared" si="3"/>
        <v>10g 92s 23c</v>
      </c>
      <c r="M168" s="6" t="str">
        <f t="shared" si="4"/>
        <v>13g 65s 29c</v>
      </c>
      <c r="N168" s="6" t="str">
        <f t="shared" si="5"/>
        <v>Glyph of Renewed Life</v>
      </c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6">
        <f>IF(C169=0, Config!$B$17*Config!$B$20*Config!$B$70, 
IF(C169=1, Config!$B$17*Config!$B$21*Config!$B$71, 
IF(C169=2, Config!$B$17*Config!$B$22*Config!$B$72, 
IF(C169=3, Config!$B$17*Config!$B$23*Config!$B$73, 
IF(C169=4, Config!$B$17*Config!$B$24*Config!$B$74, 
IF(C169=5, Config!$B$17*Config!$B$25*Config!$B$75, 
IF(C169=6, Config!$B$17*Config!$B$26*Config!$B$76, 
IF(C169=7, Config!$B$17*Config!$B$27*Config!$B$77, ""))))))))</f>
        <v>14</v>
      </c>
      <c r="C169" s="9">
        <v>1.0</v>
      </c>
      <c r="D169" s="6" t="s">
        <v>1606</v>
      </c>
      <c r="E169" s="9">
        <v>100.0</v>
      </c>
      <c r="F169" s="9">
        <v>30.0</v>
      </c>
      <c r="G169" s="9">
        <f>IF(E169 &lt; Config!$B$4, Config!$B$4, E169)</f>
        <v>850</v>
      </c>
      <c r="H169" s="9">
        <f t="shared" si="1"/>
        <v>109223.272</v>
      </c>
      <c r="I169" s="9">
        <f>H169 * (1 - Config!$B$9)</f>
        <v>92839.78116</v>
      </c>
      <c r="J169" s="9">
        <f>H169 * (1 + Config!$B$10)</f>
        <v>136529.0899</v>
      </c>
      <c r="K169" s="6" t="str">
        <f t="shared" si="2"/>
        <v>9g 28s 40c</v>
      </c>
      <c r="L169" s="8" t="str">
        <f t="shared" si="3"/>
        <v>10g 92s 23c</v>
      </c>
      <c r="M169" s="6" t="str">
        <f t="shared" si="4"/>
        <v>13g 65s 29c</v>
      </c>
      <c r="N169" s="6" t="str">
        <f t="shared" si="5"/>
        <v>Glyph of Enslave Demon</v>
      </c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6">
        <f>IF(C170=0, Config!$B$17*Config!$B$20*Config!$B$70, 
IF(C170=1, Config!$B$17*Config!$B$21*Config!$B$71, 
IF(C170=2, Config!$B$17*Config!$B$22*Config!$B$72, 
IF(C170=3, Config!$B$17*Config!$B$23*Config!$B$73, 
IF(C170=4, Config!$B$17*Config!$B$24*Config!$B$74, 
IF(C170=5, Config!$B$17*Config!$B$25*Config!$B$75, 
IF(C170=6, Config!$B$17*Config!$B$26*Config!$B$76, 
IF(C170=7, Config!$B$17*Config!$B$27*Config!$B$77, ""))))))))</f>
        <v>14</v>
      </c>
      <c r="C170" s="9">
        <v>1.0</v>
      </c>
      <c r="D170" s="6" t="s">
        <v>1607</v>
      </c>
      <c r="E170" s="9">
        <v>100.0</v>
      </c>
      <c r="F170" s="9">
        <v>30.0</v>
      </c>
      <c r="G170" s="9">
        <f>IF(E170 &lt; Config!$B$4, Config!$B$4, E170)</f>
        <v>850</v>
      </c>
      <c r="H170" s="9">
        <f t="shared" si="1"/>
        <v>109223.272</v>
      </c>
      <c r="I170" s="9">
        <f>H170 * (1 - Config!$B$9)</f>
        <v>92839.78116</v>
      </c>
      <c r="J170" s="9">
        <f>H170 * (1 + Config!$B$10)</f>
        <v>136529.0899</v>
      </c>
      <c r="K170" s="6" t="str">
        <f t="shared" si="2"/>
        <v>9g 28s 40c</v>
      </c>
      <c r="L170" s="8" t="str">
        <f t="shared" si="3"/>
        <v>10g 92s 23c</v>
      </c>
      <c r="M170" s="6" t="str">
        <f t="shared" si="4"/>
        <v>13g 65s 29c</v>
      </c>
      <c r="N170" s="6" t="str">
        <f t="shared" si="5"/>
        <v>Glyph of Sweeping Strikes</v>
      </c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6">
        <f>IF(C171=0, Config!$B$17*Config!$B$20*Config!$B$70, 
IF(C171=1, Config!$B$17*Config!$B$21*Config!$B$71, 
IF(C171=2, Config!$B$17*Config!$B$22*Config!$B$72, 
IF(C171=3, Config!$B$17*Config!$B$23*Config!$B$73, 
IF(C171=4, Config!$B$17*Config!$B$24*Config!$B$74, 
IF(C171=5, Config!$B$17*Config!$B$25*Config!$B$75, 
IF(C171=6, Config!$B$17*Config!$B$26*Config!$B$76, 
IF(C171=7, Config!$B$17*Config!$B$27*Config!$B$77, ""))))))))</f>
        <v>14</v>
      </c>
      <c r="C171" s="9">
        <v>1.0</v>
      </c>
      <c r="D171" s="6" t="s">
        <v>1608</v>
      </c>
      <c r="E171" s="9">
        <v>100.0</v>
      </c>
      <c r="F171" s="9">
        <v>31.0</v>
      </c>
      <c r="G171" s="9">
        <f>IF(E171 &lt; Config!$B$4, Config!$B$4, E171)</f>
        <v>850</v>
      </c>
      <c r="H171" s="9">
        <f t="shared" si="1"/>
        <v>111841.3733</v>
      </c>
      <c r="I171" s="9">
        <f>H171 * (1 - Config!$B$9)</f>
        <v>95065.16727</v>
      </c>
      <c r="J171" s="9">
        <f>H171 * (1 + Config!$B$10)</f>
        <v>139801.7166</v>
      </c>
      <c r="K171" s="6" t="str">
        <f t="shared" si="2"/>
        <v>9g 50s 65c</v>
      </c>
      <c r="L171" s="8" t="str">
        <f t="shared" si="3"/>
        <v>11g 18s 41c</v>
      </c>
      <c r="M171" s="6" t="str">
        <f t="shared" si="4"/>
        <v>13g 98s 2c</v>
      </c>
      <c r="N171" s="6" t="str">
        <f t="shared" si="5"/>
        <v>Glyph of Succubus</v>
      </c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6">
        <f>IF(C172=0, Config!$B$17*Config!$B$20*Config!$B$70, 
IF(C172=1, Config!$B$17*Config!$B$21*Config!$B$71, 
IF(C172=2, Config!$B$17*Config!$B$22*Config!$B$72, 
IF(C172=3, Config!$B$17*Config!$B$23*Config!$B$73, 
IF(C172=4, Config!$B$17*Config!$B$24*Config!$B$74, 
IF(C172=5, Config!$B$17*Config!$B$25*Config!$B$75, 
IF(C172=6, Config!$B$17*Config!$B$26*Config!$B$76, 
IF(C172=7, Config!$B$17*Config!$B$27*Config!$B$77, ""))))))))</f>
        <v>14</v>
      </c>
      <c r="C172" s="9">
        <v>1.0</v>
      </c>
      <c r="D172" s="6" t="s">
        <v>1609</v>
      </c>
      <c r="E172" s="9">
        <v>100.0</v>
      </c>
      <c r="F172" s="9">
        <v>31.0</v>
      </c>
      <c r="G172" s="9">
        <f>IF(E172 &lt; Config!$B$4, Config!$B$4, E172)</f>
        <v>850</v>
      </c>
      <c r="H172" s="9">
        <f t="shared" si="1"/>
        <v>111841.3733</v>
      </c>
      <c r="I172" s="9">
        <f>H172 * (1 - Config!$B$9)</f>
        <v>95065.16727</v>
      </c>
      <c r="J172" s="9">
        <f>H172 * (1 + Config!$B$10)</f>
        <v>139801.7166</v>
      </c>
      <c r="K172" s="6" t="str">
        <f t="shared" si="2"/>
        <v>9g 50s 65c</v>
      </c>
      <c r="L172" s="8" t="str">
        <f t="shared" si="3"/>
        <v>11g 18s 41c</v>
      </c>
      <c r="M172" s="6" t="str">
        <f t="shared" si="4"/>
        <v>13g 98s 2c</v>
      </c>
      <c r="N172" s="6" t="str">
        <f t="shared" si="5"/>
        <v>Glyph of Rapid Fire</v>
      </c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6">
        <f>IF(C173=0, Config!$B$17*Config!$B$20*Config!$B$70, 
IF(C173=1, Config!$B$17*Config!$B$21*Config!$B$71, 
IF(C173=2, Config!$B$17*Config!$B$22*Config!$B$72, 
IF(C173=3, Config!$B$17*Config!$B$23*Config!$B$73, 
IF(C173=4, Config!$B$17*Config!$B$24*Config!$B$74, 
IF(C173=5, Config!$B$17*Config!$B$25*Config!$B$75, 
IF(C173=6, Config!$B$17*Config!$B$26*Config!$B$76, 
IF(C173=7, Config!$B$17*Config!$B$27*Config!$B$77, ""))))))))</f>
        <v>14</v>
      </c>
      <c r="C173" s="9">
        <v>1.0</v>
      </c>
      <c r="D173" s="6" t="s">
        <v>1610</v>
      </c>
      <c r="E173" s="9">
        <v>100.0</v>
      </c>
      <c r="F173" s="9">
        <v>33.0</v>
      </c>
      <c r="G173" s="9">
        <f>IF(E173 &lt; Config!$B$4, Config!$B$4, E173)</f>
        <v>850</v>
      </c>
      <c r="H173" s="9">
        <f t="shared" si="1"/>
        <v>116948.5333</v>
      </c>
      <c r="I173" s="9">
        <f>H173 * (1 - Config!$B$9)</f>
        <v>99406.25334</v>
      </c>
      <c r="J173" s="9">
        <f>H173 * (1 + Config!$B$10)</f>
        <v>146185.6667</v>
      </c>
      <c r="K173" s="6" t="str">
        <f t="shared" si="2"/>
        <v>9g 94s 6c</v>
      </c>
      <c r="L173" s="8" t="str">
        <f t="shared" si="3"/>
        <v>11g 69s 49c</v>
      </c>
      <c r="M173" s="6" t="str">
        <f t="shared" si="4"/>
        <v>14g 61s 86c</v>
      </c>
      <c r="N173" s="6" t="str">
        <f t="shared" si="5"/>
        <v>Glyph of Incinerate</v>
      </c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6">
        <f>IF(C174=0, Config!$B$17*Config!$B$20*Config!$B$70, 
IF(C174=1, Config!$B$17*Config!$B$21*Config!$B$71, 
IF(C174=2, Config!$B$17*Config!$B$22*Config!$B$72, 
IF(C174=3, Config!$B$17*Config!$B$23*Config!$B$73, 
IF(C174=4, Config!$B$17*Config!$B$24*Config!$B$74, 
IF(C174=5, Config!$B$17*Config!$B$25*Config!$B$75, 
IF(C174=6, Config!$B$17*Config!$B$26*Config!$B$76, 
IF(C174=7, Config!$B$17*Config!$B$27*Config!$B$77, ""))))))))</f>
        <v>14</v>
      </c>
      <c r="C174" s="9">
        <v>1.0</v>
      </c>
      <c r="D174" s="6" t="s">
        <v>1611</v>
      </c>
      <c r="E174" s="9">
        <v>100.0</v>
      </c>
      <c r="F174" s="9">
        <v>33.0</v>
      </c>
      <c r="G174" s="9">
        <f>IF(E174 &lt; Config!$B$4, Config!$B$4, E174)</f>
        <v>850</v>
      </c>
      <c r="H174" s="9">
        <f t="shared" si="1"/>
        <v>116948.5333</v>
      </c>
      <c r="I174" s="9">
        <f>H174 * (1 - Config!$B$9)</f>
        <v>99406.25334</v>
      </c>
      <c r="J174" s="9">
        <f>H174 * (1 + Config!$B$10)</f>
        <v>146185.6667</v>
      </c>
      <c r="K174" s="6" t="str">
        <f t="shared" si="2"/>
        <v>9g 94s 6c</v>
      </c>
      <c r="L174" s="8" t="str">
        <f t="shared" si="3"/>
        <v>11g 69s 49c</v>
      </c>
      <c r="M174" s="6" t="str">
        <f t="shared" si="4"/>
        <v>14g 61s 86c</v>
      </c>
      <c r="N174" s="6" t="str">
        <f t="shared" si="5"/>
        <v>Glyph of Frost Trap</v>
      </c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6">
        <f>IF(C175=0, Config!$B$17*Config!$B$20*Config!$B$70, 
IF(C175=1, Config!$B$17*Config!$B$21*Config!$B$71, 
IF(C175=2, Config!$B$17*Config!$B$22*Config!$B$72, 
IF(C175=3, Config!$B$17*Config!$B$23*Config!$B$73, 
IF(C175=4, Config!$B$17*Config!$B$24*Config!$B$74, 
IF(C175=5, Config!$B$17*Config!$B$25*Config!$B$75, 
IF(C175=6, Config!$B$17*Config!$B$26*Config!$B$76, 
IF(C175=7, Config!$B$17*Config!$B$27*Config!$B$77, ""))))))))</f>
        <v>14</v>
      </c>
      <c r="C175" s="9">
        <v>1.0</v>
      </c>
      <c r="D175" s="6" t="s">
        <v>1612</v>
      </c>
      <c r="E175" s="9">
        <v>100.0</v>
      </c>
      <c r="F175" s="9">
        <v>33.0</v>
      </c>
      <c r="G175" s="9">
        <f>IF(E175 &lt; Config!$B$4, Config!$B$4, E175)</f>
        <v>850</v>
      </c>
      <c r="H175" s="9">
        <f t="shared" si="1"/>
        <v>116948.5333</v>
      </c>
      <c r="I175" s="9">
        <f>H175 * (1 - Config!$B$9)</f>
        <v>99406.25334</v>
      </c>
      <c r="J175" s="9">
        <f>H175 * (1 + Config!$B$10)</f>
        <v>146185.6667</v>
      </c>
      <c r="K175" s="6" t="str">
        <f t="shared" si="2"/>
        <v>9g 94s 6c</v>
      </c>
      <c r="L175" s="8" t="str">
        <f t="shared" si="3"/>
        <v>11g 69s 49c</v>
      </c>
      <c r="M175" s="6" t="str">
        <f t="shared" si="4"/>
        <v>14g 61s 86c</v>
      </c>
      <c r="N175" s="6" t="str">
        <f t="shared" si="5"/>
        <v>Glyph of Challenging Roar</v>
      </c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6">
        <f>IF(C176=0, Config!$B$17*Config!$B$20*Config!$B$70, 
IF(C176=1, Config!$B$17*Config!$B$21*Config!$B$71, 
IF(C176=2, Config!$B$17*Config!$B$22*Config!$B$72, 
IF(C176=3, Config!$B$17*Config!$B$23*Config!$B$73, 
IF(C176=4, Config!$B$17*Config!$B$24*Config!$B$74, 
IF(C176=5, Config!$B$17*Config!$B$25*Config!$B$75, 
IF(C176=6, Config!$B$17*Config!$B$26*Config!$B$76, 
IF(C176=7, Config!$B$17*Config!$B$27*Config!$B$77, ""))))))))</f>
        <v>14</v>
      </c>
      <c r="C176" s="9">
        <v>1.0</v>
      </c>
      <c r="D176" s="6" t="s">
        <v>1613</v>
      </c>
      <c r="E176" s="9">
        <v>100.0</v>
      </c>
      <c r="F176" s="9">
        <v>34.0</v>
      </c>
      <c r="G176" s="9">
        <f>IF(E176 &lt; Config!$B$4, Config!$B$4, E176)</f>
        <v>850</v>
      </c>
      <c r="H176" s="9">
        <f t="shared" si="1"/>
        <v>119440.9452</v>
      </c>
      <c r="I176" s="9">
        <f>H176 * (1 - Config!$B$9)</f>
        <v>101524.8035</v>
      </c>
      <c r="J176" s="9">
        <f>H176 * (1 + Config!$B$10)</f>
        <v>149301.1816</v>
      </c>
      <c r="K176" s="6" t="str">
        <f t="shared" si="2"/>
        <v>10g 15s 25c</v>
      </c>
      <c r="L176" s="8" t="str">
        <f t="shared" si="3"/>
        <v>11g 94s 41c</v>
      </c>
      <c r="M176" s="6" t="str">
        <f t="shared" si="4"/>
        <v>14g 93s 1c</v>
      </c>
      <c r="N176" s="6" t="str">
        <f t="shared" si="5"/>
        <v>Glyph of Levitate</v>
      </c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6">
        <f>IF(C177=0, Config!$B$17*Config!$B$20*Config!$B$70, 
IF(C177=1, Config!$B$17*Config!$B$21*Config!$B$71, 
IF(C177=2, Config!$B$17*Config!$B$22*Config!$B$72, 
IF(C177=3, Config!$B$17*Config!$B$23*Config!$B$73, 
IF(C177=4, Config!$B$17*Config!$B$24*Config!$B$74, 
IF(C177=5, Config!$B$17*Config!$B$25*Config!$B$75, 
IF(C177=6, Config!$B$17*Config!$B$26*Config!$B$76, 
IF(C177=7, Config!$B$17*Config!$B$27*Config!$B$77, ""))))))))</f>
        <v>14</v>
      </c>
      <c r="C177" s="9">
        <v>1.0</v>
      </c>
      <c r="D177" s="6" t="s">
        <v>1614</v>
      </c>
      <c r="E177" s="9">
        <v>100.0</v>
      </c>
      <c r="F177" s="9">
        <v>35.0</v>
      </c>
      <c r="G177" s="9">
        <f>IF(E177 &lt; Config!$B$4, Config!$B$4, E177)</f>
        <v>850</v>
      </c>
      <c r="H177" s="9">
        <f t="shared" si="1"/>
        <v>121894.6449</v>
      </c>
      <c r="I177" s="9">
        <f>H177 * (1 - Config!$B$9)</f>
        <v>103610.4482</v>
      </c>
      <c r="J177" s="9">
        <f>H177 * (1 + Config!$B$10)</f>
        <v>152368.3061</v>
      </c>
      <c r="K177" s="6" t="str">
        <f t="shared" si="2"/>
        <v>10g 36s 10c</v>
      </c>
      <c r="L177" s="8" t="str">
        <f t="shared" si="3"/>
        <v>12g 18s 95c</v>
      </c>
      <c r="M177" s="6" t="str">
        <f t="shared" si="4"/>
        <v>15g 23s 68c</v>
      </c>
      <c r="N177" s="6" t="str">
        <f t="shared" si="5"/>
        <v>Glyph of Cleansing</v>
      </c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6">
        <f>IF(C178=0, Config!$B$17*Config!$B$20*Config!$B$70, 
IF(C178=1, Config!$B$17*Config!$B$21*Config!$B$71, 
IF(C178=2, Config!$B$17*Config!$B$22*Config!$B$72, 
IF(C178=3, Config!$B$17*Config!$B$23*Config!$B$73, 
IF(C178=4, Config!$B$17*Config!$B$24*Config!$B$74, 
IF(C178=5, Config!$B$17*Config!$B$25*Config!$B$75, 
IF(C178=6, Config!$B$17*Config!$B$26*Config!$B$76, 
IF(C178=7, Config!$B$17*Config!$B$27*Config!$B$77, ""))))))))</f>
        <v>14</v>
      </c>
      <c r="C178" s="9">
        <v>1.0</v>
      </c>
      <c r="D178" s="6" t="s">
        <v>1615</v>
      </c>
      <c r="E178" s="9">
        <v>100.0</v>
      </c>
      <c r="F178" s="9">
        <v>35.0</v>
      </c>
      <c r="G178" s="9">
        <f>IF(E178 &lt; Config!$B$4, Config!$B$4, E178)</f>
        <v>850</v>
      </c>
      <c r="H178" s="9">
        <f t="shared" si="1"/>
        <v>121894.6449</v>
      </c>
      <c r="I178" s="9">
        <f>H178 * (1 - Config!$B$9)</f>
        <v>103610.4482</v>
      </c>
      <c r="J178" s="9">
        <f>H178 * (1 + Config!$B$10)</f>
        <v>152368.3061</v>
      </c>
      <c r="K178" s="6" t="str">
        <f t="shared" si="2"/>
        <v>10g 36s 10c</v>
      </c>
      <c r="L178" s="8" t="str">
        <f t="shared" si="3"/>
        <v>12g 18s 95c</v>
      </c>
      <c r="M178" s="6" t="str">
        <f t="shared" si="4"/>
        <v>15g 23s 68c</v>
      </c>
      <c r="N178" s="6" t="str">
        <f t="shared" si="5"/>
        <v>Glyph of Seal of Light</v>
      </c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6">
        <f>IF(C179=0, Config!$B$17*Config!$B$20*Config!$B$70, 
IF(C179=1, Config!$B$17*Config!$B$21*Config!$B$71, 
IF(C179=2, Config!$B$17*Config!$B$22*Config!$B$72, 
IF(C179=3, Config!$B$17*Config!$B$23*Config!$B$73, 
IF(C179=4, Config!$B$17*Config!$B$24*Config!$B$74, 
IF(C179=5, Config!$B$17*Config!$B$25*Config!$B$75, 
IF(C179=6, Config!$B$17*Config!$B$26*Config!$B$76, 
IF(C179=7, Config!$B$17*Config!$B$27*Config!$B$77, ""))))))))</f>
        <v>14</v>
      </c>
      <c r="C179" s="9">
        <v>1.0</v>
      </c>
      <c r="D179" s="6" t="s">
        <v>1616</v>
      </c>
      <c r="E179" s="9">
        <v>100.0</v>
      </c>
      <c r="F179" s="9">
        <v>35.0</v>
      </c>
      <c r="G179" s="9">
        <f>IF(E179 &lt; Config!$B$4, Config!$B$4, E179)</f>
        <v>850</v>
      </c>
      <c r="H179" s="9">
        <f t="shared" si="1"/>
        <v>121894.6449</v>
      </c>
      <c r="I179" s="9">
        <f>H179 * (1 - Config!$B$9)</f>
        <v>103610.4482</v>
      </c>
      <c r="J179" s="9">
        <f>H179 * (1 + Config!$B$10)</f>
        <v>152368.3061</v>
      </c>
      <c r="K179" s="6" t="str">
        <f t="shared" si="2"/>
        <v>10g 36s 10c</v>
      </c>
      <c r="L179" s="8" t="str">
        <f t="shared" si="3"/>
        <v>12g 18s 95c</v>
      </c>
      <c r="M179" s="6" t="str">
        <f t="shared" si="4"/>
        <v>15g 23s 68c</v>
      </c>
      <c r="N179" s="6" t="str">
        <f t="shared" si="5"/>
        <v>Glyph of Earthliving Weapon</v>
      </c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6">
        <f>IF(C180=0, Config!$B$17*Config!$B$20*Config!$B$70, 
IF(C180=1, Config!$B$17*Config!$B$21*Config!$B$71, 
IF(C180=2, Config!$B$17*Config!$B$22*Config!$B$72, 
IF(C180=3, Config!$B$17*Config!$B$23*Config!$B$73, 
IF(C180=4, Config!$B$17*Config!$B$24*Config!$B$74, 
IF(C180=5, Config!$B$17*Config!$B$25*Config!$B$75, 
IF(C180=6, Config!$B$17*Config!$B$26*Config!$B$76, 
IF(C180=7, Config!$B$17*Config!$B$27*Config!$B$77, ""))))))))</f>
        <v>14</v>
      </c>
      <c r="C180" s="9">
        <v>1.0</v>
      </c>
      <c r="D180" s="6" t="s">
        <v>1617</v>
      </c>
      <c r="E180" s="9">
        <v>100.0</v>
      </c>
      <c r="F180" s="9">
        <v>35.0</v>
      </c>
      <c r="G180" s="9">
        <f>IF(E180 &lt; Config!$B$4, Config!$B$4, E180)</f>
        <v>850</v>
      </c>
      <c r="H180" s="9">
        <f t="shared" si="1"/>
        <v>121894.6449</v>
      </c>
      <c r="I180" s="9">
        <f>H180 * (1 - Config!$B$9)</f>
        <v>103610.4482</v>
      </c>
      <c r="J180" s="9">
        <f>H180 * (1 + Config!$B$10)</f>
        <v>152368.3061</v>
      </c>
      <c r="K180" s="6" t="str">
        <f t="shared" si="2"/>
        <v>10g 36s 10c</v>
      </c>
      <c r="L180" s="8" t="str">
        <f t="shared" si="3"/>
        <v>12g 18s 95c</v>
      </c>
      <c r="M180" s="6" t="str">
        <f t="shared" si="4"/>
        <v>15g 23s 68c</v>
      </c>
      <c r="N180" s="6" t="str">
        <f t="shared" si="5"/>
        <v>Glyph of Windfury Weapon</v>
      </c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6">
        <f>IF(C181=0, Config!$B$17*Config!$B$20*Config!$B$70, 
IF(C181=1, Config!$B$17*Config!$B$21*Config!$B$71, 
IF(C181=2, Config!$B$17*Config!$B$22*Config!$B$72, 
IF(C181=3, Config!$B$17*Config!$B$23*Config!$B$73, 
IF(C181=4, Config!$B$17*Config!$B$24*Config!$B$74, 
IF(C181=5, Config!$B$17*Config!$B$25*Config!$B$75, 
IF(C181=6, Config!$B$17*Config!$B$26*Config!$B$76, 
IF(C181=7, Config!$B$17*Config!$B$27*Config!$B$77, ""))))))))</f>
        <v>14</v>
      </c>
      <c r="C181" s="9">
        <v>1.0</v>
      </c>
      <c r="D181" s="6" t="s">
        <v>1618</v>
      </c>
      <c r="E181" s="9">
        <v>100.0</v>
      </c>
      <c r="F181" s="9">
        <v>35.0</v>
      </c>
      <c r="G181" s="9">
        <f>IF(E181 &lt; Config!$B$4, Config!$B$4, E181)</f>
        <v>850</v>
      </c>
      <c r="H181" s="9">
        <f t="shared" si="1"/>
        <v>121894.6449</v>
      </c>
      <c r="I181" s="9">
        <f>H181 * (1 - Config!$B$9)</f>
        <v>103610.4482</v>
      </c>
      <c r="J181" s="9">
        <f>H181 * (1 + Config!$B$10)</f>
        <v>152368.3061</v>
      </c>
      <c r="K181" s="6" t="str">
        <f t="shared" si="2"/>
        <v>10g 36s 10c</v>
      </c>
      <c r="L181" s="8" t="str">
        <f t="shared" si="3"/>
        <v>12g 18s 95c</v>
      </c>
      <c r="M181" s="6" t="str">
        <f t="shared" si="4"/>
        <v>15g 23s 68c</v>
      </c>
      <c r="N181" s="6" t="str">
        <f t="shared" si="5"/>
        <v>Glyph of Mind Control</v>
      </c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6">
        <f>IF(C182=0, Config!$B$17*Config!$B$20*Config!$B$70, 
IF(C182=1, Config!$B$17*Config!$B$21*Config!$B$71, 
IF(C182=2, Config!$B$17*Config!$B$22*Config!$B$72, 
IF(C182=3, Config!$B$17*Config!$B$23*Config!$B$73, 
IF(C182=4, Config!$B$17*Config!$B$24*Config!$B$74, 
IF(C182=5, Config!$B$17*Config!$B$25*Config!$B$75, 
IF(C182=6, Config!$B$17*Config!$B$26*Config!$B$76, 
IF(C182=7, Config!$B$17*Config!$B$27*Config!$B$77, ""))))))))</f>
        <v>14</v>
      </c>
      <c r="C182" s="9">
        <v>1.0</v>
      </c>
      <c r="D182" s="6" t="s">
        <v>1619</v>
      </c>
      <c r="E182" s="9">
        <v>100.0</v>
      </c>
      <c r="F182" s="9">
        <v>35.0</v>
      </c>
      <c r="G182" s="9">
        <f>IF(E182 &lt; Config!$B$4, Config!$B$4, E182)</f>
        <v>850</v>
      </c>
      <c r="H182" s="9">
        <f t="shared" si="1"/>
        <v>121894.6449</v>
      </c>
      <c r="I182" s="9">
        <f>H182 * (1 - Config!$B$9)</f>
        <v>103610.4482</v>
      </c>
      <c r="J182" s="9">
        <f>H182 * (1 + Config!$B$10)</f>
        <v>152368.3061</v>
      </c>
      <c r="K182" s="6" t="str">
        <f t="shared" si="2"/>
        <v>10g 36s 10c</v>
      </c>
      <c r="L182" s="8" t="str">
        <f t="shared" si="3"/>
        <v>12g 18s 95c</v>
      </c>
      <c r="M182" s="6" t="str">
        <f t="shared" si="4"/>
        <v>15g 23s 68c</v>
      </c>
      <c r="N182" s="6" t="str">
        <f t="shared" si="5"/>
        <v>Glyph of Prayer of Healing</v>
      </c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6">
        <f>IF(C183=0, Config!$B$17*Config!$B$20*Config!$B$70, 
IF(C183=1, Config!$B$17*Config!$B$21*Config!$B$71, 
IF(C183=2, Config!$B$17*Config!$B$22*Config!$B$72, 
IF(C183=3, Config!$B$17*Config!$B$23*Config!$B$73, 
IF(C183=4, Config!$B$17*Config!$B$24*Config!$B$74, 
IF(C183=5, Config!$B$17*Config!$B$25*Config!$B$75, 
IF(C183=6, Config!$B$17*Config!$B$26*Config!$B$76, 
IF(C183=7, Config!$B$17*Config!$B$27*Config!$B$77, ""))))))))</f>
        <v>14</v>
      </c>
      <c r="C183" s="9">
        <v>1.0</v>
      </c>
      <c r="D183" s="6" t="s">
        <v>1620</v>
      </c>
      <c r="E183" s="9">
        <v>100.0</v>
      </c>
      <c r="F183" s="9">
        <v>35.0</v>
      </c>
      <c r="G183" s="9">
        <f>IF(E183 &lt; Config!$B$4, Config!$B$4, E183)</f>
        <v>850</v>
      </c>
      <c r="H183" s="9">
        <f t="shared" si="1"/>
        <v>121894.6449</v>
      </c>
      <c r="I183" s="9">
        <f>H183 * (1 - Config!$B$9)</f>
        <v>103610.4482</v>
      </c>
      <c r="J183" s="9">
        <f>H183 * (1 + Config!$B$10)</f>
        <v>152368.3061</v>
      </c>
      <c r="K183" s="6" t="str">
        <f t="shared" si="2"/>
        <v>10g 36s 10c</v>
      </c>
      <c r="L183" s="8" t="str">
        <f t="shared" si="3"/>
        <v>12g 18s 95c</v>
      </c>
      <c r="M183" s="6" t="str">
        <f t="shared" si="4"/>
        <v>15g 23s 68c</v>
      </c>
      <c r="N183" s="6" t="str">
        <f t="shared" si="5"/>
        <v>Glyph of Spirit of Redemption</v>
      </c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6">
        <f>IF(C184=0, Config!$B$17*Config!$B$20*Config!$B$70, 
IF(C184=1, Config!$B$17*Config!$B$21*Config!$B$71, 
IF(C184=2, Config!$B$17*Config!$B$22*Config!$B$72, 
IF(C184=3, Config!$B$17*Config!$B$23*Config!$B$73, 
IF(C184=4, Config!$B$17*Config!$B$24*Config!$B$74, 
IF(C184=5, Config!$B$17*Config!$B$25*Config!$B$75, 
IF(C184=6, Config!$B$17*Config!$B$26*Config!$B$76, 
IF(C184=7, Config!$B$17*Config!$B$27*Config!$B$77, ""))))))))</f>
        <v>14</v>
      </c>
      <c r="C184" s="9">
        <v>1.0</v>
      </c>
      <c r="D184" s="6" t="s">
        <v>1621</v>
      </c>
      <c r="E184" s="9">
        <v>100.0</v>
      </c>
      <c r="F184" s="9">
        <v>35.0</v>
      </c>
      <c r="G184" s="9">
        <f>IF(E184 &lt; Config!$B$4, Config!$B$4, E184)</f>
        <v>850</v>
      </c>
      <c r="H184" s="9">
        <f t="shared" si="1"/>
        <v>121894.6449</v>
      </c>
      <c r="I184" s="9">
        <f>H184 * (1 - Config!$B$9)</f>
        <v>103610.4482</v>
      </c>
      <c r="J184" s="9">
        <f>H184 * (1 + Config!$B$10)</f>
        <v>152368.3061</v>
      </c>
      <c r="K184" s="6" t="str">
        <f t="shared" si="2"/>
        <v>10g 36s 10c</v>
      </c>
      <c r="L184" s="8" t="str">
        <f t="shared" si="3"/>
        <v>12g 18s 95c</v>
      </c>
      <c r="M184" s="6" t="str">
        <f t="shared" si="4"/>
        <v>15g 23s 68c</v>
      </c>
      <c r="N184" s="6" t="str">
        <f t="shared" si="5"/>
        <v>Glyph of Felhunter</v>
      </c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6">
        <f>IF(C185=0, Config!$B$17*Config!$B$20*Config!$B$70, 
IF(C185=1, Config!$B$17*Config!$B$21*Config!$B$71, 
IF(C185=2, Config!$B$17*Config!$B$22*Config!$B$72, 
IF(C185=3, Config!$B$17*Config!$B$23*Config!$B$73, 
IF(C185=4, Config!$B$17*Config!$B$24*Config!$B$74, 
IF(C185=5, Config!$B$17*Config!$B$25*Config!$B$75, 
IF(C185=6, Config!$B$17*Config!$B$26*Config!$B$76, 
IF(C185=7, Config!$B$17*Config!$B$27*Config!$B$77, ""))))))))</f>
        <v>14</v>
      </c>
      <c r="C185" s="9">
        <v>1.0</v>
      </c>
      <c r="D185" s="6" t="s">
        <v>1622</v>
      </c>
      <c r="E185" s="9">
        <v>100.0</v>
      </c>
      <c r="F185" s="9">
        <v>35.0</v>
      </c>
      <c r="G185" s="9">
        <f>IF(E185 &lt; Config!$B$4, Config!$B$4, E185)</f>
        <v>850</v>
      </c>
      <c r="H185" s="9">
        <f t="shared" si="1"/>
        <v>121894.6449</v>
      </c>
      <c r="I185" s="9">
        <f>H185 * (1 - Config!$B$9)</f>
        <v>103610.4482</v>
      </c>
      <c r="J185" s="9">
        <f>H185 * (1 + Config!$B$10)</f>
        <v>152368.3061</v>
      </c>
      <c r="K185" s="6" t="str">
        <f t="shared" si="2"/>
        <v>10g 36s 10c</v>
      </c>
      <c r="L185" s="8" t="str">
        <f t="shared" si="3"/>
        <v>12g 18s 95c</v>
      </c>
      <c r="M185" s="6" t="str">
        <f t="shared" si="4"/>
        <v>15g 23s 68c</v>
      </c>
      <c r="N185" s="6" t="str">
        <f t="shared" si="5"/>
        <v>Glyph of Siphon Life</v>
      </c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6">
        <f>IF(C186=0, Config!$B$17*Config!$B$20*Config!$B$70, 
IF(C186=1, Config!$B$17*Config!$B$21*Config!$B$71, 
IF(C186=2, Config!$B$17*Config!$B$22*Config!$B$72, 
IF(C186=3, Config!$B$17*Config!$B$23*Config!$B$73, 
IF(C186=4, Config!$B$17*Config!$B$24*Config!$B$74, 
IF(C186=5, Config!$B$17*Config!$B$25*Config!$B$75, 
IF(C186=6, Config!$B$17*Config!$B$26*Config!$B$76, 
IF(C186=7, Config!$B$17*Config!$B$27*Config!$B$77, ""))))))))</f>
        <v>14</v>
      </c>
      <c r="C186" s="9">
        <v>1.0</v>
      </c>
      <c r="D186" s="6" t="s">
        <v>1623</v>
      </c>
      <c r="E186" s="9">
        <v>100.0</v>
      </c>
      <c r="F186" s="9">
        <v>35.0</v>
      </c>
      <c r="G186" s="9">
        <f>IF(E186 &lt; Config!$B$4, Config!$B$4, E186)</f>
        <v>850</v>
      </c>
      <c r="H186" s="9">
        <f t="shared" si="1"/>
        <v>121894.6449</v>
      </c>
      <c r="I186" s="9">
        <f>H186 * (1 - Config!$B$9)</f>
        <v>103610.4482</v>
      </c>
      <c r="J186" s="9">
        <f>H186 * (1 + Config!$B$10)</f>
        <v>152368.3061</v>
      </c>
      <c r="K186" s="6" t="str">
        <f t="shared" si="2"/>
        <v>10g 36s 10c</v>
      </c>
      <c r="L186" s="8" t="str">
        <f t="shared" si="3"/>
        <v>12g 18s 95c</v>
      </c>
      <c r="M186" s="6" t="str">
        <f t="shared" si="4"/>
        <v>15g 23s 68c</v>
      </c>
      <c r="N186" s="6" t="str">
        <f t="shared" si="5"/>
        <v>Glyph of Ice Block</v>
      </c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6">
        <f>IF(C187=0, Config!$B$17*Config!$B$20*Config!$B$70, 
IF(C187=1, Config!$B$17*Config!$B$21*Config!$B$71, 
IF(C187=2, Config!$B$17*Config!$B$22*Config!$B$72, 
IF(C187=3, Config!$B$17*Config!$B$23*Config!$B$73, 
IF(C187=4, Config!$B$17*Config!$B$24*Config!$B$74, 
IF(C187=5, Config!$B$17*Config!$B$25*Config!$B$75, 
IF(C187=6, Config!$B$17*Config!$B$26*Config!$B$76, 
IF(C187=7, Config!$B$17*Config!$B$27*Config!$B$77, ""))))))))</f>
        <v>14</v>
      </c>
      <c r="C187" s="9">
        <v>1.0</v>
      </c>
      <c r="D187" s="6" t="s">
        <v>1624</v>
      </c>
      <c r="E187" s="9">
        <v>100.0</v>
      </c>
      <c r="F187" s="9">
        <v>35.0</v>
      </c>
      <c r="G187" s="9">
        <f>IF(E187 &lt; Config!$B$4, Config!$B$4, E187)</f>
        <v>850</v>
      </c>
      <c r="H187" s="9">
        <f t="shared" si="1"/>
        <v>121894.6449</v>
      </c>
      <c r="I187" s="9">
        <f>H187 * (1 - Config!$B$9)</f>
        <v>103610.4482</v>
      </c>
      <c r="J187" s="9">
        <f>H187 * (1 + Config!$B$10)</f>
        <v>152368.3061</v>
      </c>
      <c r="K187" s="6" t="str">
        <f t="shared" si="2"/>
        <v>10g 36s 10c</v>
      </c>
      <c r="L187" s="8" t="str">
        <f t="shared" si="3"/>
        <v>12g 18s 95c</v>
      </c>
      <c r="M187" s="6" t="str">
        <f t="shared" si="4"/>
        <v>15g 23s 68c</v>
      </c>
      <c r="N187" s="6" t="str">
        <f t="shared" si="5"/>
        <v>Glyph of Mana Gem</v>
      </c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6">
        <f>IF(C188=0, Config!$B$17*Config!$B$20*Config!$B$70, 
IF(C188=1, Config!$B$17*Config!$B$21*Config!$B$71, 
IF(C188=2, Config!$B$17*Config!$B$22*Config!$B$72, 
IF(C188=3, Config!$B$17*Config!$B$23*Config!$B$73, 
IF(C188=4, Config!$B$17*Config!$B$24*Config!$B$74, 
IF(C188=5, Config!$B$17*Config!$B$25*Config!$B$75, 
IF(C188=6, Config!$B$17*Config!$B$26*Config!$B$76, 
IF(C188=7, Config!$B$17*Config!$B$27*Config!$B$77, ""))))))))</f>
        <v>14</v>
      </c>
      <c r="C188" s="9">
        <v>1.0</v>
      </c>
      <c r="D188" s="6" t="s">
        <v>1625</v>
      </c>
      <c r="E188" s="9">
        <v>100.0</v>
      </c>
      <c r="F188" s="9">
        <v>35.0</v>
      </c>
      <c r="G188" s="9">
        <f>IF(E188 &lt; Config!$B$4, Config!$B$4, E188)</f>
        <v>850</v>
      </c>
      <c r="H188" s="9">
        <f t="shared" si="1"/>
        <v>121894.6449</v>
      </c>
      <c r="I188" s="9">
        <f>H188 * (1 - Config!$B$9)</f>
        <v>103610.4482</v>
      </c>
      <c r="J188" s="9">
        <f>H188 * (1 + Config!$B$10)</f>
        <v>152368.3061</v>
      </c>
      <c r="K188" s="6" t="str">
        <f t="shared" si="2"/>
        <v>10g 36s 10c</v>
      </c>
      <c r="L188" s="8" t="str">
        <f t="shared" si="3"/>
        <v>12g 18s 95c</v>
      </c>
      <c r="M188" s="6" t="str">
        <f t="shared" si="4"/>
        <v>15g 23s 68c</v>
      </c>
      <c r="N188" s="6" t="str">
        <f t="shared" si="5"/>
        <v>Glyph of the Beast</v>
      </c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6">
        <f>IF(C189=0, Config!$B$17*Config!$B$20*Config!$B$70, 
IF(C189=1, Config!$B$17*Config!$B$21*Config!$B$71, 
IF(C189=2, Config!$B$17*Config!$B$22*Config!$B$72, 
IF(C189=3, Config!$B$17*Config!$B$23*Config!$B$73, 
IF(C189=4, Config!$B$17*Config!$B$24*Config!$B$74, 
IF(C189=5, Config!$B$17*Config!$B$25*Config!$B$75, 
IF(C189=6, Config!$B$17*Config!$B$26*Config!$B$76, 
IF(C189=7, Config!$B$17*Config!$B$27*Config!$B$77, ""))))))))</f>
        <v>14</v>
      </c>
      <c r="C189" s="9">
        <v>1.0</v>
      </c>
      <c r="D189" s="6" t="s">
        <v>1626</v>
      </c>
      <c r="E189" s="9">
        <v>100.0</v>
      </c>
      <c r="F189" s="9">
        <v>35.0</v>
      </c>
      <c r="G189" s="9">
        <f>IF(E189 &lt; Config!$B$4, Config!$B$4, E189)</f>
        <v>850</v>
      </c>
      <c r="H189" s="9">
        <f t="shared" si="1"/>
        <v>121894.6449</v>
      </c>
      <c r="I189" s="9">
        <f>H189 * (1 - Config!$B$9)</f>
        <v>103610.4482</v>
      </c>
      <c r="J189" s="9">
        <f>H189 * (1 + Config!$B$10)</f>
        <v>152368.3061</v>
      </c>
      <c r="K189" s="6" t="str">
        <f t="shared" si="2"/>
        <v>10g 36s 10c</v>
      </c>
      <c r="L189" s="8" t="str">
        <f t="shared" si="3"/>
        <v>12g 18s 95c</v>
      </c>
      <c r="M189" s="6" t="str">
        <f t="shared" si="4"/>
        <v>15g 23s 68c</v>
      </c>
      <c r="N189" s="6" t="str">
        <f t="shared" si="5"/>
        <v>Glyph of Blade Flurry</v>
      </c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6">
        <f>IF(C190=0, Config!$B$17*Config!$B$20*Config!$B$70, 
IF(C190=1, Config!$B$17*Config!$B$21*Config!$B$71, 
IF(C190=2, Config!$B$17*Config!$B$22*Config!$B$72, 
IF(C190=3, Config!$B$17*Config!$B$23*Config!$B$73, 
IF(C190=4, Config!$B$17*Config!$B$24*Config!$B$74, 
IF(C190=5, Config!$B$17*Config!$B$25*Config!$B$75, 
IF(C190=6, Config!$B$17*Config!$B$26*Config!$B$76, 
IF(C190=7, Config!$B$17*Config!$B$27*Config!$B$77, ""))))))))</f>
        <v>14</v>
      </c>
      <c r="C190" s="9">
        <v>1.0</v>
      </c>
      <c r="D190" s="6" t="s">
        <v>1627</v>
      </c>
      <c r="E190" s="9">
        <v>100.0</v>
      </c>
      <c r="F190" s="9">
        <v>35.0</v>
      </c>
      <c r="G190" s="9">
        <f>IF(E190 &lt; Config!$B$4, Config!$B$4, E190)</f>
        <v>850</v>
      </c>
      <c r="H190" s="9">
        <f t="shared" si="1"/>
        <v>121894.6449</v>
      </c>
      <c r="I190" s="9">
        <f>H190 * (1 - Config!$B$9)</f>
        <v>103610.4482</v>
      </c>
      <c r="J190" s="9">
        <f>H190 * (1 + Config!$B$10)</f>
        <v>152368.3061</v>
      </c>
      <c r="K190" s="6" t="str">
        <f t="shared" si="2"/>
        <v>10g 36s 10c</v>
      </c>
      <c r="L190" s="8" t="str">
        <f t="shared" si="3"/>
        <v>12g 18s 95c</v>
      </c>
      <c r="M190" s="6" t="str">
        <f t="shared" si="4"/>
        <v>15g 23s 68c</v>
      </c>
      <c r="N190" s="6" t="str">
        <f t="shared" si="5"/>
        <v>Glyph of Hemorrhage</v>
      </c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6">
        <f>IF(C191=0, Config!$B$17*Config!$B$20*Config!$B$70, 
IF(C191=1, Config!$B$17*Config!$B$21*Config!$B$71, 
IF(C191=2, Config!$B$17*Config!$B$22*Config!$B$72, 
IF(C191=3, Config!$B$17*Config!$B$23*Config!$B$73, 
IF(C191=4, Config!$B$17*Config!$B$24*Config!$B$74, 
IF(C191=5, Config!$B$17*Config!$B$25*Config!$B$75, 
IF(C191=6, Config!$B$17*Config!$B$26*Config!$B$76, 
IF(C191=7, Config!$B$17*Config!$B$27*Config!$B$77, ""))))))))</f>
        <v>14</v>
      </c>
      <c r="C191" s="9">
        <v>1.0</v>
      </c>
      <c r="D191" s="6" t="s">
        <v>1628</v>
      </c>
      <c r="E191" s="9">
        <v>100.0</v>
      </c>
      <c r="F191" s="9">
        <v>35.0</v>
      </c>
      <c r="G191" s="9">
        <f>IF(E191 &lt; Config!$B$4, Config!$B$4, E191)</f>
        <v>850</v>
      </c>
      <c r="H191" s="9">
        <f t="shared" si="1"/>
        <v>121894.6449</v>
      </c>
      <c r="I191" s="9">
        <f>H191 * (1 - Config!$B$9)</f>
        <v>103610.4482</v>
      </c>
      <c r="J191" s="9">
        <f>H191 * (1 + Config!$B$10)</f>
        <v>152368.3061</v>
      </c>
      <c r="K191" s="6" t="str">
        <f t="shared" si="2"/>
        <v>10g 36s 10c</v>
      </c>
      <c r="L191" s="8" t="str">
        <f t="shared" si="3"/>
        <v>12g 18s 95c</v>
      </c>
      <c r="M191" s="6" t="str">
        <f t="shared" si="4"/>
        <v>15g 23s 68c</v>
      </c>
      <c r="N191" s="6" t="str">
        <f t="shared" si="5"/>
        <v>Glyph of Preparation</v>
      </c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6">
        <f>IF(C192=0, Config!$B$17*Config!$B$20*Config!$B$70, 
IF(C192=1, Config!$B$17*Config!$B$21*Config!$B$71, 
IF(C192=2, Config!$B$17*Config!$B$22*Config!$B$72, 
IF(C192=3, Config!$B$17*Config!$B$23*Config!$B$73, 
IF(C192=4, Config!$B$17*Config!$B$24*Config!$B$74, 
IF(C192=5, Config!$B$17*Config!$B$25*Config!$B$75, 
IF(C192=6, Config!$B$17*Config!$B$26*Config!$B$76, 
IF(C192=7, Config!$B$17*Config!$B$27*Config!$B$77, ""))))))))</f>
        <v>14</v>
      </c>
      <c r="C192" s="9">
        <v>1.0</v>
      </c>
      <c r="D192" s="6" t="s">
        <v>1629</v>
      </c>
      <c r="E192" s="9">
        <v>100.0</v>
      </c>
      <c r="F192" s="9">
        <v>35.0</v>
      </c>
      <c r="G192" s="9">
        <f>IF(E192 &lt; Config!$B$4, Config!$B$4, E192)</f>
        <v>850</v>
      </c>
      <c r="H192" s="9">
        <f t="shared" si="1"/>
        <v>121894.6449</v>
      </c>
      <c r="I192" s="9">
        <f>H192 * (1 - Config!$B$9)</f>
        <v>103610.4482</v>
      </c>
      <c r="J192" s="9">
        <f>H192 * (1 + Config!$B$10)</f>
        <v>152368.3061</v>
      </c>
      <c r="K192" s="6" t="str">
        <f t="shared" si="2"/>
        <v>10g 36s 10c</v>
      </c>
      <c r="L192" s="8" t="str">
        <f t="shared" si="3"/>
        <v>12g 18s 95c</v>
      </c>
      <c r="M192" s="6" t="str">
        <f t="shared" si="4"/>
        <v>15g 23s 68c</v>
      </c>
      <c r="N192" s="6" t="str">
        <f t="shared" si="5"/>
        <v>Glyph of Feign Death</v>
      </c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6">
        <f>IF(C193=0, Config!$B$17*Config!$B$20*Config!$B$70, 
IF(C193=1, Config!$B$17*Config!$B$21*Config!$B$71, 
IF(C193=2, Config!$B$17*Config!$B$22*Config!$B$72, 
IF(C193=3, Config!$B$17*Config!$B$23*Config!$B$73, 
IF(C193=4, Config!$B$17*Config!$B$24*Config!$B$74, 
IF(C193=5, Config!$B$17*Config!$B$25*Config!$B$75, 
IF(C193=6, Config!$B$17*Config!$B$26*Config!$B$76, 
IF(C193=7, Config!$B$17*Config!$B$27*Config!$B$77, ""))))))))</f>
        <v>14</v>
      </c>
      <c r="C193" s="9">
        <v>1.0</v>
      </c>
      <c r="D193" s="6" t="s">
        <v>1630</v>
      </c>
      <c r="E193" s="9">
        <v>100.0</v>
      </c>
      <c r="F193" s="9">
        <v>36.0</v>
      </c>
      <c r="G193" s="9">
        <f>IF(E193 &lt; Config!$B$4, Config!$B$4, E193)</f>
        <v>850</v>
      </c>
      <c r="H193" s="9">
        <f t="shared" si="1"/>
        <v>124311.0677</v>
      </c>
      <c r="I193" s="9">
        <f>H193 * (1 - Config!$B$9)</f>
        <v>105664.4075</v>
      </c>
      <c r="J193" s="9">
        <f>H193 * (1 + Config!$B$10)</f>
        <v>155388.8346</v>
      </c>
      <c r="K193" s="6" t="str">
        <f t="shared" si="2"/>
        <v>10g 56s 64c</v>
      </c>
      <c r="L193" s="8" t="str">
        <f t="shared" si="3"/>
        <v>12g 43s 11c</v>
      </c>
      <c r="M193" s="6" t="str">
        <f t="shared" si="4"/>
        <v>15g 53s 89c</v>
      </c>
      <c r="N193" s="6" t="str">
        <f t="shared" si="5"/>
        <v>Glyph of Whirlwind</v>
      </c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6">
        <f>IF(C194=0, Config!$B$17*Config!$B$20*Config!$B$70, 
IF(C194=1, Config!$B$17*Config!$B$21*Config!$B$71, 
IF(C194=2, Config!$B$17*Config!$B$22*Config!$B$72, 
IF(C194=3, Config!$B$17*Config!$B$23*Config!$B$73, 
IF(C194=4, Config!$B$17*Config!$B$24*Config!$B$74, 
IF(C194=5, Config!$B$17*Config!$B$25*Config!$B$75, 
IF(C194=6, Config!$B$17*Config!$B$26*Config!$B$76, 
IF(C194=7, Config!$B$17*Config!$B$27*Config!$B$77, ""))))))))</f>
        <v>14</v>
      </c>
      <c r="C194" s="9">
        <v>1.0</v>
      </c>
      <c r="D194" s="6" t="s">
        <v>1631</v>
      </c>
      <c r="E194" s="9">
        <v>100.0</v>
      </c>
      <c r="F194" s="9">
        <v>37.0</v>
      </c>
      <c r="G194" s="9">
        <f>IF(E194 &lt; Config!$B$4, Config!$B$4, E194)</f>
        <v>850</v>
      </c>
      <c r="H194" s="9">
        <f t="shared" si="1"/>
        <v>126691.5659</v>
      </c>
      <c r="I194" s="9">
        <f>H194 * (1 - Config!$B$9)</f>
        <v>107687.831</v>
      </c>
      <c r="J194" s="9">
        <f>H194 * (1 + Config!$B$10)</f>
        <v>158364.4574</v>
      </c>
      <c r="K194" s="6" t="str">
        <f t="shared" si="2"/>
        <v>10g 76s 88c</v>
      </c>
      <c r="L194" s="8" t="str">
        <f t="shared" si="3"/>
        <v>12g 66s 92c</v>
      </c>
      <c r="M194" s="6" t="str">
        <f t="shared" si="4"/>
        <v>15g 83s 64c</v>
      </c>
      <c r="N194" s="6" t="str">
        <f t="shared" si="5"/>
        <v>Glyph of Chain Lightning</v>
      </c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6">
        <f>IF(C195=0, Config!$B$17*Config!$B$20*Config!$B$70, 
IF(C195=1, Config!$B$17*Config!$B$21*Config!$B$71, 
IF(C195=2, Config!$B$17*Config!$B$22*Config!$B$72, 
IF(C195=3, Config!$B$17*Config!$B$23*Config!$B$73, 
IF(C195=4, Config!$B$17*Config!$B$24*Config!$B$74, 
IF(C195=5, Config!$B$17*Config!$B$25*Config!$B$75, 
IF(C195=6, Config!$B$17*Config!$B$26*Config!$B$76, 
IF(C195=7, Config!$B$17*Config!$B$27*Config!$B$77, ""))))))))</f>
        <v>14</v>
      </c>
      <c r="C195" s="9">
        <v>1.0</v>
      </c>
      <c r="D195" s="6" t="s">
        <v>1632</v>
      </c>
      <c r="E195" s="9">
        <v>100.0</v>
      </c>
      <c r="F195" s="9">
        <v>39.0</v>
      </c>
      <c r="G195" s="9">
        <f>IF(E195 &lt; Config!$B$4, Config!$B$4, E195)</f>
        <v>850</v>
      </c>
      <c r="H195" s="9">
        <f t="shared" si="1"/>
        <v>131349.821</v>
      </c>
      <c r="I195" s="9">
        <f>H195 * (1 - Config!$B$9)</f>
        <v>111647.3479</v>
      </c>
      <c r="J195" s="9">
        <f>H195 * (1 + Config!$B$10)</f>
        <v>164187.2763</v>
      </c>
      <c r="K195" s="6" t="str">
        <f t="shared" si="2"/>
        <v>11g 16s 47c</v>
      </c>
      <c r="L195" s="8" t="str">
        <f t="shared" si="3"/>
        <v>13g 13s 50c</v>
      </c>
      <c r="M195" s="6" t="str">
        <f t="shared" si="4"/>
        <v>16g 41s 87c</v>
      </c>
      <c r="N195" s="6" t="str">
        <f t="shared" si="5"/>
        <v>Glyph of Mage Armor</v>
      </c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6">
        <f>IF(C196=0, Config!$B$17*Config!$B$20*Config!$B$70, 
IF(C196=1, Config!$B$17*Config!$B$21*Config!$B$71, 
IF(C196=2, Config!$B$17*Config!$B$22*Config!$B$72, 
IF(C196=3, Config!$B$17*Config!$B$23*Config!$B$73, 
IF(C196=4, Config!$B$17*Config!$B$24*Config!$B$74, 
IF(C196=5, Config!$B$17*Config!$B$25*Config!$B$75, 
IF(C196=6, Config!$B$17*Config!$B$26*Config!$B$76, 
IF(C196=7, Config!$B$17*Config!$B$27*Config!$B$77, ""))))))))</f>
        <v>14</v>
      </c>
      <c r="C196" s="9">
        <v>1.0</v>
      </c>
      <c r="D196" s="6" t="s">
        <v>1633</v>
      </c>
      <c r="E196" s="9">
        <v>100.0</v>
      </c>
      <c r="F196" s="9">
        <v>40.0</v>
      </c>
      <c r="G196" s="9">
        <f>IF(E196 &lt; Config!$B$4, Config!$B$4, E196)</f>
        <v>850</v>
      </c>
      <c r="H196" s="9">
        <f t="shared" si="1"/>
        <v>133629.9223</v>
      </c>
      <c r="I196" s="9">
        <f>H196 * (1 - Config!$B$9)</f>
        <v>113585.4339</v>
      </c>
      <c r="J196" s="9">
        <f>H196 * (1 + Config!$B$10)</f>
        <v>167037.4028</v>
      </c>
      <c r="K196" s="6" t="str">
        <f t="shared" si="2"/>
        <v>11g 35s 85c</v>
      </c>
      <c r="L196" s="8" t="str">
        <f t="shared" si="3"/>
        <v>13g 36s 30c</v>
      </c>
      <c r="M196" s="6" t="str">
        <f t="shared" si="4"/>
        <v>16g 70s 37c</v>
      </c>
      <c r="N196" s="6" t="str">
        <f t="shared" si="5"/>
        <v>Glyph of the Pack</v>
      </c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6">
        <f>IF(C197=0, Config!$B$17*Config!$B$20*Config!$B$70, 
IF(C197=1, Config!$B$17*Config!$B$21*Config!$B$71, 
IF(C197=2, Config!$B$17*Config!$B$22*Config!$B$72, 
IF(C197=3, Config!$B$17*Config!$B$23*Config!$B$73, 
IF(C197=4, Config!$B$17*Config!$B$24*Config!$B$74, 
IF(C197=5, Config!$B$17*Config!$B$25*Config!$B$75, 
IF(C197=6, Config!$B$17*Config!$B$26*Config!$B$76, 
IF(C197=7, Config!$B$17*Config!$B$27*Config!$B$77, ""))))))))</f>
        <v>14</v>
      </c>
      <c r="C197" s="9">
        <v>1.0</v>
      </c>
      <c r="D197" s="6" t="s">
        <v>1634</v>
      </c>
      <c r="E197" s="9">
        <v>100.0</v>
      </c>
      <c r="F197" s="9">
        <v>40.0</v>
      </c>
      <c r="G197" s="9">
        <f>IF(E197 &lt; Config!$B$4, Config!$B$4, E197)</f>
        <v>850</v>
      </c>
      <c r="H197" s="9">
        <f t="shared" si="1"/>
        <v>133629.9223</v>
      </c>
      <c r="I197" s="9">
        <f>H197 * (1 - Config!$B$9)</f>
        <v>113585.4339</v>
      </c>
      <c r="J197" s="9">
        <f>H197 * (1 + Config!$B$10)</f>
        <v>167037.4028</v>
      </c>
      <c r="K197" s="6" t="str">
        <f t="shared" si="2"/>
        <v>11g 35s 85c</v>
      </c>
      <c r="L197" s="8" t="str">
        <f t="shared" si="3"/>
        <v>13g 36s 30c</v>
      </c>
      <c r="M197" s="6" t="str">
        <f t="shared" si="4"/>
        <v>16g 70s 37c</v>
      </c>
      <c r="N197" s="6" t="str">
        <f t="shared" si="5"/>
        <v>Glyph of Safe Fall</v>
      </c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6">
        <f>IF(C198=0, Config!$B$17*Config!$B$20*Config!$B$70, 
IF(C198=1, Config!$B$17*Config!$B$21*Config!$B$71, 
IF(C198=2, Config!$B$17*Config!$B$22*Config!$B$72, 
IF(C198=3, Config!$B$17*Config!$B$23*Config!$B$73, 
IF(C198=4, Config!$B$17*Config!$B$24*Config!$B$74, 
IF(C198=5, Config!$B$17*Config!$B$25*Config!$B$75, 
IF(C198=6, Config!$B$17*Config!$B$26*Config!$B$76, 
IF(C198=7, Config!$B$17*Config!$B$27*Config!$B$77, ""))))))))</f>
        <v>14</v>
      </c>
      <c r="C198" s="9">
        <v>1.0</v>
      </c>
      <c r="D198" s="6" t="s">
        <v>1635</v>
      </c>
      <c r="E198" s="9">
        <v>100.0</v>
      </c>
      <c r="F198" s="9">
        <v>40.0</v>
      </c>
      <c r="G198" s="9">
        <f>IF(E198 &lt; Config!$B$4, Config!$B$4, E198)</f>
        <v>850</v>
      </c>
      <c r="H198" s="9">
        <f t="shared" si="1"/>
        <v>133629.9223</v>
      </c>
      <c r="I198" s="9">
        <f>H198 * (1 - Config!$B$9)</f>
        <v>113585.4339</v>
      </c>
      <c r="J198" s="9">
        <f>H198 * (1 + Config!$B$10)</f>
        <v>167037.4028</v>
      </c>
      <c r="K198" s="6" t="str">
        <f t="shared" si="2"/>
        <v>11g 35s 85c</v>
      </c>
      <c r="L198" s="8" t="str">
        <f t="shared" si="3"/>
        <v>13g 36s 30c</v>
      </c>
      <c r="M198" s="6" t="str">
        <f t="shared" si="4"/>
        <v>16g 70s 37c</v>
      </c>
      <c r="N198" s="6" t="str">
        <f t="shared" si="5"/>
        <v>Glyph of Bloodthirst</v>
      </c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6">
        <f>IF(C199=0, Config!$B$17*Config!$B$20*Config!$B$70, 
IF(C199=1, Config!$B$17*Config!$B$21*Config!$B$71, 
IF(C199=2, Config!$B$17*Config!$B$22*Config!$B$72, 
IF(C199=3, Config!$B$17*Config!$B$23*Config!$B$73, 
IF(C199=4, Config!$B$17*Config!$B$24*Config!$B$74, 
IF(C199=5, Config!$B$17*Config!$B$25*Config!$B$75, 
IF(C199=6, Config!$B$17*Config!$B$26*Config!$B$76, 
IF(C199=7, Config!$B$17*Config!$B$27*Config!$B$77, ""))))))))</f>
        <v>14</v>
      </c>
      <c r="C199" s="9">
        <v>1.0</v>
      </c>
      <c r="D199" s="6" t="s">
        <v>1636</v>
      </c>
      <c r="E199" s="9">
        <v>100.0</v>
      </c>
      <c r="F199" s="9">
        <v>40.0</v>
      </c>
      <c r="G199" s="9">
        <f>IF(E199 &lt; Config!$B$4, Config!$B$4, E199)</f>
        <v>850</v>
      </c>
      <c r="H199" s="9">
        <f t="shared" si="1"/>
        <v>133629.9223</v>
      </c>
      <c r="I199" s="9">
        <f>H199 * (1 - Config!$B$9)</f>
        <v>113585.4339</v>
      </c>
      <c r="J199" s="9">
        <f>H199 * (1 + Config!$B$10)</f>
        <v>167037.4028</v>
      </c>
      <c r="K199" s="6" t="str">
        <f t="shared" si="2"/>
        <v>11g 35s 85c</v>
      </c>
      <c r="L199" s="8" t="str">
        <f t="shared" si="3"/>
        <v>13g 36s 30c</v>
      </c>
      <c r="M199" s="6" t="str">
        <f t="shared" si="4"/>
        <v>16g 70s 37c</v>
      </c>
      <c r="N199" s="6" t="str">
        <f t="shared" si="5"/>
        <v>Glyph of Mortal Strike</v>
      </c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6">
        <f>IF(C200=0, Config!$B$17*Config!$B$20*Config!$B$70, 
IF(C200=1, Config!$B$17*Config!$B$21*Config!$B$71, 
IF(C200=2, Config!$B$17*Config!$B$22*Config!$B$72, 
IF(C200=3, Config!$B$17*Config!$B$23*Config!$B$73, 
IF(C200=4, Config!$B$17*Config!$B$24*Config!$B$74, 
IF(C200=5, Config!$B$17*Config!$B$25*Config!$B$75, 
IF(C200=6, Config!$B$17*Config!$B$26*Config!$B$76, 
IF(C200=7, Config!$B$17*Config!$B$27*Config!$B$77, ""))))))))</f>
        <v>14</v>
      </c>
      <c r="C200" s="9">
        <v>1.0</v>
      </c>
      <c r="D200" s="6" t="s">
        <v>1637</v>
      </c>
      <c r="E200" s="9">
        <v>100.0</v>
      </c>
      <c r="F200" s="9">
        <v>40.0</v>
      </c>
      <c r="G200" s="9">
        <f>IF(E200 &lt; Config!$B$4, Config!$B$4, E200)</f>
        <v>850</v>
      </c>
      <c r="H200" s="9">
        <f t="shared" si="1"/>
        <v>133629.9223</v>
      </c>
      <c r="I200" s="9">
        <f>H200 * (1 - Config!$B$9)</f>
        <v>113585.4339</v>
      </c>
      <c r="J200" s="9">
        <f>H200 * (1 + Config!$B$10)</f>
        <v>167037.4028</v>
      </c>
      <c r="K200" s="6" t="str">
        <f t="shared" si="2"/>
        <v>11g 35s 85c</v>
      </c>
      <c r="L200" s="8" t="str">
        <f t="shared" si="3"/>
        <v>13g 36s 30c</v>
      </c>
      <c r="M200" s="6" t="str">
        <f t="shared" si="4"/>
        <v>16g 70s 37c</v>
      </c>
      <c r="N200" s="6" t="str">
        <f t="shared" si="5"/>
        <v>Glyph of Blocking</v>
      </c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6">
        <f>IF(C201=0, Config!$B$17*Config!$B$20*Config!$B$70, 
IF(C201=1, Config!$B$17*Config!$B$21*Config!$B$71, 
IF(C201=2, Config!$B$17*Config!$B$22*Config!$B$72, 
IF(C201=3, Config!$B$17*Config!$B$23*Config!$B$73, 
IF(C201=4, Config!$B$17*Config!$B$24*Config!$B$74, 
IF(C201=5, Config!$B$17*Config!$B$25*Config!$B$75, 
IF(C201=6, Config!$B$17*Config!$B$26*Config!$B$76, 
IF(C201=7, Config!$B$17*Config!$B$27*Config!$B$77, ""))))))))</f>
        <v>14</v>
      </c>
      <c r="C201" s="9">
        <v>1.0</v>
      </c>
      <c r="D201" s="6" t="s">
        <v>1638</v>
      </c>
      <c r="E201" s="9">
        <v>100.0</v>
      </c>
      <c r="F201" s="9">
        <v>41.0</v>
      </c>
      <c r="G201" s="9">
        <f>IF(E201 &lt; Config!$B$4, Config!$B$4, E201)</f>
        <v>850</v>
      </c>
      <c r="H201" s="9">
        <f t="shared" si="1"/>
        <v>135878.7976</v>
      </c>
      <c r="I201" s="9">
        <f>H201 * (1 - Config!$B$9)</f>
        <v>115496.978</v>
      </c>
      <c r="J201" s="9">
        <f>H201 * (1 + Config!$B$10)</f>
        <v>169848.497</v>
      </c>
      <c r="K201" s="6" t="str">
        <f t="shared" si="2"/>
        <v>11g 54s 97c</v>
      </c>
      <c r="L201" s="8" t="str">
        <f t="shared" si="3"/>
        <v>13g 58s 79c</v>
      </c>
      <c r="M201" s="6" t="str">
        <f t="shared" si="4"/>
        <v>16g 98s 48c</v>
      </c>
      <c r="N201" s="6" t="str">
        <f t="shared" si="5"/>
        <v>Glyph of Frenzied Regeneration</v>
      </c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6">
        <f>IF(C202=0, Config!$B$17*Config!$B$20*Config!$B$70, 
IF(C202=1, Config!$B$17*Config!$B$21*Config!$B$71, 
IF(C202=2, Config!$B$17*Config!$B$22*Config!$B$72, 
IF(C202=3, Config!$B$17*Config!$B$23*Config!$B$73, 
IF(C202=4, Config!$B$17*Config!$B$24*Config!$B$74, 
IF(C202=5, Config!$B$17*Config!$B$25*Config!$B$75, 
IF(C202=6, Config!$B$17*Config!$B$26*Config!$B$76, 
IF(C202=7, Config!$B$17*Config!$B$27*Config!$B$77, ""))))))))</f>
        <v>14</v>
      </c>
      <c r="C202" s="9">
        <v>1.0</v>
      </c>
      <c r="D202" s="6" t="s">
        <v>1639</v>
      </c>
      <c r="E202" s="9">
        <v>100.0</v>
      </c>
      <c r="F202" s="9">
        <v>43.0</v>
      </c>
      <c r="G202" s="9">
        <f>IF(E202 &lt; Config!$B$4, Config!$B$4, E202)</f>
        <v>850</v>
      </c>
      <c r="H202" s="9">
        <f t="shared" si="1"/>
        <v>140286.9071</v>
      </c>
      <c r="I202" s="9">
        <f>H202 * (1 - Config!$B$9)</f>
        <v>119243.871</v>
      </c>
      <c r="J202" s="9">
        <f>H202 * (1 + Config!$B$10)</f>
        <v>175358.6338</v>
      </c>
      <c r="K202" s="6" t="str">
        <f t="shared" si="2"/>
        <v>11g 92s 44c</v>
      </c>
      <c r="L202" s="8" t="str">
        <f t="shared" si="3"/>
        <v>14g 2s 87c</v>
      </c>
      <c r="M202" s="6" t="str">
        <f t="shared" si="4"/>
        <v>17g 53s 59c</v>
      </c>
      <c r="N202" s="6" t="str">
        <f t="shared" si="5"/>
        <v>Glyph of Seal of Wisdom</v>
      </c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6">
        <f>IF(C203=0, Config!$B$17*Config!$B$20*Config!$B$70, 
IF(C203=1, Config!$B$17*Config!$B$21*Config!$B$71, 
IF(C203=2, Config!$B$17*Config!$B$22*Config!$B$72, 
IF(C203=3, Config!$B$17*Config!$B$23*Config!$B$73, 
IF(C203=4, Config!$B$17*Config!$B$24*Config!$B$74, 
IF(C203=5, Config!$B$17*Config!$B$25*Config!$B$75, 
IF(C203=6, Config!$B$17*Config!$B$26*Config!$B$76, 
IF(C203=7, Config!$B$17*Config!$B$27*Config!$B$77, ""))))))))</f>
        <v>14</v>
      </c>
      <c r="C203" s="9">
        <v>1.0</v>
      </c>
      <c r="D203" s="6" t="s">
        <v>1640</v>
      </c>
      <c r="E203" s="9">
        <v>100.0</v>
      </c>
      <c r="F203" s="9">
        <v>45.0</v>
      </c>
      <c r="G203" s="9">
        <f>IF(E203 &lt; Config!$B$4, Config!$B$4, E203)</f>
        <v>850</v>
      </c>
      <c r="H203" s="9">
        <f t="shared" si="1"/>
        <v>144581.7181</v>
      </c>
      <c r="I203" s="9">
        <f>H203 * (1 - Config!$B$9)</f>
        <v>122894.4604</v>
      </c>
      <c r="J203" s="9">
        <f>H203 * (1 + Config!$B$10)</f>
        <v>180727.1477</v>
      </c>
      <c r="K203" s="6" t="str">
        <f t="shared" si="2"/>
        <v>12g 28s 94c</v>
      </c>
      <c r="L203" s="8" t="str">
        <f t="shared" si="3"/>
        <v>14g 45s 82c</v>
      </c>
      <c r="M203" s="6" t="str">
        <f t="shared" si="4"/>
        <v>18g 7s 27c</v>
      </c>
      <c r="N203" s="6" t="str">
        <f t="shared" si="5"/>
        <v>Glyph of Swiftmend</v>
      </c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6">
        <f>IF(C204=0, Config!$B$17*Config!$B$20*Config!$B$70, 
IF(C204=1, Config!$B$17*Config!$B$21*Config!$B$71, 
IF(C204=2, Config!$B$17*Config!$B$22*Config!$B$72, 
IF(C204=3, Config!$B$17*Config!$B$23*Config!$B$73, 
IF(C204=4, Config!$B$17*Config!$B$24*Config!$B$74, 
IF(C204=5, Config!$B$17*Config!$B$25*Config!$B$75, 
IF(C204=6, Config!$B$17*Config!$B$26*Config!$B$76, 
IF(C204=7, Config!$B$17*Config!$B$27*Config!$B$77, ""))))))))</f>
        <v>14</v>
      </c>
      <c r="C204" s="9">
        <v>1.0</v>
      </c>
      <c r="D204" s="6" t="s">
        <v>1641</v>
      </c>
      <c r="E204" s="9">
        <v>100.0</v>
      </c>
      <c r="F204" s="9">
        <v>45.0</v>
      </c>
      <c r="G204" s="9">
        <f>IF(E204 &lt; Config!$B$4, Config!$B$4, E204)</f>
        <v>850</v>
      </c>
      <c r="H204" s="9">
        <f t="shared" si="1"/>
        <v>144581.7181</v>
      </c>
      <c r="I204" s="9">
        <f>H204 * (1 - Config!$B$9)</f>
        <v>122894.4604</v>
      </c>
      <c r="J204" s="9">
        <f>H204 * (1 + Config!$B$10)</f>
        <v>180727.1477</v>
      </c>
      <c r="K204" s="6" t="str">
        <f t="shared" si="2"/>
        <v>12g 28s 94c</v>
      </c>
      <c r="L204" s="8" t="str">
        <f t="shared" si="3"/>
        <v>14g 45s 82c</v>
      </c>
      <c r="M204" s="6" t="str">
        <f t="shared" si="4"/>
        <v>18g 7s 27c</v>
      </c>
      <c r="N204" s="6" t="str">
        <f t="shared" si="5"/>
        <v>Glyph of Innervate</v>
      </c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6">
        <f>IF(C205=0, Config!$B$17*Config!$B$20*Config!$B$70, 
IF(C205=1, Config!$B$17*Config!$B$21*Config!$B$71, 
IF(C205=2, Config!$B$17*Config!$B$22*Config!$B$72, 
IF(C205=3, Config!$B$17*Config!$B$23*Config!$B$73, 
IF(C205=4, Config!$B$17*Config!$B$24*Config!$B$74, 
IF(C205=5, Config!$B$17*Config!$B$25*Config!$B$75, 
IF(C205=6, Config!$B$17*Config!$B$26*Config!$B$76, 
IF(C205=7, Config!$B$17*Config!$B$27*Config!$B$77, ""))))))))</f>
        <v>14</v>
      </c>
      <c r="C205" s="9">
        <v>1.0</v>
      </c>
      <c r="D205" s="6" t="s">
        <v>1642</v>
      </c>
      <c r="E205" s="9">
        <v>100.0</v>
      </c>
      <c r="F205" s="9">
        <v>45.0</v>
      </c>
      <c r="G205" s="9">
        <f>IF(E205 &lt; Config!$B$4, Config!$B$4, E205)</f>
        <v>850</v>
      </c>
      <c r="H205" s="9">
        <f t="shared" si="1"/>
        <v>144581.7181</v>
      </c>
      <c r="I205" s="9">
        <f>H205 * (1 - Config!$B$9)</f>
        <v>122894.4604</v>
      </c>
      <c r="J205" s="9">
        <f>H205 * (1 + Config!$B$10)</f>
        <v>180727.1477</v>
      </c>
      <c r="K205" s="6" t="str">
        <f t="shared" si="2"/>
        <v>12g 28s 94c</v>
      </c>
      <c r="L205" s="8" t="str">
        <f t="shared" si="3"/>
        <v>14g 45s 82c</v>
      </c>
      <c r="M205" s="6" t="str">
        <f t="shared" si="4"/>
        <v>18g 7s 27c</v>
      </c>
      <c r="N205" s="6" t="str">
        <f t="shared" si="5"/>
        <v>Glyph of Hurricane</v>
      </c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6">
        <f>IF(C206=0, Config!$B$17*Config!$B$20*Config!$B$70, 
IF(C206=1, Config!$B$17*Config!$B$21*Config!$B$71, 
IF(C206=2, Config!$B$17*Config!$B$22*Config!$B$72, 
IF(C206=3, Config!$B$17*Config!$B$23*Config!$B$73, 
IF(C206=4, Config!$B$17*Config!$B$24*Config!$B$74, 
IF(C206=5, Config!$B$17*Config!$B$25*Config!$B$75, 
IF(C206=6, Config!$B$17*Config!$B$26*Config!$B$76, 
IF(C206=7, Config!$B$17*Config!$B$27*Config!$B$77, ""))))))))</f>
        <v>14</v>
      </c>
      <c r="C206" s="9">
        <v>1.0</v>
      </c>
      <c r="D206" s="6" t="s">
        <v>1643</v>
      </c>
      <c r="E206" s="9">
        <v>100.0</v>
      </c>
      <c r="F206" s="9">
        <v>45.0</v>
      </c>
      <c r="G206" s="9">
        <f>IF(E206 &lt; Config!$B$4, Config!$B$4, E206)</f>
        <v>850</v>
      </c>
      <c r="H206" s="9">
        <f t="shared" si="1"/>
        <v>144581.7181</v>
      </c>
      <c r="I206" s="9">
        <f>H206 * (1 - Config!$B$9)</f>
        <v>122894.4604</v>
      </c>
      <c r="J206" s="9">
        <f>H206 * (1 + Config!$B$10)</f>
        <v>180727.1477</v>
      </c>
      <c r="K206" s="6" t="str">
        <f t="shared" si="2"/>
        <v>12g 28s 94c</v>
      </c>
      <c r="L206" s="8" t="str">
        <f t="shared" si="3"/>
        <v>14g 45s 82c</v>
      </c>
      <c r="M206" s="6" t="str">
        <f t="shared" si="4"/>
        <v>18g 7s 27c</v>
      </c>
      <c r="N206" s="6" t="str">
        <f t="shared" si="5"/>
        <v>Glyph of Chain Heal</v>
      </c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6">
        <f>IF(C207=0, Config!$B$17*Config!$B$20*Config!$B$70, 
IF(C207=1, Config!$B$17*Config!$B$21*Config!$B$71, 
IF(C207=2, Config!$B$17*Config!$B$22*Config!$B$72, 
IF(C207=3, Config!$B$17*Config!$B$23*Config!$B$73, 
IF(C207=4, Config!$B$17*Config!$B$24*Config!$B$74, 
IF(C207=5, Config!$B$17*Config!$B$25*Config!$B$75, 
IF(C207=6, Config!$B$17*Config!$B$26*Config!$B$76, 
IF(C207=7, Config!$B$17*Config!$B$27*Config!$B$77, ""))))))))</f>
        <v>14</v>
      </c>
      <c r="C207" s="9">
        <v>1.0</v>
      </c>
      <c r="D207" s="6" t="s">
        <v>1644</v>
      </c>
      <c r="E207" s="9">
        <v>100.0</v>
      </c>
      <c r="F207" s="9">
        <v>45.0</v>
      </c>
      <c r="G207" s="9">
        <f>IF(E207 &lt; Config!$B$4, Config!$B$4, E207)</f>
        <v>850</v>
      </c>
      <c r="H207" s="9">
        <f t="shared" si="1"/>
        <v>144581.7181</v>
      </c>
      <c r="I207" s="9">
        <f>H207 * (1 - Config!$B$9)</f>
        <v>122894.4604</v>
      </c>
      <c r="J207" s="9">
        <f>H207 * (1 + Config!$B$10)</f>
        <v>180727.1477</v>
      </c>
      <c r="K207" s="6" t="str">
        <f t="shared" si="2"/>
        <v>12g 28s 94c</v>
      </c>
      <c r="L207" s="8" t="str">
        <f t="shared" si="3"/>
        <v>14g 45s 82c</v>
      </c>
      <c r="M207" s="6" t="str">
        <f t="shared" si="4"/>
        <v>18g 7s 27c</v>
      </c>
      <c r="N207" s="6" t="str">
        <f t="shared" si="5"/>
        <v>Glyph of Mana Tide Totem</v>
      </c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6">
        <f>IF(C208=0, Config!$B$17*Config!$B$20*Config!$B$70, 
IF(C208=1, Config!$B$17*Config!$B$21*Config!$B$71, 
IF(C208=2, Config!$B$17*Config!$B$22*Config!$B$72, 
IF(C208=3, Config!$B$17*Config!$B$23*Config!$B$73, 
IF(C208=4, Config!$B$17*Config!$B$24*Config!$B$74, 
IF(C208=5, Config!$B$17*Config!$B$25*Config!$B$75, 
IF(C208=6, Config!$B$17*Config!$B$26*Config!$B$76, 
IF(C208=7, Config!$B$17*Config!$B$27*Config!$B$77, ""))))))))</f>
        <v>14</v>
      </c>
      <c r="C208" s="9">
        <v>1.0</v>
      </c>
      <c r="D208" s="6" t="s">
        <v>1645</v>
      </c>
      <c r="E208" s="9">
        <v>100.0</v>
      </c>
      <c r="F208" s="9">
        <v>45.0</v>
      </c>
      <c r="G208" s="9">
        <f>IF(E208 &lt; Config!$B$4, Config!$B$4, E208)</f>
        <v>850</v>
      </c>
      <c r="H208" s="9">
        <f t="shared" si="1"/>
        <v>144581.7181</v>
      </c>
      <c r="I208" s="9">
        <f>H208 * (1 - Config!$B$9)</f>
        <v>122894.4604</v>
      </c>
      <c r="J208" s="9">
        <f>H208 * (1 + Config!$B$10)</f>
        <v>180727.1477</v>
      </c>
      <c r="K208" s="6" t="str">
        <f t="shared" si="2"/>
        <v>12g 28s 94c</v>
      </c>
      <c r="L208" s="8" t="str">
        <f t="shared" si="3"/>
        <v>14g 45s 82c</v>
      </c>
      <c r="M208" s="6" t="str">
        <f t="shared" si="4"/>
        <v>18g 7s 27c</v>
      </c>
      <c r="N208" s="6" t="str">
        <f t="shared" si="5"/>
        <v>Glyph of Stormstrike</v>
      </c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6">
        <f>IF(C209=0, Config!$B$17*Config!$B$20*Config!$B$70, 
IF(C209=1, Config!$B$17*Config!$B$21*Config!$B$71, 
IF(C209=2, Config!$B$17*Config!$B$22*Config!$B$72, 
IF(C209=3, Config!$B$17*Config!$B$23*Config!$B$73, 
IF(C209=4, Config!$B$17*Config!$B$24*Config!$B$74, 
IF(C209=5, Config!$B$17*Config!$B$25*Config!$B$75, 
IF(C209=6, Config!$B$17*Config!$B$26*Config!$B$76, 
IF(C209=7, Config!$B$17*Config!$B$27*Config!$B$77, ""))))))))</f>
        <v>14</v>
      </c>
      <c r="C209" s="9">
        <v>1.0</v>
      </c>
      <c r="D209" s="6" t="s">
        <v>1646</v>
      </c>
      <c r="E209" s="9">
        <v>100.0</v>
      </c>
      <c r="F209" s="9">
        <v>45.0</v>
      </c>
      <c r="G209" s="9">
        <f>IF(E209 &lt; Config!$B$4, Config!$B$4, E209)</f>
        <v>850</v>
      </c>
      <c r="H209" s="9">
        <f t="shared" si="1"/>
        <v>144581.7181</v>
      </c>
      <c r="I209" s="9">
        <f>H209 * (1 - Config!$B$9)</f>
        <v>122894.4604</v>
      </c>
      <c r="J209" s="9">
        <f>H209 * (1 + Config!$B$10)</f>
        <v>180727.1477</v>
      </c>
      <c r="K209" s="6" t="str">
        <f t="shared" si="2"/>
        <v>12g 28s 94c</v>
      </c>
      <c r="L209" s="8" t="str">
        <f t="shared" si="3"/>
        <v>14g 45s 82c</v>
      </c>
      <c r="M209" s="6" t="str">
        <f t="shared" si="4"/>
        <v>18g 7s 27c</v>
      </c>
      <c r="N209" s="6" t="str">
        <f t="shared" si="5"/>
        <v>Glyph of Lightwell</v>
      </c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6">
        <f>IF(C210=0, Config!$B$17*Config!$B$20*Config!$B$70, 
IF(C210=1, Config!$B$17*Config!$B$21*Config!$B$71, 
IF(C210=2, Config!$B$17*Config!$B$22*Config!$B$72, 
IF(C210=3, Config!$B$17*Config!$B$23*Config!$B$73, 
IF(C210=4, Config!$B$17*Config!$B$24*Config!$B$74, 
IF(C210=5, Config!$B$17*Config!$B$25*Config!$B$75, 
IF(C210=6, Config!$B$17*Config!$B$26*Config!$B$76, 
IF(C210=7, Config!$B$17*Config!$B$27*Config!$B$77, ""))))))))</f>
        <v>14</v>
      </c>
      <c r="C210" s="9">
        <v>1.0</v>
      </c>
      <c r="D210" s="6" t="s">
        <v>1647</v>
      </c>
      <c r="E210" s="9">
        <v>100.0</v>
      </c>
      <c r="F210" s="9">
        <v>45.0</v>
      </c>
      <c r="G210" s="9">
        <f>IF(E210 &lt; Config!$B$4, Config!$B$4, E210)</f>
        <v>850</v>
      </c>
      <c r="H210" s="9">
        <f t="shared" si="1"/>
        <v>144581.7181</v>
      </c>
      <c r="I210" s="9">
        <f>H210 * (1 - Config!$B$9)</f>
        <v>122894.4604</v>
      </c>
      <c r="J210" s="9">
        <f>H210 * (1 + Config!$B$10)</f>
        <v>180727.1477</v>
      </c>
      <c r="K210" s="6" t="str">
        <f t="shared" si="2"/>
        <v>12g 28s 94c</v>
      </c>
      <c r="L210" s="8" t="str">
        <f t="shared" si="3"/>
        <v>14g 45s 82c</v>
      </c>
      <c r="M210" s="6" t="str">
        <f t="shared" si="4"/>
        <v>18g 7s 27c</v>
      </c>
      <c r="N210" s="6" t="str">
        <f t="shared" si="5"/>
        <v>Glyph of Conflagrate</v>
      </c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6">
        <f>IF(C211=0, Config!$B$17*Config!$B$20*Config!$B$70, 
IF(C211=1, Config!$B$17*Config!$B$21*Config!$B$71, 
IF(C211=2, Config!$B$17*Config!$B$22*Config!$B$72, 
IF(C211=3, Config!$B$17*Config!$B$23*Config!$B$73, 
IF(C211=4, Config!$B$17*Config!$B$24*Config!$B$74, 
IF(C211=5, Config!$B$17*Config!$B$25*Config!$B$75, 
IF(C211=6, Config!$B$17*Config!$B$26*Config!$B$76, 
IF(C211=7, Config!$B$17*Config!$B$27*Config!$B$77, ""))))))))</f>
        <v>14</v>
      </c>
      <c r="C211" s="9">
        <v>1.0</v>
      </c>
      <c r="D211" s="6" t="s">
        <v>1648</v>
      </c>
      <c r="E211" s="9">
        <v>100.0</v>
      </c>
      <c r="F211" s="9">
        <v>45.0</v>
      </c>
      <c r="G211" s="9">
        <f>IF(E211 &lt; Config!$B$4, Config!$B$4, E211)</f>
        <v>850</v>
      </c>
      <c r="H211" s="9">
        <f t="shared" si="1"/>
        <v>144581.7181</v>
      </c>
      <c r="I211" s="9">
        <f>H211 * (1 - Config!$B$9)</f>
        <v>122894.4604</v>
      </c>
      <c r="J211" s="9">
        <f>H211 * (1 + Config!$B$10)</f>
        <v>180727.1477</v>
      </c>
      <c r="K211" s="6" t="str">
        <f t="shared" si="2"/>
        <v>12g 28s 94c</v>
      </c>
      <c r="L211" s="8" t="str">
        <f t="shared" si="3"/>
        <v>14g 45s 82c</v>
      </c>
      <c r="M211" s="6" t="str">
        <f t="shared" si="4"/>
        <v>18g 7s 27c</v>
      </c>
      <c r="N211" s="6" t="str">
        <f t="shared" si="5"/>
        <v>Glyph of Howl of Terror</v>
      </c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6">
        <f>IF(C212=0, Config!$B$17*Config!$B$20*Config!$B$70, 
IF(C212=1, Config!$B$17*Config!$B$21*Config!$B$71, 
IF(C212=2, Config!$B$17*Config!$B$22*Config!$B$72, 
IF(C212=3, Config!$B$17*Config!$B$23*Config!$B$73, 
IF(C212=4, Config!$B$17*Config!$B$24*Config!$B$74, 
IF(C212=5, Config!$B$17*Config!$B$25*Config!$B$75, 
IF(C212=6, Config!$B$17*Config!$B$26*Config!$B$76, 
IF(C212=7, Config!$B$17*Config!$B$27*Config!$B$77, ""))))))))</f>
        <v>14</v>
      </c>
      <c r="C212" s="9">
        <v>1.0</v>
      </c>
      <c r="D212" s="6" t="s">
        <v>1649</v>
      </c>
      <c r="E212" s="9">
        <v>100.0</v>
      </c>
      <c r="F212" s="9">
        <v>45.0</v>
      </c>
      <c r="G212" s="9">
        <f>IF(E212 &lt; Config!$B$4, Config!$B$4, E212)</f>
        <v>850</v>
      </c>
      <c r="H212" s="9">
        <f t="shared" si="1"/>
        <v>144581.7181</v>
      </c>
      <c r="I212" s="9">
        <f>H212 * (1 - Config!$B$9)</f>
        <v>122894.4604</v>
      </c>
      <c r="J212" s="9">
        <f>H212 * (1 + Config!$B$10)</f>
        <v>180727.1477</v>
      </c>
      <c r="K212" s="6" t="str">
        <f t="shared" si="2"/>
        <v>12g 28s 94c</v>
      </c>
      <c r="L212" s="8" t="str">
        <f t="shared" si="3"/>
        <v>14g 45s 82c</v>
      </c>
      <c r="M212" s="6" t="str">
        <f t="shared" si="4"/>
        <v>18g 7s 27c</v>
      </c>
      <c r="N212" s="6" t="str">
        <f t="shared" si="5"/>
        <v>Glyph of Arcane Power</v>
      </c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6">
        <f>IF(C213=0, Config!$B$17*Config!$B$20*Config!$B$70, 
IF(C213=1, Config!$B$17*Config!$B$21*Config!$B$71, 
IF(C213=2, Config!$B$17*Config!$B$22*Config!$B$72, 
IF(C213=3, Config!$B$17*Config!$B$23*Config!$B$73, 
IF(C213=4, Config!$B$17*Config!$B$24*Config!$B$74, 
IF(C213=5, Config!$B$17*Config!$B$25*Config!$B$75, 
IF(C213=6, Config!$B$17*Config!$B$26*Config!$B$76, 
IF(C213=7, Config!$B$17*Config!$B$27*Config!$B$77, ""))))))))</f>
        <v>14</v>
      </c>
      <c r="C213" s="9">
        <v>1.0</v>
      </c>
      <c r="D213" s="6" t="s">
        <v>1650</v>
      </c>
      <c r="E213" s="9">
        <v>100.0</v>
      </c>
      <c r="F213" s="9">
        <v>45.0</v>
      </c>
      <c r="G213" s="9">
        <f>IF(E213 &lt; Config!$B$4, Config!$B$4, E213)</f>
        <v>850</v>
      </c>
      <c r="H213" s="9">
        <f t="shared" si="1"/>
        <v>144581.7181</v>
      </c>
      <c r="I213" s="9">
        <f>H213 * (1 - Config!$B$9)</f>
        <v>122894.4604</v>
      </c>
      <c r="J213" s="9">
        <f>H213 * (1 + Config!$B$10)</f>
        <v>180727.1477</v>
      </c>
      <c r="K213" s="6" t="str">
        <f t="shared" si="2"/>
        <v>12g 28s 94c</v>
      </c>
      <c r="L213" s="8" t="str">
        <f t="shared" si="3"/>
        <v>14g 45s 82c</v>
      </c>
      <c r="M213" s="6" t="str">
        <f t="shared" si="4"/>
        <v>18g 7s 27c</v>
      </c>
      <c r="N213" s="6" t="str">
        <f t="shared" si="5"/>
        <v>Glyph of Bestial Wrath</v>
      </c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6">
        <f>IF(C214=0, Config!$B$17*Config!$B$20*Config!$B$70, 
IF(C214=1, Config!$B$17*Config!$B$21*Config!$B$71, 
IF(C214=2, Config!$B$17*Config!$B$22*Config!$B$72, 
IF(C214=3, Config!$B$17*Config!$B$23*Config!$B$73, 
IF(C214=4, Config!$B$17*Config!$B$24*Config!$B$74, 
IF(C214=5, Config!$B$17*Config!$B$25*Config!$B$75, 
IF(C214=6, Config!$B$17*Config!$B$26*Config!$B$76, 
IF(C214=7, Config!$B$17*Config!$B$27*Config!$B$77, ""))))))))</f>
        <v>14</v>
      </c>
      <c r="C214" s="9">
        <v>1.0</v>
      </c>
      <c r="D214" s="6" t="s">
        <v>1651</v>
      </c>
      <c r="E214" s="9">
        <v>100.0</v>
      </c>
      <c r="F214" s="9">
        <v>45.0</v>
      </c>
      <c r="G214" s="9">
        <f>IF(E214 &lt; Config!$B$4, Config!$B$4, E214)</f>
        <v>850</v>
      </c>
      <c r="H214" s="9">
        <f t="shared" si="1"/>
        <v>144581.7181</v>
      </c>
      <c r="I214" s="9">
        <f>H214 * (1 - Config!$B$9)</f>
        <v>122894.4604</v>
      </c>
      <c r="J214" s="9">
        <f>H214 * (1 + Config!$B$10)</f>
        <v>180727.1477</v>
      </c>
      <c r="K214" s="6" t="str">
        <f t="shared" si="2"/>
        <v>12g 28s 94c</v>
      </c>
      <c r="L214" s="8" t="str">
        <f t="shared" si="3"/>
        <v>14g 45s 82c</v>
      </c>
      <c r="M214" s="6" t="str">
        <f t="shared" si="4"/>
        <v>18g 7s 27c</v>
      </c>
      <c r="N214" s="6" t="str">
        <f t="shared" si="5"/>
        <v>Glyph of Trueshot Aura</v>
      </c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6">
        <f>IF(C215=0, Config!$B$17*Config!$B$20*Config!$B$70, 
IF(C215=1, Config!$B$17*Config!$B$21*Config!$B$71, 
IF(C215=2, Config!$B$17*Config!$B$22*Config!$B$72, 
IF(C215=3, Config!$B$17*Config!$B$23*Config!$B$73, 
IF(C215=4, Config!$B$17*Config!$B$24*Config!$B$74, 
IF(C215=5, Config!$B$17*Config!$B$25*Config!$B$75, 
IF(C215=6, Config!$B$17*Config!$B$26*Config!$B$76, 
IF(C215=7, Config!$B$17*Config!$B$27*Config!$B$77, ""))))))))</f>
        <v>14</v>
      </c>
      <c r="C215" s="9">
        <v>1.0</v>
      </c>
      <c r="D215" s="6" t="s">
        <v>1652</v>
      </c>
      <c r="E215" s="9">
        <v>100.0</v>
      </c>
      <c r="F215" s="9">
        <v>45.0</v>
      </c>
      <c r="G215" s="9">
        <f>IF(E215 &lt; Config!$B$4, Config!$B$4, E215)</f>
        <v>850</v>
      </c>
      <c r="H215" s="9">
        <f t="shared" si="1"/>
        <v>144581.7181</v>
      </c>
      <c r="I215" s="9">
        <f>H215 * (1 - Config!$B$9)</f>
        <v>122894.4604</v>
      </c>
      <c r="J215" s="9">
        <f>H215 * (1 + Config!$B$10)</f>
        <v>180727.1477</v>
      </c>
      <c r="K215" s="6" t="str">
        <f t="shared" si="2"/>
        <v>12g 28s 94c</v>
      </c>
      <c r="L215" s="8" t="str">
        <f t="shared" si="3"/>
        <v>14g 45s 82c</v>
      </c>
      <c r="M215" s="6" t="str">
        <f t="shared" si="4"/>
        <v>18g 7s 27c</v>
      </c>
      <c r="N215" s="6" t="str">
        <f t="shared" si="5"/>
        <v>Glyph of Volley</v>
      </c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6">
        <f>IF(C216=0, Config!$B$17*Config!$B$20*Config!$B$70, 
IF(C216=1, Config!$B$17*Config!$B$21*Config!$B$71, 
IF(C216=2, Config!$B$17*Config!$B$22*Config!$B$72, 
IF(C216=3, Config!$B$17*Config!$B$23*Config!$B$73, 
IF(C216=4, Config!$B$17*Config!$B$24*Config!$B$74, 
IF(C216=5, Config!$B$17*Config!$B$25*Config!$B$75, 
IF(C216=6, Config!$B$17*Config!$B$26*Config!$B$76, 
IF(C216=7, Config!$B$17*Config!$B$27*Config!$B$77, ""))))))))</f>
        <v>14</v>
      </c>
      <c r="C216" s="9">
        <v>1.0</v>
      </c>
      <c r="D216" s="6" t="s">
        <v>1653</v>
      </c>
      <c r="E216" s="9">
        <v>100.0</v>
      </c>
      <c r="F216" s="9">
        <v>45.0</v>
      </c>
      <c r="G216" s="9">
        <f>IF(E216 &lt; Config!$B$4, Config!$B$4, E216)</f>
        <v>850</v>
      </c>
      <c r="H216" s="9">
        <f t="shared" si="1"/>
        <v>144581.7181</v>
      </c>
      <c r="I216" s="9">
        <f>H216 * (1 - Config!$B$9)</f>
        <v>122894.4604</v>
      </c>
      <c r="J216" s="9">
        <f>H216 * (1 + Config!$B$10)</f>
        <v>180727.1477</v>
      </c>
      <c r="K216" s="6" t="str">
        <f t="shared" si="2"/>
        <v>12g 28s 94c</v>
      </c>
      <c r="L216" s="8" t="str">
        <f t="shared" si="3"/>
        <v>14g 45s 82c</v>
      </c>
      <c r="M216" s="6" t="str">
        <f t="shared" si="4"/>
        <v>18g 7s 27c</v>
      </c>
      <c r="N216" s="6" t="str">
        <f t="shared" si="5"/>
        <v>Glyph of Wyvern Sting</v>
      </c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6">
        <f>IF(C217=0, Config!$B$17*Config!$B$20*Config!$B$70, 
IF(C217=1, Config!$B$17*Config!$B$21*Config!$B$71, 
IF(C217=2, Config!$B$17*Config!$B$22*Config!$B$72, 
IF(C217=3, Config!$B$17*Config!$B$23*Config!$B$73, 
IF(C217=4, Config!$B$17*Config!$B$24*Config!$B$74, 
IF(C217=5, Config!$B$17*Config!$B$25*Config!$B$75, 
IF(C217=6, Config!$B$17*Config!$B$26*Config!$B$76, 
IF(C217=7, Config!$B$17*Config!$B$27*Config!$B$77, ""))))))))</f>
        <v>14</v>
      </c>
      <c r="C217" s="9">
        <v>1.0</v>
      </c>
      <c r="D217" s="6" t="s">
        <v>1654</v>
      </c>
      <c r="E217" s="9">
        <v>100.0</v>
      </c>
      <c r="F217" s="9">
        <v>45.0</v>
      </c>
      <c r="G217" s="9">
        <f>IF(E217 &lt; Config!$B$4, Config!$B$4, E217)</f>
        <v>850</v>
      </c>
      <c r="H217" s="9">
        <f t="shared" si="1"/>
        <v>144581.7181</v>
      </c>
      <c r="I217" s="9">
        <f>H217 * (1 - Config!$B$9)</f>
        <v>122894.4604</v>
      </c>
      <c r="J217" s="9">
        <f>H217 * (1 + Config!$B$10)</f>
        <v>180727.1477</v>
      </c>
      <c r="K217" s="6" t="str">
        <f t="shared" si="2"/>
        <v>12g 28s 94c</v>
      </c>
      <c r="L217" s="8" t="str">
        <f t="shared" si="3"/>
        <v>14g 45s 82c</v>
      </c>
      <c r="M217" s="6" t="str">
        <f t="shared" si="4"/>
        <v>18g 7s 27c</v>
      </c>
      <c r="N217" s="6" t="str">
        <f t="shared" si="5"/>
        <v>Glyph of Adrenaline Rush</v>
      </c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6">
        <f>IF(C218=0, Config!$B$17*Config!$B$20*Config!$B$70, 
IF(C218=1, Config!$B$17*Config!$B$21*Config!$B$71, 
IF(C218=2, Config!$B$17*Config!$B$22*Config!$B$72, 
IF(C218=3, Config!$B$17*Config!$B$23*Config!$B$73, 
IF(C218=4, Config!$B$17*Config!$B$24*Config!$B$74, 
IF(C218=5, Config!$B$17*Config!$B$25*Config!$B$75, 
IF(C218=6, Config!$B$17*Config!$B$26*Config!$B$76, 
IF(C218=7, Config!$B$17*Config!$B$27*Config!$B$77, ""))))))))</f>
        <v>14</v>
      </c>
      <c r="C218" s="9">
        <v>1.0</v>
      </c>
      <c r="D218" s="6" t="s">
        <v>1655</v>
      </c>
      <c r="E218" s="9">
        <v>100.0</v>
      </c>
      <c r="F218" s="9">
        <v>45.0</v>
      </c>
      <c r="G218" s="9">
        <f>IF(E218 &lt; Config!$B$4, Config!$B$4, E218)</f>
        <v>850</v>
      </c>
      <c r="H218" s="9">
        <f t="shared" si="1"/>
        <v>144581.7181</v>
      </c>
      <c r="I218" s="9">
        <f>H218 * (1 - Config!$B$9)</f>
        <v>122894.4604</v>
      </c>
      <c r="J218" s="9">
        <f>H218 * (1 + Config!$B$10)</f>
        <v>180727.1477</v>
      </c>
      <c r="K218" s="6" t="str">
        <f t="shared" si="2"/>
        <v>12g 28s 94c</v>
      </c>
      <c r="L218" s="8" t="str">
        <f t="shared" si="3"/>
        <v>14g 45s 82c</v>
      </c>
      <c r="M218" s="6" t="str">
        <f t="shared" si="4"/>
        <v>18g 7s 27c</v>
      </c>
      <c r="N218" s="6" t="str">
        <f t="shared" si="5"/>
        <v>Glyph of Berserk</v>
      </c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6">
        <f>IF(C219=0, Config!$B$17*Config!$B$20*Config!$B$70, 
IF(C219=1, Config!$B$17*Config!$B$21*Config!$B$71, 
IF(C219=2, Config!$B$17*Config!$B$22*Config!$B$72, 
IF(C219=3, Config!$B$17*Config!$B$23*Config!$B$73, 
IF(C219=4, Config!$B$17*Config!$B$24*Config!$B$74, 
IF(C219=5, Config!$B$17*Config!$B$25*Config!$B$75, 
IF(C219=6, Config!$B$17*Config!$B$26*Config!$B$76, 
IF(C219=7, Config!$B$17*Config!$B$27*Config!$B$77, ""))))))))</f>
        <v>14</v>
      </c>
      <c r="C219" s="9">
        <v>1.0</v>
      </c>
      <c r="D219" s="6" t="s">
        <v>1656</v>
      </c>
      <c r="E219" s="9">
        <v>100.0</v>
      </c>
      <c r="F219" s="9">
        <v>45.0</v>
      </c>
      <c r="G219" s="9">
        <f>IF(E219 &lt; Config!$B$4, Config!$B$4, E219)</f>
        <v>850</v>
      </c>
      <c r="H219" s="9">
        <f t="shared" si="1"/>
        <v>144581.7181</v>
      </c>
      <c r="I219" s="9">
        <f>H219 * (1 - Config!$B$9)</f>
        <v>122894.4604</v>
      </c>
      <c r="J219" s="9">
        <f>H219 * (1 + Config!$B$10)</f>
        <v>180727.1477</v>
      </c>
      <c r="K219" s="6" t="str">
        <f t="shared" si="2"/>
        <v>12g 28s 94c</v>
      </c>
      <c r="L219" s="8" t="str">
        <f t="shared" si="3"/>
        <v>14g 45s 82c</v>
      </c>
      <c r="M219" s="6" t="str">
        <f t="shared" si="4"/>
        <v>18g 7s 27c</v>
      </c>
      <c r="N219" s="6" t="str">
        <f t="shared" si="5"/>
        <v>Glyph of Wild Growth</v>
      </c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6">
        <f>IF(C220=0, Config!$B$17*Config!$B$20*Config!$B$70, 
IF(C220=1, Config!$B$17*Config!$B$21*Config!$B$71, 
IF(C220=2, Config!$B$17*Config!$B$22*Config!$B$72, 
IF(C220=3, Config!$B$17*Config!$B$23*Config!$B$73, 
IF(C220=4, Config!$B$17*Config!$B$24*Config!$B$74, 
IF(C220=5, Config!$B$17*Config!$B$25*Config!$B$75, 
IF(C220=6, Config!$B$17*Config!$B$26*Config!$B$76, 
IF(C220=7, Config!$B$17*Config!$B$27*Config!$B$77, ""))))))))</f>
        <v>14</v>
      </c>
      <c r="C220" s="9">
        <v>1.0</v>
      </c>
      <c r="D220" s="6" t="s">
        <v>1657</v>
      </c>
      <c r="E220" s="9">
        <v>100.0</v>
      </c>
      <c r="F220" s="9">
        <v>45.0</v>
      </c>
      <c r="G220" s="9">
        <f>IF(E220 &lt; Config!$B$4, Config!$B$4, E220)</f>
        <v>850</v>
      </c>
      <c r="H220" s="9">
        <f t="shared" si="1"/>
        <v>144581.7181</v>
      </c>
      <c r="I220" s="9">
        <f>H220 * (1 - Config!$B$9)</f>
        <v>122894.4604</v>
      </c>
      <c r="J220" s="9">
        <f>H220 * (1 + Config!$B$10)</f>
        <v>180727.1477</v>
      </c>
      <c r="K220" s="6" t="str">
        <f t="shared" si="2"/>
        <v>12g 28s 94c</v>
      </c>
      <c r="L220" s="8" t="str">
        <f t="shared" si="3"/>
        <v>14g 45s 82c</v>
      </c>
      <c r="M220" s="6" t="str">
        <f t="shared" si="4"/>
        <v>18g 7s 27c</v>
      </c>
      <c r="N220" s="6" t="str">
        <f t="shared" si="5"/>
        <v>Glyph of Nourish</v>
      </c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6">
        <f>IF(C221=0, Config!$B$17*Config!$B$20*Config!$B$70, 
IF(C221=1, Config!$B$17*Config!$B$21*Config!$B$71, 
IF(C221=2, Config!$B$17*Config!$B$22*Config!$B$72, 
IF(C221=3, Config!$B$17*Config!$B$23*Config!$B$73, 
IF(C221=4, Config!$B$17*Config!$B$24*Config!$B$74, 
IF(C221=5, Config!$B$17*Config!$B$25*Config!$B$75, 
IF(C221=6, Config!$B$17*Config!$B$26*Config!$B$76, 
IF(C221=7, Config!$B$17*Config!$B$27*Config!$B$77, ""))))))))</f>
        <v>14</v>
      </c>
      <c r="C221" s="9">
        <v>1.0</v>
      </c>
      <c r="D221" s="6" t="s">
        <v>1658</v>
      </c>
      <c r="E221" s="9">
        <v>100.0</v>
      </c>
      <c r="F221" s="9">
        <v>45.0</v>
      </c>
      <c r="G221" s="9">
        <f>IF(E221 &lt; Config!$B$4, Config!$B$4, E221)</f>
        <v>850</v>
      </c>
      <c r="H221" s="9">
        <f t="shared" si="1"/>
        <v>144581.7181</v>
      </c>
      <c r="I221" s="9">
        <f>H221 * (1 - Config!$B$9)</f>
        <v>122894.4604</v>
      </c>
      <c r="J221" s="9">
        <f>H221 * (1 + Config!$B$10)</f>
        <v>180727.1477</v>
      </c>
      <c r="K221" s="6" t="str">
        <f t="shared" si="2"/>
        <v>12g 28s 94c</v>
      </c>
      <c r="L221" s="8" t="str">
        <f t="shared" si="3"/>
        <v>14g 45s 82c</v>
      </c>
      <c r="M221" s="6" t="str">
        <f t="shared" si="4"/>
        <v>18g 7s 27c</v>
      </c>
      <c r="N221" s="6" t="str">
        <f t="shared" si="5"/>
        <v>Glyph of Savage Roar</v>
      </c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6">
        <f>IF(C222=0, Config!$B$17*Config!$B$20*Config!$B$70, 
IF(C222=1, Config!$B$17*Config!$B$21*Config!$B$71, 
IF(C222=2, Config!$B$17*Config!$B$22*Config!$B$72, 
IF(C222=3, Config!$B$17*Config!$B$23*Config!$B$73, 
IF(C222=4, Config!$B$17*Config!$B$24*Config!$B$74, 
IF(C222=5, Config!$B$17*Config!$B$25*Config!$B$75, 
IF(C222=6, Config!$B$17*Config!$B$26*Config!$B$76, 
IF(C222=7, Config!$B$17*Config!$B$27*Config!$B$77, ""))))))))</f>
        <v>14</v>
      </c>
      <c r="C222" s="9">
        <v>1.0</v>
      </c>
      <c r="D222" s="6" t="s">
        <v>1659</v>
      </c>
      <c r="E222" s="9">
        <v>100.0</v>
      </c>
      <c r="F222" s="9">
        <v>45.0</v>
      </c>
      <c r="G222" s="9">
        <f>IF(E222 &lt; Config!$B$4, Config!$B$4, E222)</f>
        <v>850</v>
      </c>
      <c r="H222" s="9">
        <f t="shared" si="1"/>
        <v>144581.7181</v>
      </c>
      <c r="I222" s="9">
        <f>H222 * (1 - Config!$B$9)</f>
        <v>122894.4604</v>
      </c>
      <c r="J222" s="9">
        <f>H222 * (1 + Config!$B$10)</f>
        <v>180727.1477</v>
      </c>
      <c r="K222" s="6" t="str">
        <f t="shared" si="2"/>
        <v>12g 28s 94c</v>
      </c>
      <c r="L222" s="8" t="str">
        <f t="shared" si="3"/>
        <v>14g 45s 82c</v>
      </c>
      <c r="M222" s="6" t="str">
        <f t="shared" si="4"/>
        <v>18g 7s 27c</v>
      </c>
      <c r="N222" s="6" t="str">
        <f t="shared" si="5"/>
        <v>Glyph of Monsoon</v>
      </c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6">
        <f>IF(C223=0, Config!$B$17*Config!$B$20*Config!$B$70, 
IF(C223=1, Config!$B$17*Config!$B$21*Config!$B$71, 
IF(C223=2, Config!$B$17*Config!$B$22*Config!$B$72, 
IF(C223=3, Config!$B$17*Config!$B$23*Config!$B$73, 
IF(C223=4, Config!$B$17*Config!$B$24*Config!$B$74, 
IF(C223=5, Config!$B$17*Config!$B$25*Config!$B$75, 
IF(C223=6, Config!$B$17*Config!$B$26*Config!$B$76, 
IF(C223=7, Config!$B$17*Config!$B$27*Config!$B$77, ""))))))))</f>
        <v>14</v>
      </c>
      <c r="C223" s="9">
        <v>1.0</v>
      </c>
      <c r="D223" s="6" t="s">
        <v>1660</v>
      </c>
      <c r="E223" s="9">
        <v>100.0</v>
      </c>
      <c r="F223" s="9">
        <v>45.0</v>
      </c>
      <c r="G223" s="9">
        <f>IF(E223 &lt; Config!$B$4, Config!$B$4, E223)</f>
        <v>850</v>
      </c>
      <c r="H223" s="9">
        <f t="shared" si="1"/>
        <v>144581.7181</v>
      </c>
      <c r="I223" s="9">
        <f>H223 * (1 - Config!$B$9)</f>
        <v>122894.4604</v>
      </c>
      <c r="J223" s="9">
        <f>H223 * (1 + Config!$B$10)</f>
        <v>180727.1477</v>
      </c>
      <c r="K223" s="6" t="str">
        <f t="shared" si="2"/>
        <v>12g 28s 94c</v>
      </c>
      <c r="L223" s="8" t="str">
        <f t="shared" si="3"/>
        <v>14g 45s 82c</v>
      </c>
      <c r="M223" s="6" t="str">
        <f t="shared" si="4"/>
        <v>18g 7s 27c</v>
      </c>
      <c r="N223" s="6" t="str">
        <f t="shared" si="5"/>
        <v>Glyph of Barkskin</v>
      </c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6">
        <f>IF(C224=0, Config!$B$17*Config!$B$20*Config!$B$70, 
IF(C224=1, Config!$B$17*Config!$B$21*Config!$B$71, 
IF(C224=2, Config!$B$17*Config!$B$22*Config!$B$72, 
IF(C224=3, Config!$B$17*Config!$B$23*Config!$B$73, 
IF(C224=4, Config!$B$17*Config!$B$24*Config!$B$74, 
IF(C224=5, Config!$B$17*Config!$B$25*Config!$B$75, 
IF(C224=6, Config!$B$17*Config!$B$26*Config!$B$76, 
IF(C224=7, Config!$B$17*Config!$B$27*Config!$B$77, ""))))))))</f>
        <v>14</v>
      </c>
      <c r="C224" s="9">
        <v>1.0</v>
      </c>
      <c r="D224" s="6" t="s">
        <v>1661</v>
      </c>
      <c r="E224" s="9">
        <v>100.0</v>
      </c>
      <c r="F224" s="9">
        <v>45.0</v>
      </c>
      <c r="G224" s="9">
        <f>IF(E224 &lt; Config!$B$4, Config!$B$4, E224)</f>
        <v>850</v>
      </c>
      <c r="H224" s="9">
        <f t="shared" si="1"/>
        <v>144581.7181</v>
      </c>
      <c r="I224" s="9">
        <f>H224 * (1 - Config!$B$9)</f>
        <v>122894.4604</v>
      </c>
      <c r="J224" s="9">
        <f>H224 * (1 + Config!$B$10)</f>
        <v>180727.1477</v>
      </c>
      <c r="K224" s="6" t="str">
        <f t="shared" si="2"/>
        <v>12g 28s 94c</v>
      </c>
      <c r="L224" s="8" t="str">
        <f t="shared" si="3"/>
        <v>14g 45s 82c</v>
      </c>
      <c r="M224" s="6" t="str">
        <f t="shared" si="4"/>
        <v>18g 7s 27c</v>
      </c>
      <c r="N224" s="6" t="str">
        <f t="shared" si="5"/>
        <v>Glyph of Chimera Shot</v>
      </c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6">
        <f>IF(C225=0, Config!$B$17*Config!$B$20*Config!$B$70, 
IF(C225=1, Config!$B$17*Config!$B$21*Config!$B$71, 
IF(C225=2, Config!$B$17*Config!$B$22*Config!$B$72, 
IF(C225=3, Config!$B$17*Config!$B$23*Config!$B$73, 
IF(C225=4, Config!$B$17*Config!$B$24*Config!$B$74, 
IF(C225=5, Config!$B$17*Config!$B$25*Config!$B$75, 
IF(C225=6, Config!$B$17*Config!$B$26*Config!$B$76, 
IF(C225=7, Config!$B$17*Config!$B$27*Config!$B$77, ""))))))))</f>
        <v>14</v>
      </c>
      <c r="C225" s="9">
        <v>1.0</v>
      </c>
      <c r="D225" s="6" t="s">
        <v>1662</v>
      </c>
      <c r="E225" s="9">
        <v>100.0</v>
      </c>
      <c r="F225" s="9">
        <v>45.0</v>
      </c>
      <c r="G225" s="9">
        <f>IF(E225 &lt; Config!$B$4, Config!$B$4, E225)</f>
        <v>850</v>
      </c>
      <c r="H225" s="9">
        <f t="shared" si="1"/>
        <v>144581.7181</v>
      </c>
      <c r="I225" s="9">
        <f>H225 * (1 - Config!$B$9)</f>
        <v>122894.4604</v>
      </c>
      <c r="J225" s="9">
        <f>H225 * (1 + Config!$B$10)</f>
        <v>180727.1477</v>
      </c>
      <c r="K225" s="6" t="str">
        <f t="shared" si="2"/>
        <v>12g 28s 94c</v>
      </c>
      <c r="L225" s="8" t="str">
        <f t="shared" si="3"/>
        <v>14g 45s 82c</v>
      </c>
      <c r="M225" s="6" t="str">
        <f t="shared" si="4"/>
        <v>18g 7s 27c</v>
      </c>
      <c r="N225" s="6" t="str">
        <f t="shared" si="5"/>
        <v>Glyph of Explosive Shot</v>
      </c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6">
        <f>IF(C226=0, Config!$B$17*Config!$B$20*Config!$B$70, 
IF(C226=1, Config!$B$17*Config!$B$21*Config!$B$71, 
IF(C226=2, Config!$B$17*Config!$B$22*Config!$B$72, 
IF(C226=3, Config!$B$17*Config!$B$23*Config!$B$73, 
IF(C226=4, Config!$B$17*Config!$B$24*Config!$B$74, 
IF(C226=5, Config!$B$17*Config!$B$25*Config!$B$75, 
IF(C226=6, Config!$B$17*Config!$B$26*Config!$B$76, 
IF(C226=7, Config!$B$17*Config!$B$27*Config!$B$77, ""))))))))</f>
        <v>14</v>
      </c>
      <c r="C226" s="9">
        <v>1.0</v>
      </c>
      <c r="D226" s="6" t="s">
        <v>1663</v>
      </c>
      <c r="E226" s="9">
        <v>100.0</v>
      </c>
      <c r="F226" s="9">
        <v>45.0</v>
      </c>
      <c r="G226" s="9">
        <f>IF(E226 &lt; Config!$B$4, Config!$B$4, E226)</f>
        <v>850</v>
      </c>
      <c r="H226" s="9">
        <f t="shared" si="1"/>
        <v>144581.7181</v>
      </c>
      <c r="I226" s="9">
        <f>H226 * (1 - Config!$B$9)</f>
        <v>122894.4604</v>
      </c>
      <c r="J226" s="9">
        <f>H226 * (1 + Config!$B$10)</f>
        <v>180727.1477</v>
      </c>
      <c r="K226" s="6" t="str">
        <f t="shared" si="2"/>
        <v>12g 28s 94c</v>
      </c>
      <c r="L226" s="8" t="str">
        <f t="shared" si="3"/>
        <v>14g 45s 82c</v>
      </c>
      <c r="M226" s="6" t="str">
        <f t="shared" si="4"/>
        <v>18g 7s 27c</v>
      </c>
      <c r="N226" s="6" t="str">
        <f t="shared" si="5"/>
        <v>Glyph of Kill Shot</v>
      </c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6">
        <f>IF(C227=0, Config!$B$17*Config!$B$20*Config!$B$70, 
IF(C227=1, Config!$B$17*Config!$B$21*Config!$B$71, 
IF(C227=2, Config!$B$17*Config!$B$22*Config!$B$72, 
IF(C227=3, Config!$B$17*Config!$B$23*Config!$B$73, 
IF(C227=4, Config!$B$17*Config!$B$24*Config!$B$74, 
IF(C227=5, Config!$B$17*Config!$B$25*Config!$B$75, 
IF(C227=6, Config!$B$17*Config!$B$26*Config!$B$76, 
IF(C227=7, Config!$B$17*Config!$B$27*Config!$B$77, ""))))))))</f>
        <v>14</v>
      </c>
      <c r="C227" s="9">
        <v>1.0</v>
      </c>
      <c r="D227" s="6" t="s">
        <v>1664</v>
      </c>
      <c r="E227" s="9">
        <v>100.0</v>
      </c>
      <c r="F227" s="9">
        <v>45.0</v>
      </c>
      <c r="G227" s="9">
        <f>IF(E227 &lt; Config!$B$4, Config!$B$4, E227)</f>
        <v>850</v>
      </c>
      <c r="H227" s="9">
        <f t="shared" si="1"/>
        <v>144581.7181</v>
      </c>
      <c r="I227" s="9">
        <f>H227 * (1 - Config!$B$9)</f>
        <v>122894.4604</v>
      </c>
      <c r="J227" s="9">
        <f>H227 * (1 + Config!$B$10)</f>
        <v>180727.1477</v>
      </c>
      <c r="K227" s="6" t="str">
        <f t="shared" si="2"/>
        <v>12g 28s 94c</v>
      </c>
      <c r="L227" s="8" t="str">
        <f t="shared" si="3"/>
        <v>14g 45s 82c</v>
      </c>
      <c r="M227" s="6" t="str">
        <f t="shared" si="4"/>
        <v>18g 7s 27c</v>
      </c>
      <c r="N227" s="6" t="str">
        <f t="shared" si="5"/>
        <v>Glyph of Explosive Trap</v>
      </c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6">
        <f>IF(C228=0, Config!$B$17*Config!$B$20*Config!$B$70, 
IF(C228=1, Config!$B$17*Config!$B$21*Config!$B$71, 
IF(C228=2, Config!$B$17*Config!$B$22*Config!$B$72, 
IF(C228=3, Config!$B$17*Config!$B$23*Config!$B$73, 
IF(C228=4, Config!$B$17*Config!$B$24*Config!$B$74, 
IF(C228=5, Config!$B$17*Config!$B$25*Config!$B$75, 
IF(C228=6, Config!$B$17*Config!$B$26*Config!$B$76, 
IF(C228=7, Config!$B$17*Config!$B$27*Config!$B$77, ""))))))))</f>
        <v>14</v>
      </c>
      <c r="C228" s="9">
        <v>1.0</v>
      </c>
      <c r="D228" s="6" t="s">
        <v>1665</v>
      </c>
      <c r="E228" s="9">
        <v>100.0</v>
      </c>
      <c r="F228" s="9">
        <v>45.0</v>
      </c>
      <c r="G228" s="9">
        <f>IF(E228 &lt; Config!$B$4, Config!$B$4, E228)</f>
        <v>850</v>
      </c>
      <c r="H228" s="9">
        <f t="shared" si="1"/>
        <v>144581.7181</v>
      </c>
      <c r="I228" s="9">
        <f>H228 * (1 - Config!$B$9)</f>
        <v>122894.4604</v>
      </c>
      <c r="J228" s="9">
        <f>H228 * (1 + Config!$B$10)</f>
        <v>180727.1477</v>
      </c>
      <c r="K228" s="6" t="str">
        <f t="shared" si="2"/>
        <v>12g 28s 94c</v>
      </c>
      <c r="L228" s="8" t="str">
        <f t="shared" si="3"/>
        <v>14g 45s 82c</v>
      </c>
      <c r="M228" s="6" t="str">
        <f t="shared" si="4"/>
        <v>18g 7s 27c</v>
      </c>
      <c r="N228" s="6" t="str">
        <f t="shared" si="5"/>
        <v>Glyph of Scatter Shot</v>
      </c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6">
        <f>IF(C229=0, Config!$B$17*Config!$B$20*Config!$B$70, 
IF(C229=1, Config!$B$17*Config!$B$21*Config!$B$71, 
IF(C229=2, Config!$B$17*Config!$B$22*Config!$B$72, 
IF(C229=3, Config!$B$17*Config!$B$23*Config!$B$73, 
IF(C229=4, Config!$B$17*Config!$B$24*Config!$B$74, 
IF(C229=5, Config!$B$17*Config!$B$25*Config!$B$75, 
IF(C229=6, Config!$B$17*Config!$B$26*Config!$B$76, 
IF(C229=7, Config!$B$17*Config!$B$27*Config!$B$77, ""))))))))</f>
        <v>14</v>
      </c>
      <c r="C229" s="9">
        <v>1.0</v>
      </c>
      <c r="D229" s="6" t="s">
        <v>1666</v>
      </c>
      <c r="E229" s="9">
        <v>100.0</v>
      </c>
      <c r="F229" s="9">
        <v>45.0</v>
      </c>
      <c r="G229" s="9">
        <f>IF(E229 &lt; Config!$B$4, Config!$B$4, E229)</f>
        <v>850</v>
      </c>
      <c r="H229" s="9">
        <f t="shared" si="1"/>
        <v>144581.7181</v>
      </c>
      <c r="I229" s="9">
        <f>H229 * (1 - Config!$B$9)</f>
        <v>122894.4604</v>
      </c>
      <c r="J229" s="9">
        <f>H229 * (1 + Config!$B$10)</f>
        <v>180727.1477</v>
      </c>
      <c r="K229" s="6" t="str">
        <f t="shared" si="2"/>
        <v>12g 28s 94c</v>
      </c>
      <c r="L229" s="8" t="str">
        <f t="shared" si="3"/>
        <v>14g 45s 82c</v>
      </c>
      <c r="M229" s="6" t="str">
        <f t="shared" si="4"/>
        <v>18g 7s 27c</v>
      </c>
      <c r="N229" s="6" t="str">
        <f t="shared" si="5"/>
        <v>Glyph of Raptor Strike</v>
      </c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6">
        <f>IF(C230=0, Config!$B$17*Config!$B$20*Config!$B$70, 
IF(C230=1, Config!$B$17*Config!$B$21*Config!$B$71, 
IF(C230=2, Config!$B$17*Config!$B$22*Config!$B$72, 
IF(C230=3, Config!$B$17*Config!$B$23*Config!$B$73, 
IF(C230=4, Config!$B$17*Config!$B$24*Config!$B$74, 
IF(C230=5, Config!$B$17*Config!$B$25*Config!$B$75, 
IF(C230=6, Config!$B$17*Config!$B$26*Config!$B$76, 
IF(C230=7, Config!$B$17*Config!$B$27*Config!$B$77, ""))))))))</f>
        <v>14</v>
      </c>
      <c r="C230" s="9">
        <v>1.0</v>
      </c>
      <c r="D230" s="6" t="s">
        <v>1667</v>
      </c>
      <c r="E230" s="9">
        <v>100.0</v>
      </c>
      <c r="F230" s="9">
        <v>45.0</v>
      </c>
      <c r="G230" s="9">
        <f>IF(E230 &lt; Config!$B$4, Config!$B$4, E230)</f>
        <v>850</v>
      </c>
      <c r="H230" s="9">
        <f t="shared" si="1"/>
        <v>144581.7181</v>
      </c>
      <c r="I230" s="9">
        <f>H230 * (1 - Config!$B$9)</f>
        <v>122894.4604</v>
      </c>
      <c r="J230" s="9">
        <f>H230 * (1 + Config!$B$10)</f>
        <v>180727.1477</v>
      </c>
      <c r="K230" s="6" t="str">
        <f t="shared" si="2"/>
        <v>12g 28s 94c</v>
      </c>
      <c r="L230" s="8" t="str">
        <f t="shared" si="3"/>
        <v>14g 45s 82c</v>
      </c>
      <c r="M230" s="6" t="str">
        <f t="shared" si="4"/>
        <v>18g 7s 27c</v>
      </c>
      <c r="N230" s="6" t="str">
        <f t="shared" si="5"/>
        <v>Glyph of Deep Freeze</v>
      </c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6">
        <f>IF(C231=0, Config!$B$17*Config!$B$20*Config!$B$70, 
IF(C231=1, Config!$B$17*Config!$B$21*Config!$B$71, 
IF(C231=2, Config!$B$17*Config!$B$22*Config!$B$72, 
IF(C231=3, Config!$B$17*Config!$B$23*Config!$B$73, 
IF(C231=4, Config!$B$17*Config!$B$24*Config!$B$74, 
IF(C231=5, Config!$B$17*Config!$B$25*Config!$B$75, 
IF(C231=6, Config!$B$17*Config!$B$26*Config!$B$76, 
IF(C231=7, Config!$B$17*Config!$B$27*Config!$B$77, ""))))))))</f>
        <v>14</v>
      </c>
      <c r="C231" s="9">
        <v>1.0</v>
      </c>
      <c r="D231" s="6" t="s">
        <v>1668</v>
      </c>
      <c r="E231" s="9">
        <v>100.0</v>
      </c>
      <c r="F231" s="9">
        <v>45.0</v>
      </c>
      <c r="G231" s="9">
        <f>IF(E231 &lt; Config!$B$4, Config!$B$4, E231)</f>
        <v>850</v>
      </c>
      <c r="H231" s="9">
        <f t="shared" si="1"/>
        <v>144581.7181</v>
      </c>
      <c r="I231" s="9">
        <f>H231 * (1 - Config!$B$9)</f>
        <v>122894.4604</v>
      </c>
      <c r="J231" s="9">
        <f>H231 * (1 + Config!$B$10)</f>
        <v>180727.1477</v>
      </c>
      <c r="K231" s="6" t="str">
        <f t="shared" si="2"/>
        <v>12g 28s 94c</v>
      </c>
      <c r="L231" s="8" t="str">
        <f t="shared" si="3"/>
        <v>14g 45s 82c</v>
      </c>
      <c r="M231" s="6" t="str">
        <f t="shared" si="4"/>
        <v>18g 7s 27c</v>
      </c>
      <c r="N231" s="6" t="str">
        <f t="shared" si="5"/>
        <v>Glyph of Living Bomb</v>
      </c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6">
        <f>IF(C232=0, Config!$B$17*Config!$B$20*Config!$B$70, 
IF(C232=1, Config!$B$17*Config!$B$21*Config!$B$71, 
IF(C232=2, Config!$B$17*Config!$B$22*Config!$B$72, 
IF(C232=3, Config!$B$17*Config!$B$23*Config!$B$73, 
IF(C232=4, Config!$B$17*Config!$B$24*Config!$B$74, 
IF(C232=5, Config!$B$17*Config!$B$25*Config!$B$75, 
IF(C232=6, Config!$B$17*Config!$B$26*Config!$B$76, 
IF(C232=7, Config!$B$17*Config!$B$27*Config!$B$77, ""))))))))</f>
        <v>14</v>
      </c>
      <c r="C232" s="9">
        <v>1.0</v>
      </c>
      <c r="D232" s="6" t="s">
        <v>1669</v>
      </c>
      <c r="E232" s="9">
        <v>100.0</v>
      </c>
      <c r="F232" s="9">
        <v>45.0</v>
      </c>
      <c r="G232" s="9">
        <f>IF(E232 &lt; Config!$B$4, Config!$B$4, E232)</f>
        <v>850</v>
      </c>
      <c r="H232" s="9">
        <f t="shared" si="1"/>
        <v>144581.7181</v>
      </c>
      <c r="I232" s="9">
        <f>H232 * (1 - Config!$B$9)</f>
        <v>122894.4604</v>
      </c>
      <c r="J232" s="9">
        <f>H232 * (1 + Config!$B$10)</f>
        <v>180727.1477</v>
      </c>
      <c r="K232" s="6" t="str">
        <f t="shared" si="2"/>
        <v>12g 28s 94c</v>
      </c>
      <c r="L232" s="8" t="str">
        <f t="shared" si="3"/>
        <v>14g 45s 82c</v>
      </c>
      <c r="M232" s="6" t="str">
        <f t="shared" si="4"/>
        <v>18g 7s 27c</v>
      </c>
      <c r="N232" s="6" t="str">
        <f t="shared" si="5"/>
        <v>Glyph of Arcane Barrage</v>
      </c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6">
        <f>IF(C233=0, Config!$B$17*Config!$B$20*Config!$B$70, 
IF(C233=1, Config!$B$17*Config!$B$21*Config!$B$71, 
IF(C233=2, Config!$B$17*Config!$B$22*Config!$B$72, 
IF(C233=3, Config!$B$17*Config!$B$23*Config!$B$73, 
IF(C233=4, Config!$B$17*Config!$B$24*Config!$B$74, 
IF(C233=5, Config!$B$17*Config!$B$25*Config!$B$75, 
IF(C233=6, Config!$B$17*Config!$B$26*Config!$B$76, 
IF(C233=7, Config!$B$17*Config!$B$27*Config!$B$77, ""))))))))</f>
        <v>14</v>
      </c>
      <c r="C233" s="9">
        <v>1.0</v>
      </c>
      <c r="D233" s="6" t="s">
        <v>1670</v>
      </c>
      <c r="E233" s="9">
        <v>100.0</v>
      </c>
      <c r="F233" s="9">
        <v>45.0</v>
      </c>
      <c r="G233" s="9">
        <f>IF(E233 &lt; Config!$B$4, Config!$B$4, E233)</f>
        <v>850</v>
      </c>
      <c r="H233" s="9">
        <f t="shared" si="1"/>
        <v>144581.7181</v>
      </c>
      <c r="I233" s="9">
        <f>H233 * (1 - Config!$B$9)</f>
        <v>122894.4604</v>
      </c>
      <c r="J233" s="9">
        <f>H233 * (1 + Config!$B$10)</f>
        <v>180727.1477</v>
      </c>
      <c r="K233" s="6" t="str">
        <f t="shared" si="2"/>
        <v>12g 28s 94c</v>
      </c>
      <c r="L233" s="8" t="str">
        <f t="shared" si="3"/>
        <v>14g 45s 82c</v>
      </c>
      <c r="M233" s="6" t="str">
        <f t="shared" si="4"/>
        <v>18g 7s 27c</v>
      </c>
      <c r="N233" s="6" t="str">
        <f t="shared" si="5"/>
        <v>Glyph of Mirror Image</v>
      </c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6">
        <f>IF(C234=0, Config!$B$17*Config!$B$20*Config!$B$70, 
IF(C234=1, Config!$B$17*Config!$B$21*Config!$B$71, 
IF(C234=2, Config!$B$17*Config!$B$22*Config!$B$72, 
IF(C234=3, Config!$B$17*Config!$B$23*Config!$B$73, 
IF(C234=4, Config!$B$17*Config!$B$24*Config!$B$74, 
IF(C234=5, Config!$B$17*Config!$B$25*Config!$B$75, 
IF(C234=6, Config!$B$17*Config!$B$26*Config!$B$76, 
IF(C234=7, Config!$B$17*Config!$B$27*Config!$B$77, ""))))))))</f>
        <v>14</v>
      </c>
      <c r="C234" s="9">
        <v>1.0</v>
      </c>
      <c r="D234" s="6" t="s">
        <v>1671</v>
      </c>
      <c r="E234" s="9">
        <v>100.0</v>
      </c>
      <c r="F234" s="9">
        <v>45.0</v>
      </c>
      <c r="G234" s="9">
        <f>IF(E234 &lt; Config!$B$4, Config!$B$4, E234)</f>
        <v>850</v>
      </c>
      <c r="H234" s="9">
        <f t="shared" si="1"/>
        <v>144581.7181</v>
      </c>
      <c r="I234" s="9">
        <f>H234 * (1 - Config!$B$9)</f>
        <v>122894.4604</v>
      </c>
      <c r="J234" s="9">
        <f>H234 * (1 + Config!$B$10)</f>
        <v>180727.1477</v>
      </c>
      <c r="K234" s="6" t="str">
        <f t="shared" si="2"/>
        <v>12g 28s 94c</v>
      </c>
      <c r="L234" s="8" t="str">
        <f t="shared" si="3"/>
        <v>14g 45s 82c</v>
      </c>
      <c r="M234" s="6" t="str">
        <f t="shared" si="4"/>
        <v>18g 7s 27c</v>
      </c>
      <c r="N234" s="6" t="str">
        <f t="shared" si="5"/>
        <v>Glyph of Ice Barrier</v>
      </c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6">
        <f>IF(C235=0, Config!$B$17*Config!$B$20*Config!$B$70, 
IF(C235=1, Config!$B$17*Config!$B$21*Config!$B$71, 
IF(C235=2, Config!$B$17*Config!$B$22*Config!$B$72, 
IF(C235=3, Config!$B$17*Config!$B$23*Config!$B$73, 
IF(C235=4, Config!$B$17*Config!$B$24*Config!$B$74, 
IF(C235=5, Config!$B$17*Config!$B$25*Config!$B$75, 
IF(C235=6, Config!$B$17*Config!$B$26*Config!$B$76, 
IF(C235=7, Config!$B$17*Config!$B$27*Config!$B$77, ""))))))))</f>
        <v>14</v>
      </c>
      <c r="C235" s="9">
        <v>1.0</v>
      </c>
      <c r="D235" s="6" t="s">
        <v>1672</v>
      </c>
      <c r="E235" s="9">
        <v>100.0</v>
      </c>
      <c r="F235" s="9">
        <v>45.0</v>
      </c>
      <c r="G235" s="9">
        <f>IF(E235 &lt; Config!$B$4, Config!$B$4, E235)</f>
        <v>850</v>
      </c>
      <c r="H235" s="9">
        <f t="shared" si="1"/>
        <v>144581.7181</v>
      </c>
      <c r="I235" s="9">
        <f>H235 * (1 - Config!$B$9)</f>
        <v>122894.4604</v>
      </c>
      <c r="J235" s="9">
        <f>H235 * (1 + Config!$B$10)</f>
        <v>180727.1477</v>
      </c>
      <c r="K235" s="6" t="str">
        <f t="shared" si="2"/>
        <v>12g 28s 94c</v>
      </c>
      <c r="L235" s="8" t="str">
        <f t="shared" si="3"/>
        <v>14g 45s 82c</v>
      </c>
      <c r="M235" s="6" t="str">
        <f t="shared" si="4"/>
        <v>18g 7s 27c</v>
      </c>
      <c r="N235" s="6" t="str">
        <f t="shared" si="5"/>
        <v>Glyph of Beacon of Light</v>
      </c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6">
        <f>IF(C236=0, Config!$B$17*Config!$B$20*Config!$B$70, 
IF(C236=1, Config!$B$17*Config!$B$21*Config!$B$71, 
IF(C236=2, Config!$B$17*Config!$B$22*Config!$B$72, 
IF(C236=3, Config!$B$17*Config!$B$23*Config!$B$73, 
IF(C236=4, Config!$B$17*Config!$B$24*Config!$B$74, 
IF(C236=5, Config!$B$17*Config!$B$25*Config!$B$75, 
IF(C236=6, Config!$B$17*Config!$B$26*Config!$B$76, 
IF(C236=7, Config!$B$17*Config!$B$27*Config!$B$77, ""))))))))</f>
        <v>14</v>
      </c>
      <c r="C236" s="9">
        <v>1.0</v>
      </c>
      <c r="D236" s="6" t="s">
        <v>1673</v>
      </c>
      <c r="E236" s="9">
        <v>100.0</v>
      </c>
      <c r="F236" s="9">
        <v>45.0</v>
      </c>
      <c r="G236" s="9">
        <f>IF(E236 &lt; Config!$B$4, Config!$B$4, E236)</f>
        <v>850</v>
      </c>
      <c r="H236" s="9">
        <f t="shared" si="1"/>
        <v>144581.7181</v>
      </c>
      <c r="I236" s="9">
        <f>H236 * (1 - Config!$B$9)</f>
        <v>122894.4604</v>
      </c>
      <c r="J236" s="9">
        <f>H236 * (1 + Config!$B$10)</f>
        <v>180727.1477</v>
      </c>
      <c r="K236" s="6" t="str">
        <f t="shared" si="2"/>
        <v>12g 28s 94c</v>
      </c>
      <c r="L236" s="8" t="str">
        <f t="shared" si="3"/>
        <v>14g 45s 82c</v>
      </c>
      <c r="M236" s="6" t="str">
        <f t="shared" si="4"/>
        <v>18g 7s 27c</v>
      </c>
      <c r="N236" s="6" t="str">
        <f t="shared" si="5"/>
        <v>Glyph of Hammer of the Righteous</v>
      </c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6">
        <f>IF(C237=0, Config!$B$17*Config!$B$20*Config!$B$70, 
IF(C237=1, Config!$B$17*Config!$B$21*Config!$B$71, 
IF(C237=2, Config!$B$17*Config!$B$22*Config!$B$72, 
IF(C237=3, Config!$B$17*Config!$B$23*Config!$B$73, 
IF(C237=4, Config!$B$17*Config!$B$24*Config!$B$74, 
IF(C237=5, Config!$B$17*Config!$B$25*Config!$B$75, 
IF(C237=6, Config!$B$17*Config!$B$26*Config!$B$76, 
IF(C237=7, Config!$B$17*Config!$B$27*Config!$B$77, ""))))))))</f>
        <v>14</v>
      </c>
      <c r="C237" s="9">
        <v>1.0</v>
      </c>
      <c r="D237" s="6" t="s">
        <v>1674</v>
      </c>
      <c r="E237" s="9">
        <v>100.0</v>
      </c>
      <c r="F237" s="9">
        <v>45.0</v>
      </c>
      <c r="G237" s="9">
        <f>IF(E237 &lt; Config!$B$4, Config!$B$4, E237)</f>
        <v>850</v>
      </c>
      <c r="H237" s="9">
        <f t="shared" si="1"/>
        <v>144581.7181</v>
      </c>
      <c r="I237" s="9">
        <f>H237 * (1 - Config!$B$9)</f>
        <v>122894.4604</v>
      </c>
      <c r="J237" s="9">
        <f>H237 * (1 + Config!$B$10)</f>
        <v>180727.1477</v>
      </c>
      <c r="K237" s="6" t="str">
        <f t="shared" si="2"/>
        <v>12g 28s 94c</v>
      </c>
      <c r="L237" s="8" t="str">
        <f t="shared" si="3"/>
        <v>14g 45s 82c</v>
      </c>
      <c r="M237" s="6" t="str">
        <f t="shared" si="4"/>
        <v>18g 7s 27c</v>
      </c>
      <c r="N237" s="6" t="str">
        <f t="shared" si="5"/>
        <v>Glyph of Divine Storm</v>
      </c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6">
        <f>IF(C238=0, Config!$B$17*Config!$B$20*Config!$B$70, 
IF(C238=1, Config!$B$17*Config!$B$21*Config!$B$71, 
IF(C238=2, Config!$B$17*Config!$B$22*Config!$B$72, 
IF(C238=3, Config!$B$17*Config!$B$23*Config!$B$73, 
IF(C238=4, Config!$B$17*Config!$B$24*Config!$B$74, 
IF(C238=5, Config!$B$17*Config!$B$25*Config!$B$75, 
IF(C238=6, Config!$B$17*Config!$B$26*Config!$B$76, 
IF(C238=7, Config!$B$17*Config!$B$27*Config!$B$77, ""))))))))</f>
        <v>14</v>
      </c>
      <c r="C238" s="9">
        <v>1.0</v>
      </c>
      <c r="D238" s="6" t="s">
        <v>1675</v>
      </c>
      <c r="E238" s="9">
        <v>100.0</v>
      </c>
      <c r="F238" s="9">
        <v>45.0</v>
      </c>
      <c r="G238" s="9">
        <f>IF(E238 &lt; Config!$B$4, Config!$B$4, E238)</f>
        <v>850</v>
      </c>
      <c r="H238" s="9">
        <f t="shared" si="1"/>
        <v>144581.7181</v>
      </c>
      <c r="I238" s="9">
        <f>H238 * (1 - Config!$B$9)</f>
        <v>122894.4604</v>
      </c>
      <c r="J238" s="9">
        <f>H238 * (1 + Config!$B$10)</f>
        <v>180727.1477</v>
      </c>
      <c r="K238" s="6" t="str">
        <f t="shared" si="2"/>
        <v>12g 28s 94c</v>
      </c>
      <c r="L238" s="8" t="str">
        <f t="shared" si="3"/>
        <v>14g 45s 82c</v>
      </c>
      <c r="M238" s="6" t="str">
        <f t="shared" si="4"/>
        <v>18g 7s 27c</v>
      </c>
      <c r="N238" s="6" t="str">
        <f t="shared" si="5"/>
        <v>Glyph of Shield of Righteousness</v>
      </c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6">
        <f>IF(C239=0, Config!$B$17*Config!$B$20*Config!$B$70, 
IF(C239=1, Config!$B$17*Config!$B$21*Config!$B$71, 
IF(C239=2, Config!$B$17*Config!$B$22*Config!$B$72, 
IF(C239=3, Config!$B$17*Config!$B$23*Config!$B$73, 
IF(C239=4, Config!$B$17*Config!$B$24*Config!$B$74, 
IF(C239=5, Config!$B$17*Config!$B$25*Config!$B$75, 
IF(C239=6, Config!$B$17*Config!$B$26*Config!$B$76, 
IF(C239=7, Config!$B$17*Config!$B$27*Config!$B$77, ""))))))))</f>
        <v>14</v>
      </c>
      <c r="C239" s="9">
        <v>1.0</v>
      </c>
      <c r="D239" s="6" t="s">
        <v>1676</v>
      </c>
      <c r="E239" s="9">
        <v>100.0</v>
      </c>
      <c r="F239" s="9">
        <v>45.0</v>
      </c>
      <c r="G239" s="9">
        <f>IF(E239 &lt; Config!$B$4, Config!$B$4, E239)</f>
        <v>850</v>
      </c>
      <c r="H239" s="9">
        <f t="shared" si="1"/>
        <v>144581.7181</v>
      </c>
      <c r="I239" s="9">
        <f>H239 * (1 - Config!$B$9)</f>
        <v>122894.4604</v>
      </c>
      <c r="J239" s="9">
        <f>H239 * (1 + Config!$B$10)</f>
        <v>180727.1477</v>
      </c>
      <c r="K239" s="6" t="str">
        <f t="shared" si="2"/>
        <v>12g 28s 94c</v>
      </c>
      <c r="L239" s="8" t="str">
        <f t="shared" si="3"/>
        <v>14g 45s 82c</v>
      </c>
      <c r="M239" s="6" t="str">
        <f t="shared" si="4"/>
        <v>18g 7s 27c</v>
      </c>
      <c r="N239" s="6" t="str">
        <f t="shared" si="5"/>
        <v>Glyph of Divine Plea</v>
      </c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6">
        <f>IF(C240=0, Config!$B$17*Config!$B$20*Config!$B$70, 
IF(C240=1, Config!$B$17*Config!$B$21*Config!$B$71, 
IF(C240=2, Config!$B$17*Config!$B$22*Config!$B$72, 
IF(C240=3, Config!$B$17*Config!$B$23*Config!$B$73, 
IF(C240=4, Config!$B$17*Config!$B$24*Config!$B$74, 
IF(C240=5, Config!$B$17*Config!$B$25*Config!$B$75, 
IF(C240=6, Config!$B$17*Config!$B$26*Config!$B$76, 
IF(C240=7, Config!$B$17*Config!$B$27*Config!$B$77, ""))))))))</f>
        <v>14</v>
      </c>
      <c r="C240" s="9">
        <v>1.0</v>
      </c>
      <c r="D240" s="6" t="s">
        <v>1677</v>
      </c>
      <c r="E240" s="9">
        <v>100.0</v>
      </c>
      <c r="F240" s="9">
        <v>45.0</v>
      </c>
      <c r="G240" s="9">
        <f>IF(E240 &lt; Config!$B$4, Config!$B$4, E240)</f>
        <v>850</v>
      </c>
      <c r="H240" s="9">
        <f t="shared" si="1"/>
        <v>144581.7181</v>
      </c>
      <c r="I240" s="9">
        <f>H240 * (1 - Config!$B$9)</f>
        <v>122894.4604</v>
      </c>
      <c r="J240" s="9">
        <f>H240 * (1 + Config!$B$10)</f>
        <v>180727.1477</v>
      </c>
      <c r="K240" s="6" t="str">
        <f t="shared" si="2"/>
        <v>12g 28s 94c</v>
      </c>
      <c r="L240" s="8" t="str">
        <f t="shared" si="3"/>
        <v>14g 45s 82c</v>
      </c>
      <c r="M240" s="6" t="str">
        <f t="shared" si="4"/>
        <v>18g 7s 27c</v>
      </c>
      <c r="N240" s="6" t="str">
        <f t="shared" si="5"/>
        <v>Glyph of Holy Shock</v>
      </c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6">
        <f>IF(C241=0, Config!$B$17*Config!$B$20*Config!$B$70, 
IF(C241=1, Config!$B$17*Config!$B$21*Config!$B$71, 
IF(C241=2, Config!$B$17*Config!$B$22*Config!$B$72, 
IF(C241=3, Config!$B$17*Config!$B$23*Config!$B$73, 
IF(C241=4, Config!$B$17*Config!$B$24*Config!$B$74, 
IF(C241=5, Config!$B$17*Config!$B$25*Config!$B$75, 
IF(C241=6, Config!$B$17*Config!$B$26*Config!$B$76, 
IF(C241=7, Config!$B$17*Config!$B$27*Config!$B$77, ""))))))))</f>
        <v>14</v>
      </c>
      <c r="C241" s="9">
        <v>1.0</v>
      </c>
      <c r="D241" s="6" t="s">
        <v>1678</v>
      </c>
      <c r="E241" s="9">
        <v>100.0</v>
      </c>
      <c r="F241" s="9">
        <v>45.0</v>
      </c>
      <c r="G241" s="9">
        <f>IF(E241 &lt; Config!$B$4, Config!$B$4, E241)</f>
        <v>850</v>
      </c>
      <c r="H241" s="9">
        <f t="shared" si="1"/>
        <v>144581.7181</v>
      </c>
      <c r="I241" s="9">
        <f>H241 * (1 - Config!$B$9)</f>
        <v>122894.4604</v>
      </c>
      <c r="J241" s="9">
        <f>H241 * (1 + Config!$B$10)</f>
        <v>180727.1477</v>
      </c>
      <c r="K241" s="6" t="str">
        <f t="shared" si="2"/>
        <v>12g 28s 94c</v>
      </c>
      <c r="L241" s="8" t="str">
        <f t="shared" si="3"/>
        <v>14g 45s 82c</v>
      </c>
      <c r="M241" s="6" t="str">
        <f t="shared" si="4"/>
        <v>18g 7s 27c</v>
      </c>
      <c r="N241" s="6" t="str">
        <f t="shared" si="5"/>
        <v>Glyph of Salvation</v>
      </c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6">
        <f>IF(C242=0, Config!$B$17*Config!$B$20*Config!$B$70, 
IF(C242=1, Config!$B$17*Config!$B$21*Config!$B$71, 
IF(C242=2, Config!$B$17*Config!$B$22*Config!$B$72, 
IF(C242=3, Config!$B$17*Config!$B$23*Config!$B$73, 
IF(C242=4, Config!$B$17*Config!$B$24*Config!$B$74, 
IF(C242=5, Config!$B$17*Config!$B$25*Config!$B$75, 
IF(C242=6, Config!$B$17*Config!$B$26*Config!$B$76, 
IF(C242=7, Config!$B$17*Config!$B$27*Config!$B$77, ""))))))))</f>
        <v>14</v>
      </c>
      <c r="C242" s="9">
        <v>1.0</v>
      </c>
      <c r="D242" s="6" t="s">
        <v>1679</v>
      </c>
      <c r="E242" s="9">
        <v>100.0</v>
      </c>
      <c r="F242" s="9">
        <v>45.0</v>
      </c>
      <c r="G242" s="9">
        <f>IF(E242 &lt; Config!$B$4, Config!$B$4, E242)</f>
        <v>850</v>
      </c>
      <c r="H242" s="9">
        <f t="shared" si="1"/>
        <v>144581.7181</v>
      </c>
      <c r="I242" s="9">
        <f>H242 * (1 - Config!$B$9)</f>
        <v>122894.4604</v>
      </c>
      <c r="J242" s="9">
        <f>H242 * (1 + Config!$B$10)</f>
        <v>180727.1477</v>
      </c>
      <c r="K242" s="6" t="str">
        <f t="shared" si="2"/>
        <v>12g 28s 94c</v>
      </c>
      <c r="L242" s="8" t="str">
        <f t="shared" si="3"/>
        <v>14g 45s 82c</v>
      </c>
      <c r="M242" s="6" t="str">
        <f t="shared" si="4"/>
        <v>18g 7s 27c</v>
      </c>
      <c r="N242" s="6" t="str">
        <f t="shared" si="5"/>
        <v>Glyph of Dispersion</v>
      </c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6">
        <f>IF(C243=0, Config!$B$17*Config!$B$20*Config!$B$70, 
IF(C243=1, Config!$B$17*Config!$B$21*Config!$B$71, 
IF(C243=2, Config!$B$17*Config!$B$22*Config!$B$72, 
IF(C243=3, Config!$B$17*Config!$B$23*Config!$B$73, 
IF(C243=4, Config!$B$17*Config!$B$24*Config!$B$74, 
IF(C243=5, Config!$B$17*Config!$B$25*Config!$B$75, 
IF(C243=6, Config!$B$17*Config!$B$26*Config!$B$76, 
IF(C243=7, Config!$B$17*Config!$B$27*Config!$B$77, ""))))))))</f>
        <v>14</v>
      </c>
      <c r="C243" s="9">
        <v>1.0</v>
      </c>
      <c r="D243" s="6" t="s">
        <v>1680</v>
      </c>
      <c r="E243" s="9">
        <v>100.0</v>
      </c>
      <c r="F243" s="9">
        <v>45.0</v>
      </c>
      <c r="G243" s="9">
        <f>IF(E243 &lt; Config!$B$4, Config!$B$4, E243)</f>
        <v>850</v>
      </c>
      <c r="H243" s="9">
        <f t="shared" si="1"/>
        <v>144581.7181</v>
      </c>
      <c r="I243" s="9">
        <f>H243 * (1 - Config!$B$9)</f>
        <v>122894.4604</v>
      </c>
      <c r="J243" s="9">
        <f>H243 * (1 + Config!$B$10)</f>
        <v>180727.1477</v>
      </c>
      <c r="K243" s="6" t="str">
        <f t="shared" si="2"/>
        <v>12g 28s 94c</v>
      </c>
      <c r="L243" s="8" t="str">
        <f t="shared" si="3"/>
        <v>14g 45s 82c</v>
      </c>
      <c r="M243" s="6" t="str">
        <f t="shared" si="4"/>
        <v>18g 7s 27c</v>
      </c>
      <c r="N243" s="6" t="str">
        <f t="shared" si="5"/>
        <v>Glyph of Guardian Spirit</v>
      </c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6">
        <f>IF(C244=0, Config!$B$17*Config!$B$20*Config!$B$70, 
IF(C244=1, Config!$B$17*Config!$B$21*Config!$B$71, 
IF(C244=2, Config!$B$17*Config!$B$22*Config!$B$72, 
IF(C244=3, Config!$B$17*Config!$B$23*Config!$B$73, 
IF(C244=4, Config!$B$17*Config!$B$24*Config!$B$74, 
IF(C244=5, Config!$B$17*Config!$B$25*Config!$B$75, 
IF(C244=6, Config!$B$17*Config!$B$26*Config!$B$76, 
IF(C244=7, Config!$B$17*Config!$B$27*Config!$B$77, ""))))))))</f>
        <v>14</v>
      </c>
      <c r="C244" s="9">
        <v>1.0</v>
      </c>
      <c r="D244" s="6" t="s">
        <v>1681</v>
      </c>
      <c r="E244" s="9">
        <v>100.0</v>
      </c>
      <c r="F244" s="9">
        <v>45.0</v>
      </c>
      <c r="G244" s="9">
        <f>IF(E244 &lt; Config!$B$4, Config!$B$4, E244)</f>
        <v>850</v>
      </c>
      <c r="H244" s="9">
        <f t="shared" si="1"/>
        <v>144581.7181</v>
      </c>
      <c r="I244" s="9">
        <f>H244 * (1 - Config!$B$9)</f>
        <v>122894.4604</v>
      </c>
      <c r="J244" s="9">
        <f>H244 * (1 + Config!$B$10)</f>
        <v>180727.1477</v>
      </c>
      <c r="K244" s="6" t="str">
        <f t="shared" si="2"/>
        <v>12g 28s 94c</v>
      </c>
      <c r="L244" s="8" t="str">
        <f t="shared" si="3"/>
        <v>14g 45s 82c</v>
      </c>
      <c r="M244" s="6" t="str">
        <f t="shared" si="4"/>
        <v>18g 7s 27c</v>
      </c>
      <c r="N244" s="6" t="str">
        <f t="shared" si="5"/>
        <v>Glyph of Penance</v>
      </c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6">
        <f>IF(C245=0, Config!$B$17*Config!$B$20*Config!$B$70, 
IF(C245=1, Config!$B$17*Config!$B$21*Config!$B$71, 
IF(C245=2, Config!$B$17*Config!$B$22*Config!$B$72, 
IF(C245=3, Config!$B$17*Config!$B$23*Config!$B$73, 
IF(C245=4, Config!$B$17*Config!$B$24*Config!$B$74, 
IF(C245=5, Config!$B$17*Config!$B$25*Config!$B$75, 
IF(C245=6, Config!$B$17*Config!$B$26*Config!$B$76, 
IF(C245=7, Config!$B$17*Config!$B$27*Config!$B$77, ""))))))))</f>
        <v>14</v>
      </c>
      <c r="C245" s="9">
        <v>1.0</v>
      </c>
      <c r="D245" s="6" t="s">
        <v>1682</v>
      </c>
      <c r="E245" s="9">
        <v>100.0</v>
      </c>
      <c r="F245" s="9">
        <v>45.0</v>
      </c>
      <c r="G245" s="9">
        <f>IF(E245 &lt; Config!$B$4, Config!$B$4, E245)</f>
        <v>850</v>
      </c>
      <c r="H245" s="9">
        <f t="shared" si="1"/>
        <v>144581.7181</v>
      </c>
      <c r="I245" s="9">
        <f>H245 * (1 - Config!$B$9)</f>
        <v>122894.4604</v>
      </c>
      <c r="J245" s="9">
        <f>H245 * (1 + Config!$B$10)</f>
        <v>180727.1477</v>
      </c>
      <c r="K245" s="6" t="str">
        <f t="shared" si="2"/>
        <v>12g 28s 94c</v>
      </c>
      <c r="L245" s="8" t="str">
        <f t="shared" si="3"/>
        <v>14g 45s 82c</v>
      </c>
      <c r="M245" s="6" t="str">
        <f t="shared" si="4"/>
        <v>18g 7s 27c</v>
      </c>
      <c r="N245" s="6" t="str">
        <f t="shared" si="5"/>
        <v>Glyph of Mind Sear</v>
      </c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6">
        <f>IF(C246=0, Config!$B$17*Config!$B$20*Config!$B$70, 
IF(C246=1, Config!$B$17*Config!$B$21*Config!$B$71, 
IF(C246=2, Config!$B$17*Config!$B$22*Config!$B$72, 
IF(C246=3, Config!$B$17*Config!$B$23*Config!$B$73, 
IF(C246=4, Config!$B$17*Config!$B$24*Config!$B$74, 
IF(C246=5, Config!$B$17*Config!$B$25*Config!$B$75, 
IF(C246=6, Config!$B$17*Config!$B$26*Config!$B$76, 
IF(C246=7, Config!$B$17*Config!$B$27*Config!$B$77, ""))))))))</f>
        <v>14</v>
      </c>
      <c r="C246" s="9">
        <v>1.0</v>
      </c>
      <c r="D246" s="6" t="s">
        <v>1683</v>
      </c>
      <c r="E246" s="9">
        <v>100.0</v>
      </c>
      <c r="F246" s="9">
        <v>45.0</v>
      </c>
      <c r="G246" s="9">
        <f>IF(E246 &lt; Config!$B$4, Config!$B$4, E246)</f>
        <v>850</v>
      </c>
      <c r="H246" s="9">
        <f t="shared" si="1"/>
        <v>144581.7181</v>
      </c>
      <c r="I246" s="9">
        <f>H246 * (1 - Config!$B$9)</f>
        <v>122894.4604</v>
      </c>
      <c r="J246" s="9">
        <f>H246 * (1 + Config!$B$10)</f>
        <v>180727.1477</v>
      </c>
      <c r="K246" s="6" t="str">
        <f t="shared" si="2"/>
        <v>12g 28s 94c</v>
      </c>
      <c r="L246" s="8" t="str">
        <f t="shared" si="3"/>
        <v>14g 45s 82c</v>
      </c>
      <c r="M246" s="6" t="str">
        <f t="shared" si="4"/>
        <v>18g 7s 27c</v>
      </c>
      <c r="N246" s="6" t="str">
        <f t="shared" si="5"/>
        <v>Glyph of Hymn of Hope</v>
      </c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6">
        <f>IF(C247=0, Config!$B$17*Config!$B$20*Config!$B$70, 
IF(C247=1, Config!$B$17*Config!$B$21*Config!$B$71, 
IF(C247=2, Config!$B$17*Config!$B$22*Config!$B$72, 
IF(C247=3, Config!$B$17*Config!$B$23*Config!$B$73, 
IF(C247=4, Config!$B$17*Config!$B$24*Config!$B$74, 
IF(C247=5, Config!$B$17*Config!$B$25*Config!$B$75, 
IF(C247=6, Config!$B$17*Config!$B$26*Config!$B$76, 
IF(C247=7, Config!$B$17*Config!$B$27*Config!$B$77, ""))))))))</f>
        <v>14</v>
      </c>
      <c r="C247" s="9">
        <v>1.0</v>
      </c>
      <c r="D247" s="6" t="s">
        <v>1684</v>
      </c>
      <c r="E247" s="9">
        <v>100.0</v>
      </c>
      <c r="F247" s="9">
        <v>45.0</v>
      </c>
      <c r="G247" s="9">
        <f>IF(E247 &lt; Config!$B$4, Config!$B$4, E247)</f>
        <v>850</v>
      </c>
      <c r="H247" s="9">
        <f t="shared" si="1"/>
        <v>144581.7181</v>
      </c>
      <c r="I247" s="9">
        <f>H247 * (1 - Config!$B$9)</f>
        <v>122894.4604</v>
      </c>
      <c r="J247" s="9">
        <f>H247 * (1 + Config!$B$10)</f>
        <v>180727.1477</v>
      </c>
      <c r="K247" s="6" t="str">
        <f t="shared" si="2"/>
        <v>12g 28s 94c</v>
      </c>
      <c r="L247" s="8" t="str">
        <f t="shared" si="3"/>
        <v>14g 45s 82c</v>
      </c>
      <c r="M247" s="6" t="str">
        <f t="shared" si="4"/>
        <v>18g 7s 27c</v>
      </c>
      <c r="N247" s="6" t="str">
        <f t="shared" si="5"/>
        <v>Glyph of Pain Suppression</v>
      </c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6">
        <f>IF(C248=0, Config!$B$17*Config!$B$20*Config!$B$70, 
IF(C248=1, Config!$B$17*Config!$B$21*Config!$B$71, 
IF(C248=2, Config!$B$17*Config!$B$22*Config!$B$72, 
IF(C248=3, Config!$B$17*Config!$B$23*Config!$B$73, 
IF(C248=4, Config!$B$17*Config!$B$24*Config!$B$74, 
IF(C248=5, Config!$B$17*Config!$B$25*Config!$B$75, 
IF(C248=6, Config!$B$17*Config!$B$26*Config!$B$76, 
IF(C248=7, Config!$B$17*Config!$B$27*Config!$B$77, ""))))))))</f>
        <v>14</v>
      </c>
      <c r="C248" s="9">
        <v>1.0</v>
      </c>
      <c r="D248" s="6" t="s">
        <v>1685</v>
      </c>
      <c r="E248" s="9">
        <v>100.0</v>
      </c>
      <c r="F248" s="9">
        <v>45.0</v>
      </c>
      <c r="G248" s="9">
        <f>IF(E248 &lt; Config!$B$4, Config!$B$4, E248)</f>
        <v>850</v>
      </c>
      <c r="H248" s="9">
        <f t="shared" si="1"/>
        <v>144581.7181</v>
      </c>
      <c r="I248" s="9">
        <f>H248 * (1 - Config!$B$9)</f>
        <v>122894.4604</v>
      </c>
      <c r="J248" s="9">
        <f>H248 * (1 + Config!$B$10)</f>
        <v>180727.1477</v>
      </c>
      <c r="K248" s="6" t="str">
        <f t="shared" si="2"/>
        <v>12g 28s 94c</v>
      </c>
      <c r="L248" s="8" t="str">
        <f t="shared" si="3"/>
        <v>14g 45s 82c</v>
      </c>
      <c r="M248" s="6" t="str">
        <f t="shared" si="4"/>
        <v>18g 7s 27c</v>
      </c>
      <c r="N248" s="6" t="str">
        <f t="shared" si="5"/>
        <v>Glyph of Hunger for Blood</v>
      </c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6">
        <f>IF(C249=0, Config!$B$17*Config!$B$20*Config!$B$70, 
IF(C249=1, Config!$B$17*Config!$B$21*Config!$B$71, 
IF(C249=2, Config!$B$17*Config!$B$22*Config!$B$72, 
IF(C249=3, Config!$B$17*Config!$B$23*Config!$B$73, 
IF(C249=4, Config!$B$17*Config!$B$24*Config!$B$74, 
IF(C249=5, Config!$B$17*Config!$B$25*Config!$B$75, 
IF(C249=6, Config!$B$17*Config!$B$26*Config!$B$76, 
IF(C249=7, Config!$B$17*Config!$B$27*Config!$B$77, ""))))))))</f>
        <v>14</v>
      </c>
      <c r="C249" s="9">
        <v>1.0</v>
      </c>
      <c r="D249" s="6" t="s">
        <v>1686</v>
      </c>
      <c r="E249" s="9">
        <v>100.0</v>
      </c>
      <c r="F249" s="9">
        <v>45.0</v>
      </c>
      <c r="G249" s="9">
        <f>IF(E249 &lt; Config!$B$4, Config!$B$4, E249)</f>
        <v>850</v>
      </c>
      <c r="H249" s="9">
        <f t="shared" si="1"/>
        <v>144581.7181</v>
      </c>
      <c r="I249" s="9">
        <f>H249 * (1 - Config!$B$9)</f>
        <v>122894.4604</v>
      </c>
      <c r="J249" s="9">
        <f>H249 * (1 + Config!$B$10)</f>
        <v>180727.1477</v>
      </c>
      <c r="K249" s="6" t="str">
        <f t="shared" si="2"/>
        <v>12g 28s 94c</v>
      </c>
      <c r="L249" s="8" t="str">
        <f t="shared" si="3"/>
        <v>14g 45s 82c</v>
      </c>
      <c r="M249" s="6" t="str">
        <f t="shared" si="4"/>
        <v>18g 7s 27c</v>
      </c>
      <c r="N249" s="6" t="str">
        <f t="shared" si="5"/>
        <v>Glyph of Killing Spree</v>
      </c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6">
        <f>IF(C250=0, Config!$B$17*Config!$B$20*Config!$B$70, 
IF(C250=1, Config!$B$17*Config!$B$21*Config!$B$71, 
IF(C250=2, Config!$B$17*Config!$B$22*Config!$B$72, 
IF(C250=3, Config!$B$17*Config!$B$23*Config!$B$73, 
IF(C250=4, Config!$B$17*Config!$B$24*Config!$B$74, 
IF(C250=5, Config!$B$17*Config!$B$25*Config!$B$75, 
IF(C250=6, Config!$B$17*Config!$B$26*Config!$B$76, 
IF(C250=7, Config!$B$17*Config!$B$27*Config!$B$77, ""))))))))</f>
        <v>14</v>
      </c>
      <c r="C250" s="9">
        <v>1.0</v>
      </c>
      <c r="D250" s="6" t="s">
        <v>1687</v>
      </c>
      <c r="E250" s="9">
        <v>100.0</v>
      </c>
      <c r="F250" s="9">
        <v>45.0</v>
      </c>
      <c r="G250" s="9">
        <f>IF(E250 &lt; Config!$B$4, Config!$B$4, E250)</f>
        <v>850</v>
      </c>
      <c r="H250" s="9">
        <f t="shared" si="1"/>
        <v>144581.7181</v>
      </c>
      <c r="I250" s="9">
        <f>H250 * (1 - Config!$B$9)</f>
        <v>122894.4604</v>
      </c>
      <c r="J250" s="9">
        <f>H250 * (1 + Config!$B$10)</f>
        <v>180727.1477</v>
      </c>
      <c r="K250" s="6" t="str">
        <f t="shared" si="2"/>
        <v>12g 28s 94c</v>
      </c>
      <c r="L250" s="8" t="str">
        <f t="shared" si="3"/>
        <v>14g 45s 82c</v>
      </c>
      <c r="M250" s="6" t="str">
        <f t="shared" si="4"/>
        <v>18g 7s 27c</v>
      </c>
      <c r="N250" s="6" t="str">
        <f t="shared" si="5"/>
        <v>Glyph of Shadow Dance</v>
      </c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6">
        <f>IF(C251=0, Config!$B$17*Config!$B$20*Config!$B$70, 
IF(C251=1, Config!$B$17*Config!$B$21*Config!$B$71, 
IF(C251=2, Config!$B$17*Config!$B$22*Config!$B$72, 
IF(C251=3, Config!$B$17*Config!$B$23*Config!$B$73, 
IF(C251=4, Config!$B$17*Config!$B$24*Config!$B$74, 
IF(C251=5, Config!$B$17*Config!$B$25*Config!$B$75, 
IF(C251=6, Config!$B$17*Config!$B$26*Config!$B$76, 
IF(C251=7, Config!$B$17*Config!$B$27*Config!$B$77, ""))))))))</f>
        <v>14</v>
      </c>
      <c r="C251" s="9">
        <v>1.0</v>
      </c>
      <c r="D251" s="6" t="s">
        <v>1688</v>
      </c>
      <c r="E251" s="9">
        <v>100.0</v>
      </c>
      <c r="F251" s="9">
        <v>45.0</v>
      </c>
      <c r="G251" s="9">
        <f>IF(E251 &lt; Config!$B$4, Config!$B$4, E251)</f>
        <v>850</v>
      </c>
      <c r="H251" s="9">
        <f t="shared" si="1"/>
        <v>144581.7181</v>
      </c>
      <c r="I251" s="9">
        <f>H251 * (1 - Config!$B$9)</f>
        <v>122894.4604</v>
      </c>
      <c r="J251" s="9">
        <f>H251 * (1 + Config!$B$10)</f>
        <v>180727.1477</v>
      </c>
      <c r="K251" s="6" t="str">
        <f t="shared" si="2"/>
        <v>12g 28s 94c</v>
      </c>
      <c r="L251" s="8" t="str">
        <f t="shared" si="3"/>
        <v>14g 45s 82c</v>
      </c>
      <c r="M251" s="6" t="str">
        <f t="shared" si="4"/>
        <v>18g 7s 27c</v>
      </c>
      <c r="N251" s="6" t="str">
        <f t="shared" si="5"/>
        <v>Glyph of Fan of Knives</v>
      </c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6">
        <f>IF(C252=0, Config!$B$17*Config!$B$20*Config!$B$70, 
IF(C252=1, Config!$B$17*Config!$B$21*Config!$B$71, 
IF(C252=2, Config!$B$17*Config!$B$22*Config!$B$72, 
IF(C252=3, Config!$B$17*Config!$B$23*Config!$B$73, 
IF(C252=4, Config!$B$17*Config!$B$24*Config!$B$74, 
IF(C252=5, Config!$B$17*Config!$B$25*Config!$B$75, 
IF(C252=6, Config!$B$17*Config!$B$26*Config!$B$76, 
IF(C252=7, Config!$B$17*Config!$B$27*Config!$B$77, ""))))))))</f>
        <v>14</v>
      </c>
      <c r="C252" s="9">
        <v>1.0</v>
      </c>
      <c r="D252" s="6" t="s">
        <v>1689</v>
      </c>
      <c r="E252" s="9">
        <v>100.0</v>
      </c>
      <c r="F252" s="9">
        <v>45.0</v>
      </c>
      <c r="G252" s="9">
        <f>IF(E252 &lt; Config!$B$4, Config!$B$4, E252)</f>
        <v>850</v>
      </c>
      <c r="H252" s="9">
        <f t="shared" si="1"/>
        <v>144581.7181</v>
      </c>
      <c r="I252" s="9">
        <f>H252 * (1 - Config!$B$9)</f>
        <v>122894.4604</v>
      </c>
      <c r="J252" s="9">
        <f>H252 * (1 + Config!$B$10)</f>
        <v>180727.1477</v>
      </c>
      <c r="K252" s="6" t="str">
        <f t="shared" si="2"/>
        <v>12g 28s 94c</v>
      </c>
      <c r="L252" s="8" t="str">
        <f t="shared" si="3"/>
        <v>14g 45s 82c</v>
      </c>
      <c r="M252" s="6" t="str">
        <f t="shared" si="4"/>
        <v>18g 7s 27c</v>
      </c>
      <c r="N252" s="6" t="str">
        <f t="shared" si="5"/>
        <v>Glyph of Tricks of the Trade</v>
      </c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6">
        <f>IF(C253=0, Config!$B$17*Config!$B$20*Config!$B$70, 
IF(C253=1, Config!$B$17*Config!$B$21*Config!$B$71, 
IF(C253=2, Config!$B$17*Config!$B$22*Config!$B$72, 
IF(C253=3, Config!$B$17*Config!$B$23*Config!$B$73, 
IF(C253=4, Config!$B$17*Config!$B$24*Config!$B$74, 
IF(C253=5, Config!$B$17*Config!$B$25*Config!$B$75, 
IF(C253=6, Config!$B$17*Config!$B$26*Config!$B$76, 
IF(C253=7, Config!$B$17*Config!$B$27*Config!$B$77, ""))))))))</f>
        <v>14</v>
      </c>
      <c r="C253" s="9">
        <v>1.0</v>
      </c>
      <c r="D253" s="6" t="s">
        <v>1690</v>
      </c>
      <c r="E253" s="9">
        <v>100.0</v>
      </c>
      <c r="F253" s="9">
        <v>45.0</v>
      </c>
      <c r="G253" s="9">
        <f>IF(E253 &lt; Config!$B$4, Config!$B$4, E253)</f>
        <v>850</v>
      </c>
      <c r="H253" s="9">
        <f t="shared" si="1"/>
        <v>144581.7181</v>
      </c>
      <c r="I253" s="9">
        <f>H253 * (1 - Config!$B$9)</f>
        <v>122894.4604</v>
      </c>
      <c r="J253" s="9">
        <f>H253 * (1 + Config!$B$10)</f>
        <v>180727.1477</v>
      </c>
      <c r="K253" s="6" t="str">
        <f t="shared" si="2"/>
        <v>12g 28s 94c</v>
      </c>
      <c r="L253" s="8" t="str">
        <f t="shared" si="3"/>
        <v>14g 45s 82c</v>
      </c>
      <c r="M253" s="6" t="str">
        <f t="shared" si="4"/>
        <v>18g 7s 27c</v>
      </c>
      <c r="N253" s="6" t="str">
        <f t="shared" si="5"/>
        <v>Glyph of Mutilate</v>
      </c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6">
        <f>IF(C254=0, Config!$B$17*Config!$B$20*Config!$B$70, 
IF(C254=1, Config!$B$17*Config!$B$21*Config!$B$71, 
IF(C254=2, Config!$B$17*Config!$B$22*Config!$B$72, 
IF(C254=3, Config!$B$17*Config!$B$23*Config!$B$73, 
IF(C254=4, Config!$B$17*Config!$B$24*Config!$B$74, 
IF(C254=5, Config!$B$17*Config!$B$25*Config!$B$75, 
IF(C254=6, Config!$B$17*Config!$B$26*Config!$B$76, 
IF(C254=7, Config!$B$17*Config!$B$27*Config!$B$77, ""))))))))</f>
        <v>14</v>
      </c>
      <c r="C254" s="9">
        <v>1.0</v>
      </c>
      <c r="D254" s="6" t="s">
        <v>1691</v>
      </c>
      <c r="E254" s="9">
        <v>100.0</v>
      </c>
      <c r="F254" s="9">
        <v>45.0</v>
      </c>
      <c r="G254" s="9">
        <f>IF(E254 &lt; Config!$B$4, Config!$B$4, E254)</f>
        <v>850</v>
      </c>
      <c r="H254" s="9">
        <f t="shared" si="1"/>
        <v>144581.7181</v>
      </c>
      <c r="I254" s="9">
        <f>H254 * (1 - Config!$B$9)</f>
        <v>122894.4604</v>
      </c>
      <c r="J254" s="9">
        <f>H254 * (1 + Config!$B$10)</f>
        <v>180727.1477</v>
      </c>
      <c r="K254" s="6" t="str">
        <f t="shared" si="2"/>
        <v>12g 28s 94c</v>
      </c>
      <c r="L254" s="8" t="str">
        <f t="shared" si="3"/>
        <v>14g 45s 82c</v>
      </c>
      <c r="M254" s="6" t="str">
        <f t="shared" si="4"/>
        <v>18g 7s 27c</v>
      </c>
      <c r="N254" s="6" t="str">
        <f t="shared" si="5"/>
        <v>Glyph of Cloak of Shadows</v>
      </c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6">
        <f>IF(C255=0, Config!$B$17*Config!$B$20*Config!$B$70, 
IF(C255=1, Config!$B$17*Config!$B$21*Config!$B$71, 
IF(C255=2, Config!$B$17*Config!$B$22*Config!$B$72, 
IF(C255=3, Config!$B$17*Config!$B$23*Config!$B$73, 
IF(C255=4, Config!$B$17*Config!$B$24*Config!$B$74, 
IF(C255=5, Config!$B$17*Config!$B$25*Config!$B$75, 
IF(C255=6, Config!$B$17*Config!$B$26*Config!$B$76, 
IF(C255=7, Config!$B$17*Config!$B$27*Config!$B$77, ""))))))))</f>
        <v>14</v>
      </c>
      <c r="C255" s="9">
        <v>1.0</v>
      </c>
      <c r="D255" s="6" t="s">
        <v>1692</v>
      </c>
      <c r="E255" s="9">
        <v>100.0</v>
      </c>
      <c r="F255" s="9">
        <v>45.0</v>
      </c>
      <c r="G255" s="9">
        <f>IF(E255 &lt; Config!$B$4, Config!$B$4, E255)</f>
        <v>850</v>
      </c>
      <c r="H255" s="9">
        <f t="shared" si="1"/>
        <v>144581.7181</v>
      </c>
      <c r="I255" s="9">
        <f>H255 * (1 - Config!$B$9)</f>
        <v>122894.4604</v>
      </c>
      <c r="J255" s="9">
        <f>H255 * (1 + Config!$B$10)</f>
        <v>180727.1477</v>
      </c>
      <c r="K255" s="6" t="str">
        <f t="shared" si="2"/>
        <v>12g 28s 94c</v>
      </c>
      <c r="L255" s="8" t="str">
        <f t="shared" si="3"/>
        <v>14g 45s 82c</v>
      </c>
      <c r="M255" s="6" t="str">
        <f t="shared" si="4"/>
        <v>18g 7s 27c</v>
      </c>
      <c r="N255" s="6" t="str">
        <f t="shared" si="5"/>
        <v>Glyph of Thunder</v>
      </c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6">
        <f>IF(C256=0, Config!$B$17*Config!$B$20*Config!$B$70, 
IF(C256=1, Config!$B$17*Config!$B$21*Config!$B$71, 
IF(C256=2, Config!$B$17*Config!$B$22*Config!$B$72, 
IF(C256=3, Config!$B$17*Config!$B$23*Config!$B$73, 
IF(C256=4, Config!$B$17*Config!$B$24*Config!$B$74, 
IF(C256=5, Config!$B$17*Config!$B$25*Config!$B$75, 
IF(C256=6, Config!$B$17*Config!$B$26*Config!$B$76, 
IF(C256=7, Config!$B$17*Config!$B$27*Config!$B$77, ""))))))))</f>
        <v>14</v>
      </c>
      <c r="C256" s="9">
        <v>1.0</v>
      </c>
      <c r="D256" s="6" t="s">
        <v>1693</v>
      </c>
      <c r="E256" s="9">
        <v>100.0</v>
      </c>
      <c r="F256" s="9">
        <v>45.0</v>
      </c>
      <c r="G256" s="9">
        <f>IF(E256 &lt; Config!$B$4, Config!$B$4, E256)</f>
        <v>850</v>
      </c>
      <c r="H256" s="9">
        <f t="shared" si="1"/>
        <v>144581.7181</v>
      </c>
      <c r="I256" s="9">
        <f>H256 * (1 - Config!$B$9)</f>
        <v>122894.4604</v>
      </c>
      <c r="J256" s="9">
        <f>H256 * (1 + Config!$B$10)</f>
        <v>180727.1477</v>
      </c>
      <c r="K256" s="6" t="str">
        <f t="shared" si="2"/>
        <v>12g 28s 94c</v>
      </c>
      <c r="L256" s="8" t="str">
        <f t="shared" si="3"/>
        <v>14g 45s 82c</v>
      </c>
      <c r="M256" s="6" t="str">
        <f t="shared" si="4"/>
        <v>18g 7s 27c</v>
      </c>
      <c r="N256" s="6" t="str">
        <f t="shared" si="5"/>
        <v>Glyph of Feral Spirit</v>
      </c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6">
        <f>IF(C257=0, Config!$B$17*Config!$B$20*Config!$B$70, 
IF(C257=1, Config!$B$17*Config!$B$21*Config!$B$71, 
IF(C257=2, Config!$B$17*Config!$B$22*Config!$B$72, 
IF(C257=3, Config!$B$17*Config!$B$23*Config!$B$73, 
IF(C257=4, Config!$B$17*Config!$B$24*Config!$B$74, 
IF(C257=5, Config!$B$17*Config!$B$25*Config!$B$75, 
IF(C257=6, Config!$B$17*Config!$B$26*Config!$B$76, 
IF(C257=7, Config!$B$17*Config!$B$27*Config!$B$77, ""))))))))</f>
        <v>14</v>
      </c>
      <c r="C257" s="9">
        <v>1.0</v>
      </c>
      <c r="D257" s="6" t="s">
        <v>1694</v>
      </c>
      <c r="E257" s="9">
        <v>100.0</v>
      </c>
      <c r="F257" s="9">
        <v>45.0</v>
      </c>
      <c r="G257" s="9">
        <f>IF(E257 &lt; Config!$B$4, Config!$B$4, E257)</f>
        <v>850</v>
      </c>
      <c r="H257" s="9">
        <f t="shared" si="1"/>
        <v>144581.7181</v>
      </c>
      <c r="I257" s="9">
        <f>H257 * (1 - Config!$B$9)</f>
        <v>122894.4604</v>
      </c>
      <c r="J257" s="9">
        <f>H257 * (1 + Config!$B$10)</f>
        <v>180727.1477</v>
      </c>
      <c r="K257" s="6" t="str">
        <f t="shared" si="2"/>
        <v>12g 28s 94c</v>
      </c>
      <c r="L257" s="8" t="str">
        <f t="shared" si="3"/>
        <v>14g 45s 82c</v>
      </c>
      <c r="M257" s="6" t="str">
        <f t="shared" si="4"/>
        <v>18g 7s 27c</v>
      </c>
      <c r="N257" s="6" t="str">
        <f t="shared" si="5"/>
        <v>Glyph of Riptide</v>
      </c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6">
        <f>IF(C258=0, Config!$B$17*Config!$B$20*Config!$B$70, 
IF(C258=1, Config!$B$17*Config!$B$21*Config!$B$71, 
IF(C258=2, Config!$B$17*Config!$B$22*Config!$B$72, 
IF(C258=3, Config!$B$17*Config!$B$23*Config!$B$73, 
IF(C258=4, Config!$B$17*Config!$B$24*Config!$B$74, 
IF(C258=5, Config!$B$17*Config!$B$25*Config!$B$75, 
IF(C258=6, Config!$B$17*Config!$B$26*Config!$B$76, 
IF(C258=7, Config!$B$17*Config!$B$27*Config!$B$77, ""))))))))</f>
        <v>14</v>
      </c>
      <c r="C258" s="9">
        <v>1.0</v>
      </c>
      <c r="D258" s="6" t="s">
        <v>1695</v>
      </c>
      <c r="E258" s="9">
        <v>100.0</v>
      </c>
      <c r="F258" s="9">
        <v>45.0</v>
      </c>
      <c r="G258" s="9">
        <f>IF(E258 &lt; Config!$B$4, Config!$B$4, E258)</f>
        <v>850</v>
      </c>
      <c r="H258" s="9">
        <f t="shared" si="1"/>
        <v>144581.7181</v>
      </c>
      <c r="I258" s="9">
        <f>H258 * (1 - Config!$B$9)</f>
        <v>122894.4604</v>
      </c>
      <c r="J258" s="9">
        <f>H258 * (1 + Config!$B$10)</f>
        <v>180727.1477</v>
      </c>
      <c r="K258" s="6" t="str">
        <f t="shared" si="2"/>
        <v>12g 28s 94c</v>
      </c>
      <c r="L258" s="8" t="str">
        <f t="shared" si="3"/>
        <v>14g 45s 82c</v>
      </c>
      <c r="M258" s="6" t="str">
        <f t="shared" si="4"/>
        <v>18g 7s 27c</v>
      </c>
      <c r="N258" s="6" t="str">
        <f t="shared" si="5"/>
        <v>Glyph of Earth Shield</v>
      </c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6">
        <f>IF(C259=0, Config!$B$17*Config!$B$20*Config!$B$70, 
IF(C259=1, Config!$B$17*Config!$B$21*Config!$B$71, 
IF(C259=2, Config!$B$17*Config!$B$22*Config!$B$72, 
IF(C259=3, Config!$B$17*Config!$B$23*Config!$B$73, 
IF(C259=4, Config!$B$17*Config!$B$24*Config!$B$74, 
IF(C259=5, Config!$B$17*Config!$B$25*Config!$B$75, 
IF(C259=6, Config!$B$17*Config!$B$26*Config!$B$76, 
IF(C259=7, Config!$B$17*Config!$B$27*Config!$B$77, ""))))))))</f>
        <v>14</v>
      </c>
      <c r="C259" s="9">
        <v>1.0</v>
      </c>
      <c r="D259" s="6" t="s">
        <v>1696</v>
      </c>
      <c r="E259" s="9">
        <v>100.0</v>
      </c>
      <c r="F259" s="9">
        <v>45.0</v>
      </c>
      <c r="G259" s="9">
        <f>IF(E259 &lt; Config!$B$4, Config!$B$4, E259)</f>
        <v>850</v>
      </c>
      <c r="H259" s="9">
        <f t="shared" si="1"/>
        <v>144581.7181</v>
      </c>
      <c r="I259" s="9">
        <f>H259 * (1 - Config!$B$9)</f>
        <v>122894.4604</v>
      </c>
      <c r="J259" s="9">
        <f>H259 * (1 + Config!$B$10)</f>
        <v>180727.1477</v>
      </c>
      <c r="K259" s="6" t="str">
        <f t="shared" si="2"/>
        <v>12g 28s 94c</v>
      </c>
      <c r="L259" s="8" t="str">
        <f t="shared" si="3"/>
        <v>14g 45s 82c</v>
      </c>
      <c r="M259" s="6" t="str">
        <f t="shared" si="4"/>
        <v>18g 7s 27c</v>
      </c>
      <c r="N259" s="6" t="str">
        <f t="shared" si="5"/>
        <v>Glyph of Totem of Wrath</v>
      </c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6">
        <f>IF(C260=0, Config!$B$17*Config!$B$20*Config!$B$70, 
IF(C260=1, Config!$B$17*Config!$B$21*Config!$B$71, 
IF(C260=2, Config!$B$17*Config!$B$22*Config!$B$72, 
IF(C260=3, Config!$B$17*Config!$B$23*Config!$B$73, 
IF(C260=4, Config!$B$17*Config!$B$24*Config!$B$74, 
IF(C260=5, Config!$B$17*Config!$B$25*Config!$B$75, 
IF(C260=6, Config!$B$17*Config!$B$26*Config!$B$76, 
IF(C260=7, Config!$B$17*Config!$B$27*Config!$B$77, ""))))))))</f>
        <v>14</v>
      </c>
      <c r="C260" s="9">
        <v>1.0</v>
      </c>
      <c r="D260" s="6" t="s">
        <v>1697</v>
      </c>
      <c r="E260" s="9">
        <v>100.0</v>
      </c>
      <c r="F260" s="9">
        <v>45.0</v>
      </c>
      <c r="G260" s="9">
        <f>IF(E260 &lt; Config!$B$4, Config!$B$4, E260)</f>
        <v>850</v>
      </c>
      <c r="H260" s="9">
        <f t="shared" si="1"/>
        <v>144581.7181</v>
      </c>
      <c r="I260" s="9">
        <f>H260 * (1 - Config!$B$9)</f>
        <v>122894.4604</v>
      </c>
      <c r="J260" s="9">
        <f>H260 * (1 + Config!$B$10)</f>
        <v>180727.1477</v>
      </c>
      <c r="K260" s="6" t="str">
        <f t="shared" si="2"/>
        <v>12g 28s 94c</v>
      </c>
      <c r="L260" s="8" t="str">
        <f t="shared" si="3"/>
        <v>14g 45s 82c</v>
      </c>
      <c r="M260" s="6" t="str">
        <f t="shared" si="4"/>
        <v>18g 7s 27c</v>
      </c>
      <c r="N260" s="6" t="str">
        <f t="shared" si="5"/>
        <v>Glyph of Hex</v>
      </c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6">
        <f>IF(C261=0, Config!$B$17*Config!$B$20*Config!$B$70, 
IF(C261=1, Config!$B$17*Config!$B$21*Config!$B$71, 
IF(C261=2, Config!$B$17*Config!$B$22*Config!$B$72, 
IF(C261=3, Config!$B$17*Config!$B$23*Config!$B$73, 
IF(C261=4, Config!$B$17*Config!$B$24*Config!$B$74, 
IF(C261=5, Config!$B$17*Config!$B$25*Config!$B$75, 
IF(C261=6, Config!$B$17*Config!$B$26*Config!$B$76, 
IF(C261=7, Config!$B$17*Config!$B$27*Config!$B$77, ""))))))))</f>
        <v>14</v>
      </c>
      <c r="C261" s="9">
        <v>1.0</v>
      </c>
      <c r="D261" s="6" t="s">
        <v>1698</v>
      </c>
      <c r="E261" s="9">
        <v>100.0</v>
      </c>
      <c r="F261" s="9">
        <v>45.0</v>
      </c>
      <c r="G261" s="9">
        <f>IF(E261 &lt; Config!$B$4, Config!$B$4, E261)</f>
        <v>850</v>
      </c>
      <c r="H261" s="9">
        <f t="shared" si="1"/>
        <v>144581.7181</v>
      </c>
      <c r="I261" s="9">
        <f>H261 * (1 - Config!$B$9)</f>
        <v>122894.4604</v>
      </c>
      <c r="J261" s="9">
        <f>H261 * (1 + Config!$B$10)</f>
        <v>180727.1477</v>
      </c>
      <c r="K261" s="6" t="str">
        <f t="shared" si="2"/>
        <v>12g 28s 94c</v>
      </c>
      <c r="L261" s="8" t="str">
        <f t="shared" si="3"/>
        <v>14g 45s 82c</v>
      </c>
      <c r="M261" s="6" t="str">
        <f t="shared" si="4"/>
        <v>18g 7s 27c</v>
      </c>
      <c r="N261" s="6" t="str">
        <f t="shared" si="5"/>
        <v>Glyph of Stoneclaw Totem</v>
      </c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6">
        <f>IF(C262=0, Config!$B$17*Config!$B$20*Config!$B$70, 
IF(C262=1, Config!$B$17*Config!$B$21*Config!$B$71, 
IF(C262=2, Config!$B$17*Config!$B$22*Config!$B$72, 
IF(C262=3, Config!$B$17*Config!$B$23*Config!$B$73, 
IF(C262=4, Config!$B$17*Config!$B$24*Config!$B$74, 
IF(C262=5, Config!$B$17*Config!$B$25*Config!$B$75, 
IF(C262=6, Config!$B$17*Config!$B$26*Config!$B$76, 
IF(C262=7, Config!$B$17*Config!$B$27*Config!$B$77, ""))))))))</f>
        <v>14</v>
      </c>
      <c r="C262" s="9">
        <v>1.0</v>
      </c>
      <c r="D262" s="6" t="s">
        <v>1699</v>
      </c>
      <c r="E262" s="9">
        <v>100.0</v>
      </c>
      <c r="F262" s="9">
        <v>45.0</v>
      </c>
      <c r="G262" s="9">
        <f>IF(E262 &lt; Config!$B$4, Config!$B$4, E262)</f>
        <v>850</v>
      </c>
      <c r="H262" s="9">
        <f t="shared" si="1"/>
        <v>144581.7181</v>
      </c>
      <c r="I262" s="9">
        <f>H262 * (1 - Config!$B$9)</f>
        <v>122894.4604</v>
      </c>
      <c r="J262" s="9">
        <f>H262 * (1 + Config!$B$10)</f>
        <v>180727.1477</v>
      </c>
      <c r="K262" s="6" t="str">
        <f t="shared" si="2"/>
        <v>12g 28s 94c</v>
      </c>
      <c r="L262" s="8" t="str">
        <f t="shared" si="3"/>
        <v>14g 45s 82c</v>
      </c>
      <c r="M262" s="6" t="str">
        <f t="shared" si="4"/>
        <v>18g 7s 27c</v>
      </c>
      <c r="N262" s="6" t="str">
        <f t="shared" si="5"/>
        <v>Glyph of Haunt</v>
      </c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6">
        <f>IF(C263=0, Config!$B$17*Config!$B$20*Config!$B$70, 
IF(C263=1, Config!$B$17*Config!$B$21*Config!$B$71, 
IF(C263=2, Config!$B$17*Config!$B$22*Config!$B$72, 
IF(C263=3, Config!$B$17*Config!$B$23*Config!$B$73, 
IF(C263=4, Config!$B$17*Config!$B$24*Config!$B$74, 
IF(C263=5, Config!$B$17*Config!$B$25*Config!$B$75, 
IF(C263=6, Config!$B$17*Config!$B$26*Config!$B$76, 
IF(C263=7, Config!$B$17*Config!$B$27*Config!$B$77, ""))))))))</f>
        <v>14</v>
      </c>
      <c r="C263" s="9">
        <v>1.0</v>
      </c>
      <c r="D263" s="6" t="s">
        <v>1700</v>
      </c>
      <c r="E263" s="9">
        <v>100.0</v>
      </c>
      <c r="F263" s="9">
        <v>45.0</v>
      </c>
      <c r="G263" s="9">
        <f>IF(E263 &lt; Config!$B$4, Config!$B$4, E263)</f>
        <v>850</v>
      </c>
      <c r="H263" s="9">
        <f t="shared" si="1"/>
        <v>144581.7181</v>
      </c>
      <c r="I263" s="9">
        <f>H263 * (1 - Config!$B$9)</f>
        <v>122894.4604</v>
      </c>
      <c r="J263" s="9">
        <f>H263 * (1 + Config!$B$10)</f>
        <v>180727.1477</v>
      </c>
      <c r="K263" s="6" t="str">
        <f t="shared" si="2"/>
        <v>12g 28s 94c</v>
      </c>
      <c r="L263" s="8" t="str">
        <f t="shared" si="3"/>
        <v>14g 45s 82c</v>
      </c>
      <c r="M263" s="6" t="str">
        <f t="shared" si="4"/>
        <v>18g 7s 27c</v>
      </c>
      <c r="N263" s="6" t="str">
        <f t="shared" si="5"/>
        <v>Glyph of Metamorphosis</v>
      </c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6">
        <f>IF(C264=0, Config!$B$17*Config!$B$20*Config!$B$70, 
IF(C264=1, Config!$B$17*Config!$B$21*Config!$B$71, 
IF(C264=2, Config!$B$17*Config!$B$22*Config!$B$72, 
IF(C264=3, Config!$B$17*Config!$B$23*Config!$B$73, 
IF(C264=4, Config!$B$17*Config!$B$24*Config!$B$74, 
IF(C264=5, Config!$B$17*Config!$B$25*Config!$B$75, 
IF(C264=6, Config!$B$17*Config!$B$26*Config!$B$76, 
IF(C264=7, Config!$B$17*Config!$B$27*Config!$B$77, ""))))))))</f>
        <v>14</v>
      </c>
      <c r="C264" s="9">
        <v>1.0</v>
      </c>
      <c r="D264" s="6" t="s">
        <v>1701</v>
      </c>
      <c r="E264" s="9">
        <v>100.0</v>
      </c>
      <c r="F264" s="9">
        <v>45.0</v>
      </c>
      <c r="G264" s="9">
        <f>IF(E264 &lt; Config!$B$4, Config!$B$4, E264)</f>
        <v>850</v>
      </c>
      <c r="H264" s="9">
        <f t="shared" si="1"/>
        <v>144581.7181</v>
      </c>
      <c r="I264" s="9">
        <f>H264 * (1 - Config!$B$9)</f>
        <v>122894.4604</v>
      </c>
      <c r="J264" s="9">
        <f>H264 * (1 + Config!$B$10)</f>
        <v>180727.1477</v>
      </c>
      <c r="K264" s="6" t="str">
        <f t="shared" si="2"/>
        <v>12g 28s 94c</v>
      </c>
      <c r="L264" s="8" t="str">
        <f t="shared" si="3"/>
        <v>14g 45s 82c</v>
      </c>
      <c r="M264" s="6" t="str">
        <f t="shared" si="4"/>
        <v>18g 7s 27c</v>
      </c>
      <c r="N264" s="6" t="str">
        <f t="shared" si="5"/>
        <v>Glyph of Chaos Bolt</v>
      </c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6">
        <f>IF(C265=0, Config!$B$17*Config!$B$20*Config!$B$70, 
IF(C265=1, Config!$B$17*Config!$B$21*Config!$B$71, 
IF(C265=2, Config!$B$17*Config!$B$22*Config!$B$72, 
IF(C265=3, Config!$B$17*Config!$B$23*Config!$B$73, 
IF(C265=4, Config!$B$17*Config!$B$24*Config!$B$74, 
IF(C265=5, Config!$B$17*Config!$B$25*Config!$B$75, 
IF(C265=6, Config!$B$17*Config!$B$26*Config!$B$76, 
IF(C265=7, Config!$B$17*Config!$B$27*Config!$B$77, ""))))))))</f>
        <v>14</v>
      </c>
      <c r="C265" s="9">
        <v>1.0</v>
      </c>
      <c r="D265" s="6" t="s">
        <v>1702</v>
      </c>
      <c r="E265" s="9">
        <v>100.0</v>
      </c>
      <c r="F265" s="9">
        <v>45.0</v>
      </c>
      <c r="G265" s="9">
        <f>IF(E265 &lt; Config!$B$4, Config!$B$4, E265)</f>
        <v>850</v>
      </c>
      <c r="H265" s="9">
        <f t="shared" si="1"/>
        <v>144581.7181</v>
      </c>
      <c r="I265" s="9">
        <f>H265 * (1 - Config!$B$9)</f>
        <v>122894.4604</v>
      </c>
      <c r="J265" s="9">
        <f>H265 * (1 + Config!$B$10)</f>
        <v>180727.1477</v>
      </c>
      <c r="K265" s="6" t="str">
        <f t="shared" si="2"/>
        <v>12g 28s 94c</v>
      </c>
      <c r="L265" s="8" t="str">
        <f t="shared" si="3"/>
        <v>14g 45s 82c</v>
      </c>
      <c r="M265" s="6" t="str">
        <f t="shared" si="4"/>
        <v>18g 7s 27c</v>
      </c>
      <c r="N265" s="6" t="str">
        <f t="shared" si="5"/>
        <v>Glyph of Demonic Circle</v>
      </c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6">
        <f>IF(C266=0, Config!$B$17*Config!$B$20*Config!$B$70, 
IF(C266=1, Config!$B$17*Config!$B$21*Config!$B$71, 
IF(C266=2, Config!$B$17*Config!$B$22*Config!$B$72, 
IF(C266=3, Config!$B$17*Config!$B$23*Config!$B$73, 
IF(C266=4, Config!$B$17*Config!$B$24*Config!$B$74, 
IF(C266=5, Config!$B$17*Config!$B$25*Config!$B$75, 
IF(C266=6, Config!$B$17*Config!$B$26*Config!$B$76, 
IF(C266=7, Config!$B$17*Config!$B$27*Config!$B$77, ""))))))))</f>
        <v>14</v>
      </c>
      <c r="C266" s="9">
        <v>1.0</v>
      </c>
      <c r="D266" s="6" t="s">
        <v>1703</v>
      </c>
      <c r="E266" s="9">
        <v>100.0</v>
      </c>
      <c r="F266" s="9">
        <v>45.0</v>
      </c>
      <c r="G266" s="9">
        <f>IF(E266 &lt; Config!$B$4, Config!$B$4, E266)</f>
        <v>850</v>
      </c>
      <c r="H266" s="9">
        <f t="shared" si="1"/>
        <v>144581.7181</v>
      </c>
      <c r="I266" s="9">
        <f>H266 * (1 - Config!$B$9)</f>
        <v>122894.4604</v>
      </c>
      <c r="J266" s="9">
        <f>H266 * (1 + Config!$B$10)</f>
        <v>180727.1477</v>
      </c>
      <c r="K266" s="6" t="str">
        <f t="shared" si="2"/>
        <v>12g 28s 94c</v>
      </c>
      <c r="L266" s="8" t="str">
        <f t="shared" si="3"/>
        <v>14g 45s 82c</v>
      </c>
      <c r="M266" s="6" t="str">
        <f t="shared" si="4"/>
        <v>18g 7s 27c</v>
      </c>
      <c r="N266" s="6" t="str">
        <f t="shared" si="5"/>
        <v>Glyph of Shadowflame</v>
      </c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6">
        <f>IF(C267=0, Config!$B$17*Config!$B$20*Config!$B$70, 
IF(C267=1, Config!$B$17*Config!$B$21*Config!$B$71, 
IF(C267=2, Config!$B$17*Config!$B$22*Config!$B$72, 
IF(C267=3, Config!$B$17*Config!$B$23*Config!$B$73, 
IF(C267=4, Config!$B$17*Config!$B$24*Config!$B$74, 
IF(C267=5, Config!$B$17*Config!$B$25*Config!$B$75, 
IF(C267=6, Config!$B$17*Config!$B$26*Config!$B$76, 
IF(C267=7, Config!$B$17*Config!$B$27*Config!$B$77, ""))))))))</f>
        <v>14</v>
      </c>
      <c r="C267" s="9">
        <v>1.0</v>
      </c>
      <c r="D267" s="6" t="s">
        <v>1704</v>
      </c>
      <c r="E267" s="9">
        <v>100.0</v>
      </c>
      <c r="F267" s="9">
        <v>45.0</v>
      </c>
      <c r="G267" s="9">
        <f>IF(E267 &lt; Config!$B$4, Config!$B$4, E267)</f>
        <v>850</v>
      </c>
      <c r="H267" s="9">
        <f t="shared" si="1"/>
        <v>144581.7181</v>
      </c>
      <c r="I267" s="9">
        <f>H267 * (1 - Config!$B$9)</f>
        <v>122894.4604</v>
      </c>
      <c r="J267" s="9">
        <f>H267 * (1 + Config!$B$10)</f>
        <v>180727.1477</v>
      </c>
      <c r="K267" s="6" t="str">
        <f t="shared" si="2"/>
        <v>12g 28s 94c</v>
      </c>
      <c r="L267" s="8" t="str">
        <f t="shared" si="3"/>
        <v>14g 45s 82c</v>
      </c>
      <c r="M267" s="6" t="str">
        <f t="shared" si="4"/>
        <v>18g 7s 27c</v>
      </c>
      <c r="N267" s="6" t="str">
        <f t="shared" si="5"/>
        <v>Glyph of Life Tap</v>
      </c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6">
        <f>IF(C268=0, Config!$B$17*Config!$B$20*Config!$B$70, 
IF(C268=1, Config!$B$17*Config!$B$21*Config!$B$71, 
IF(C268=2, Config!$B$17*Config!$B$22*Config!$B$72, 
IF(C268=3, Config!$B$17*Config!$B$23*Config!$B$73, 
IF(C268=4, Config!$B$17*Config!$B$24*Config!$B$74, 
IF(C268=5, Config!$B$17*Config!$B$25*Config!$B$75, 
IF(C268=6, Config!$B$17*Config!$B$26*Config!$B$76, 
IF(C268=7, Config!$B$17*Config!$B$27*Config!$B$77, ""))))))))</f>
        <v>14</v>
      </c>
      <c r="C268" s="9">
        <v>1.0</v>
      </c>
      <c r="D268" s="6" t="s">
        <v>1705</v>
      </c>
      <c r="E268" s="9">
        <v>100.0</v>
      </c>
      <c r="F268" s="9">
        <v>45.0</v>
      </c>
      <c r="G268" s="9">
        <f>IF(E268 &lt; Config!$B$4, Config!$B$4, E268)</f>
        <v>850</v>
      </c>
      <c r="H268" s="9">
        <f t="shared" si="1"/>
        <v>144581.7181</v>
      </c>
      <c r="I268" s="9">
        <f>H268 * (1 - Config!$B$9)</f>
        <v>122894.4604</v>
      </c>
      <c r="J268" s="9">
        <f>H268 * (1 + Config!$B$10)</f>
        <v>180727.1477</v>
      </c>
      <c r="K268" s="6" t="str">
        <f t="shared" si="2"/>
        <v>12g 28s 94c</v>
      </c>
      <c r="L268" s="8" t="str">
        <f t="shared" si="3"/>
        <v>14g 45s 82c</v>
      </c>
      <c r="M268" s="6" t="str">
        <f t="shared" si="4"/>
        <v>18g 7s 27c</v>
      </c>
      <c r="N268" s="6" t="str">
        <f t="shared" si="5"/>
        <v>Glyph of Soul Link</v>
      </c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6">
        <f>IF(C269=0, Config!$B$17*Config!$B$20*Config!$B$70, 
IF(C269=1, Config!$B$17*Config!$B$21*Config!$B$71, 
IF(C269=2, Config!$B$17*Config!$B$22*Config!$B$72, 
IF(C269=3, Config!$B$17*Config!$B$23*Config!$B$73, 
IF(C269=4, Config!$B$17*Config!$B$24*Config!$B$74, 
IF(C269=5, Config!$B$17*Config!$B$25*Config!$B$75, 
IF(C269=6, Config!$B$17*Config!$B$26*Config!$B$76, 
IF(C269=7, Config!$B$17*Config!$B$27*Config!$B$77, ""))))))))</f>
        <v>14</v>
      </c>
      <c r="C269" s="9">
        <v>1.0</v>
      </c>
      <c r="D269" s="6" t="s">
        <v>1706</v>
      </c>
      <c r="E269" s="9">
        <v>100.0</v>
      </c>
      <c r="F269" s="9">
        <v>45.0</v>
      </c>
      <c r="G269" s="9">
        <f>IF(E269 &lt; Config!$B$4, Config!$B$4, E269)</f>
        <v>850</v>
      </c>
      <c r="H269" s="9">
        <f t="shared" si="1"/>
        <v>144581.7181</v>
      </c>
      <c r="I269" s="9">
        <f>H269 * (1 - Config!$B$9)</f>
        <v>122894.4604</v>
      </c>
      <c r="J269" s="9">
        <f>H269 * (1 + Config!$B$10)</f>
        <v>180727.1477</v>
      </c>
      <c r="K269" s="6" t="str">
        <f t="shared" si="2"/>
        <v>12g 28s 94c</v>
      </c>
      <c r="L269" s="8" t="str">
        <f t="shared" si="3"/>
        <v>14g 45s 82c</v>
      </c>
      <c r="M269" s="6" t="str">
        <f t="shared" si="4"/>
        <v>18g 7s 27c</v>
      </c>
      <c r="N269" s="6" t="str">
        <f t="shared" si="5"/>
        <v>Glyph of Bladestorm</v>
      </c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6">
        <f>IF(C270=0, Config!$B$17*Config!$B$20*Config!$B$70, 
IF(C270=1, Config!$B$17*Config!$B$21*Config!$B$71, 
IF(C270=2, Config!$B$17*Config!$B$22*Config!$B$72, 
IF(C270=3, Config!$B$17*Config!$B$23*Config!$B$73, 
IF(C270=4, Config!$B$17*Config!$B$24*Config!$B$74, 
IF(C270=5, Config!$B$17*Config!$B$25*Config!$B$75, 
IF(C270=6, Config!$B$17*Config!$B$26*Config!$B$76, 
IF(C270=7, Config!$B$17*Config!$B$27*Config!$B$77, ""))))))))</f>
        <v>14</v>
      </c>
      <c r="C270" s="9">
        <v>1.0</v>
      </c>
      <c r="D270" s="6" t="s">
        <v>1707</v>
      </c>
      <c r="E270" s="9">
        <v>100.0</v>
      </c>
      <c r="F270" s="9">
        <v>45.0</v>
      </c>
      <c r="G270" s="9">
        <f>IF(E270 &lt; Config!$B$4, Config!$B$4, E270)</f>
        <v>850</v>
      </c>
      <c r="H270" s="9">
        <f t="shared" si="1"/>
        <v>144581.7181</v>
      </c>
      <c r="I270" s="9">
        <f>H270 * (1 - Config!$B$9)</f>
        <v>122894.4604</v>
      </c>
      <c r="J270" s="9">
        <f>H270 * (1 + Config!$B$10)</f>
        <v>180727.1477</v>
      </c>
      <c r="K270" s="6" t="str">
        <f t="shared" si="2"/>
        <v>12g 28s 94c</v>
      </c>
      <c r="L270" s="8" t="str">
        <f t="shared" si="3"/>
        <v>14g 45s 82c</v>
      </c>
      <c r="M270" s="6" t="str">
        <f t="shared" si="4"/>
        <v>18g 7s 27c</v>
      </c>
      <c r="N270" s="6" t="str">
        <f t="shared" si="5"/>
        <v>Glyph of Shockwave</v>
      </c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6">
        <f>IF(C271=0, Config!$B$17*Config!$B$20*Config!$B$70, 
IF(C271=1, Config!$B$17*Config!$B$21*Config!$B$71, 
IF(C271=2, Config!$B$17*Config!$B$22*Config!$B$72, 
IF(C271=3, Config!$B$17*Config!$B$23*Config!$B$73, 
IF(C271=4, Config!$B$17*Config!$B$24*Config!$B$74, 
IF(C271=5, Config!$B$17*Config!$B$25*Config!$B$75, 
IF(C271=6, Config!$B$17*Config!$B$26*Config!$B$76, 
IF(C271=7, Config!$B$17*Config!$B$27*Config!$B$77, ""))))))))</f>
        <v>14</v>
      </c>
      <c r="C271" s="9">
        <v>1.0</v>
      </c>
      <c r="D271" s="6" t="s">
        <v>1708</v>
      </c>
      <c r="E271" s="9">
        <v>100.0</v>
      </c>
      <c r="F271" s="9">
        <v>45.0</v>
      </c>
      <c r="G271" s="9">
        <f>IF(E271 &lt; Config!$B$4, Config!$B$4, E271)</f>
        <v>850</v>
      </c>
      <c r="H271" s="9">
        <f t="shared" si="1"/>
        <v>144581.7181</v>
      </c>
      <c r="I271" s="9">
        <f>H271 * (1 - Config!$B$9)</f>
        <v>122894.4604</v>
      </c>
      <c r="J271" s="9">
        <f>H271 * (1 + Config!$B$10)</f>
        <v>180727.1477</v>
      </c>
      <c r="K271" s="6" t="str">
        <f t="shared" si="2"/>
        <v>12g 28s 94c</v>
      </c>
      <c r="L271" s="8" t="str">
        <f t="shared" si="3"/>
        <v>14g 45s 82c</v>
      </c>
      <c r="M271" s="6" t="str">
        <f t="shared" si="4"/>
        <v>18g 7s 27c</v>
      </c>
      <c r="N271" s="6" t="str">
        <f t="shared" si="5"/>
        <v>Glyph of Vigilance</v>
      </c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6">
        <f>IF(C272=0, Config!$B$17*Config!$B$20*Config!$B$70, 
IF(C272=1, Config!$B$17*Config!$B$21*Config!$B$71, 
IF(C272=2, Config!$B$17*Config!$B$22*Config!$B$72, 
IF(C272=3, Config!$B$17*Config!$B$23*Config!$B$73, 
IF(C272=4, Config!$B$17*Config!$B$24*Config!$B$74, 
IF(C272=5, Config!$B$17*Config!$B$25*Config!$B$75, 
IF(C272=6, Config!$B$17*Config!$B$26*Config!$B$76, 
IF(C272=7, Config!$B$17*Config!$B$27*Config!$B$77, ""))))))))</f>
        <v>14</v>
      </c>
      <c r="C272" s="9">
        <v>1.0</v>
      </c>
      <c r="D272" s="6" t="s">
        <v>1709</v>
      </c>
      <c r="E272" s="9">
        <v>100.0</v>
      </c>
      <c r="F272" s="9">
        <v>45.0</v>
      </c>
      <c r="G272" s="9">
        <f>IF(E272 &lt; Config!$B$4, Config!$B$4, E272)</f>
        <v>850</v>
      </c>
      <c r="H272" s="9">
        <f t="shared" si="1"/>
        <v>144581.7181</v>
      </c>
      <c r="I272" s="9">
        <f>H272 * (1 - Config!$B$9)</f>
        <v>122894.4604</v>
      </c>
      <c r="J272" s="9">
        <f>H272 * (1 + Config!$B$10)</f>
        <v>180727.1477</v>
      </c>
      <c r="K272" s="6" t="str">
        <f t="shared" si="2"/>
        <v>12g 28s 94c</v>
      </c>
      <c r="L272" s="8" t="str">
        <f t="shared" si="3"/>
        <v>14g 45s 82c</v>
      </c>
      <c r="M272" s="6" t="str">
        <f t="shared" si="4"/>
        <v>18g 7s 27c</v>
      </c>
      <c r="N272" s="6" t="str">
        <f t="shared" si="5"/>
        <v>Glyph of Enraged Regeneration</v>
      </c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6">
        <f>IF(C273=0, Config!$B$17*Config!$B$20*Config!$B$70, 
IF(C273=1, Config!$B$17*Config!$B$21*Config!$B$71, 
IF(C273=2, Config!$B$17*Config!$B$22*Config!$B$72, 
IF(C273=3, Config!$B$17*Config!$B$23*Config!$B$73, 
IF(C273=4, Config!$B$17*Config!$B$24*Config!$B$74, 
IF(C273=5, Config!$B$17*Config!$B$25*Config!$B$75, 
IF(C273=6, Config!$B$17*Config!$B$26*Config!$B$76, 
IF(C273=7, Config!$B$17*Config!$B$27*Config!$B$77, ""))))))))</f>
        <v>14</v>
      </c>
      <c r="C273" s="9">
        <v>1.0</v>
      </c>
      <c r="D273" s="6" t="s">
        <v>1710</v>
      </c>
      <c r="E273" s="9">
        <v>100.0</v>
      </c>
      <c r="F273" s="9">
        <v>45.0</v>
      </c>
      <c r="G273" s="9">
        <f>IF(E273 &lt; Config!$B$4, Config!$B$4, E273)</f>
        <v>850</v>
      </c>
      <c r="H273" s="9">
        <f t="shared" si="1"/>
        <v>144581.7181</v>
      </c>
      <c r="I273" s="9">
        <f>H273 * (1 - Config!$B$9)</f>
        <v>122894.4604</v>
      </c>
      <c r="J273" s="9">
        <f>H273 * (1 + Config!$B$10)</f>
        <v>180727.1477</v>
      </c>
      <c r="K273" s="6" t="str">
        <f t="shared" si="2"/>
        <v>12g 28s 94c</v>
      </c>
      <c r="L273" s="8" t="str">
        <f t="shared" si="3"/>
        <v>14g 45s 82c</v>
      </c>
      <c r="M273" s="6" t="str">
        <f t="shared" si="4"/>
        <v>18g 7s 27c</v>
      </c>
      <c r="N273" s="6" t="str">
        <f t="shared" si="5"/>
        <v>Glyph of Spell Reflection</v>
      </c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6">
        <f>IF(C274=0, Config!$B$17*Config!$B$20*Config!$B$70, 
IF(C274=1, Config!$B$17*Config!$B$21*Config!$B$71, 
IF(C274=2, Config!$B$17*Config!$B$22*Config!$B$72, 
IF(C274=3, Config!$B$17*Config!$B$23*Config!$B$73, 
IF(C274=4, Config!$B$17*Config!$B$24*Config!$B$74, 
IF(C274=5, Config!$B$17*Config!$B$25*Config!$B$75, 
IF(C274=6, Config!$B$17*Config!$B$26*Config!$B$76, 
IF(C274=7, Config!$B$17*Config!$B$27*Config!$B$77, ""))))))))</f>
        <v>14</v>
      </c>
      <c r="C274" s="9">
        <v>1.0</v>
      </c>
      <c r="D274" s="6" t="s">
        <v>1711</v>
      </c>
      <c r="E274" s="9">
        <v>100.0</v>
      </c>
      <c r="F274" s="9">
        <v>45.0</v>
      </c>
      <c r="G274" s="9">
        <f>IF(E274 &lt; Config!$B$4, Config!$B$4, E274)</f>
        <v>850</v>
      </c>
      <c r="H274" s="9">
        <f t="shared" si="1"/>
        <v>144581.7181</v>
      </c>
      <c r="I274" s="9">
        <f>H274 * (1 - Config!$B$9)</f>
        <v>122894.4604</v>
      </c>
      <c r="J274" s="9">
        <f>H274 * (1 + Config!$B$10)</f>
        <v>180727.1477</v>
      </c>
      <c r="K274" s="6" t="str">
        <f t="shared" si="2"/>
        <v>12g 28s 94c</v>
      </c>
      <c r="L274" s="8" t="str">
        <f t="shared" si="3"/>
        <v>14g 45s 82c</v>
      </c>
      <c r="M274" s="6" t="str">
        <f t="shared" si="4"/>
        <v>18g 7s 27c</v>
      </c>
      <c r="N274" s="6" t="str">
        <f t="shared" si="5"/>
        <v>Glyph of Shield Wall</v>
      </c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6">
        <f>IF(C275=0, Config!$B$17*Config!$B$20*Config!$B$70, 
IF(C275=1, Config!$B$17*Config!$B$21*Config!$B$71, 
IF(C275=2, Config!$B$17*Config!$B$22*Config!$B$72, 
IF(C275=3, Config!$B$17*Config!$B$23*Config!$B$73, 
IF(C275=4, Config!$B$17*Config!$B$24*Config!$B$74, 
IF(C275=5, Config!$B$17*Config!$B$25*Config!$B$75, 
IF(C275=6, Config!$B$17*Config!$B$26*Config!$B$76, 
IF(C275=7, Config!$B$17*Config!$B$27*Config!$B$77, ""))))))))</f>
        <v>14</v>
      </c>
      <c r="C275" s="9">
        <v>1.0</v>
      </c>
      <c r="D275" s="6" t="s">
        <v>1712</v>
      </c>
      <c r="E275" s="9">
        <v>100.0</v>
      </c>
      <c r="F275" s="9">
        <v>45.0</v>
      </c>
      <c r="G275" s="9">
        <f>IF(E275 &lt; Config!$B$4, Config!$B$4, E275)</f>
        <v>850</v>
      </c>
      <c r="H275" s="9">
        <f t="shared" si="1"/>
        <v>144581.7181</v>
      </c>
      <c r="I275" s="9">
        <f>H275 * (1 - Config!$B$9)</f>
        <v>122894.4604</v>
      </c>
      <c r="J275" s="9">
        <f>H275 * (1 + Config!$B$10)</f>
        <v>180727.1477</v>
      </c>
      <c r="K275" s="6" t="str">
        <f t="shared" si="2"/>
        <v>12g 28s 94c</v>
      </c>
      <c r="L275" s="8" t="str">
        <f t="shared" si="3"/>
        <v>14g 45s 82c</v>
      </c>
      <c r="M275" s="6" t="str">
        <f t="shared" si="4"/>
        <v>18g 7s 27c</v>
      </c>
      <c r="N275" s="6" t="str">
        <f t="shared" si="5"/>
        <v>Glyph of Dancing Rune Weapon</v>
      </c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6">
        <f>IF(C276=0, Config!$B$17*Config!$B$20*Config!$B$70, 
IF(C276=1, Config!$B$17*Config!$B$21*Config!$B$71, 
IF(C276=2, Config!$B$17*Config!$B$22*Config!$B$72, 
IF(C276=3, Config!$B$17*Config!$B$23*Config!$B$73, 
IF(C276=4, Config!$B$17*Config!$B$24*Config!$B$74, 
IF(C276=5, Config!$B$17*Config!$B$25*Config!$B$75, 
IF(C276=6, Config!$B$17*Config!$B$26*Config!$B$76, 
IF(C276=7, Config!$B$17*Config!$B$27*Config!$B$77, ""))))))))</f>
        <v>14</v>
      </c>
      <c r="C276" s="9">
        <v>1.0</v>
      </c>
      <c r="D276" s="6" t="s">
        <v>1713</v>
      </c>
      <c r="E276" s="9">
        <v>100.0</v>
      </c>
      <c r="F276" s="9">
        <v>45.0</v>
      </c>
      <c r="G276" s="9">
        <f>IF(E276 &lt; Config!$B$4, Config!$B$4, E276)</f>
        <v>850</v>
      </c>
      <c r="H276" s="9">
        <f t="shared" si="1"/>
        <v>144581.7181</v>
      </c>
      <c r="I276" s="9">
        <f>H276 * (1 - Config!$B$9)</f>
        <v>122894.4604</v>
      </c>
      <c r="J276" s="9">
        <f>H276 * (1 + Config!$B$10)</f>
        <v>180727.1477</v>
      </c>
      <c r="K276" s="6" t="str">
        <f t="shared" si="2"/>
        <v>12g 28s 94c</v>
      </c>
      <c r="L276" s="8" t="str">
        <f t="shared" si="3"/>
        <v>14g 45s 82c</v>
      </c>
      <c r="M276" s="6" t="str">
        <f t="shared" si="4"/>
        <v>18g 7s 27c</v>
      </c>
      <c r="N276" s="6" t="str">
        <f t="shared" si="5"/>
        <v>Glyph of Hungering Cold</v>
      </c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6">
        <f>IF(C277=0, Config!$B$17*Config!$B$20*Config!$B$70, 
IF(C277=1, Config!$B$17*Config!$B$21*Config!$B$71, 
IF(C277=2, Config!$B$17*Config!$B$22*Config!$B$72, 
IF(C277=3, Config!$B$17*Config!$B$23*Config!$B$73, 
IF(C277=4, Config!$B$17*Config!$B$24*Config!$B$74, 
IF(C277=5, Config!$B$17*Config!$B$25*Config!$B$75, 
IF(C277=6, Config!$B$17*Config!$B$26*Config!$B$76, 
IF(C277=7, Config!$B$17*Config!$B$27*Config!$B$77, ""))))))))</f>
        <v>14</v>
      </c>
      <c r="C277" s="9">
        <v>1.0</v>
      </c>
      <c r="D277" s="6" t="s">
        <v>1714</v>
      </c>
      <c r="E277" s="9">
        <v>100.0</v>
      </c>
      <c r="F277" s="9">
        <v>45.0</v>
      </c>
      <c r="G277" s="9">
        <f>IF(E277 &lt; Config!$B$4, Config!$B$4, E277)</f>
        <v>850</v>
      </c>
      <c r="H277" s="9">
        <f t="shared" si="1"/>
        <v>144581.7181</v>
      </c>
      <c r="I277" s="9">
        <f>H277 * (1 - Config!$B$9)</f>
        <v>122894.4604</v>
      </c>
      <c r="J277" s="9">
        <f>H277 * (1 + Config!$B$10)</f>
        <v>180727.1477</v>
      </c>
      <c r="K277" s="6" t="str">
        <f t="shared" si="2"/>
        <v>12g 28s 94c</v>
      </c>
      <c r="L277" s="8" t="str">
        <f t="shared" si="3"/>
        <v>14g 45s 82c</v>
      </c>
      <c r="M277" s="6" t="str">
        <f t="shared" si="4"/>
        <v>18g 7s 27c</v>
      </c>
      <c r="N277" s="6" t="str">
        <f t="shared" si="5"/>
        <v>Glyph of Unholy Blight</v>
      </c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6">
        <f>IF(C278=0, Config!$B$17*Config!$B$20*Config!$B$70, 
IF(C278=1, Config!$B$17*Config!$B$21*Config!$B$71, 
IF(C278=2, Config!$B$17*Config!$B$22*Config!$B$72, 
IF(C278=3, Config!$B$17*Config!$B$23*Config!$B$73, 
IF(C278=4, Config!$B$17*Config!$B$24*Config!$B$74, 
IF(C278=5, Config!$B$17*Config!$B$25*Config!$B$75, 
IF(C278=6, Config!$B$17*Config!$B$26*Config!$B$76, 
IF(C278=7, Config!$B$17*Config!$B$27*Config!$B$77, ""))))))))</f>
        <v>14</v>
      </c>
      <c r="C278" s="9">
        <v>1.0</v>
      </c>
      <c r="D278" s="6" t="s">
        <v>1715</v>
      </c>
      <c r="E278" s="9">
        <v>100.0</v>
      </c>
      <c r="F278" s="9">
        <v>45.0</v>
      </c>
      <c r="G278" s="9">
        <f>IF(E278 &lt; Config!$B$4, Config!$B$4, E278)</f>
        <v>850</v>
      </c>
      <c r="H278" s="9">
        <f t="shared" si="1"/>
        <v>144581.7181</v>
      </c>
      <c r="I278" s="9">
        <f>H278 * (1 - Config!$B$9)</f>
        <v>122894.4604</v>
      </c>
      <c r="J278" s="9">
        <f>H278 * (1 + Config!$B$10)</f>
        <v>180727.1477</v>
      </c>
      <c r="K278" s="6" t="str">
        <f t="shared" si="2"/>
        <v>12g 28s 94c</v>
      </c>
      <c r="L278" s="8" t="str">
        <f t="shared" si="3"/>
        <v>14g 45s 82c</v>
      </c>
      <c r="M278" s="6" t="str">
        <f t="shared" si="4"/>
        <v>18g 7s 27c</v>
      </c>
      <c r="N278" s="6" t="str">
        <f t="shared" si="5"/>
        <v>Glyph of Dark Death</v>
      </c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6">
        <f>IF(C279=0, Config!$B$17*Config!$B$20*Config!$B$70, 
IF(C279=1, Config!$B$17*Config!$B$21*Config!$B$71, 
IF(C279=2, Config!$B$17*Config!$B$22*Config!$B$72, 
IF(C279=3, Config!$B$17*Config!$B$23*Config!$B$73, 
IF(C279=4, Config!$B$17*Config!$B$24*Config!$B$74, 
IF(C279=5, Config!$B$17*Config!$B$25*Config!$B$75, 
IF(C279=6, Config!$B$17*Config!$B$26*Config!$B$76, 
IF(C279=7, Config!$B$17*Config!$B$27*Config!$B$77, ""))))))))</f>
        <v>14</v>
      </c>
      <c r="C279" s="9">
        <v>1.0</v>
      </c>
      <c r="D279" s="6" t="s">
        <v>1716</v>
      </c>
      <c r="E279" s="9">
        <v>100.0</v>
      </c>
      <c r="F279" s="9">
        <v>45.0</v>
      </c>
      <c r="G279" s="9">
        <f>IF(E279 &lt; Config!$B$4, Config!$B$4, E279)</f>
        <v>850</v>
      </c>
      <c r="H279" s="9">
        <f t="shared" si="1"/>
        <v>144581.7181</v>
      </c>
      <c r="I279" s="9">
        <f>H279 * (1 - Config!$B$9)</f>
        <v>122894.4604</v>
      </c>
      <c r="J279" s="9">
        <f>H279 * (1 + Config!$B$10)</f>
        <v>180727.1477</v>
      </c>
      <c r="K279" s="6" t="str">
        <f t="shared" si="2"/>
        <v>12g 28s 94c</v>
      </c>
      <c r="L279" s="8" t="str">
        <f t="shared" si="3"/>
        <v>14g 45s 82c</v>
      </c>
      <c r="M279" s="6" t="str">
        <f t="shared" si="4"/>
        <v>18g 7s 27c</v>
      </c>
      <c r="N279" s="6" t="str">
        <f t="shared" si="5"/>
        <v>Glyph of Disease</v>
      </c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6">
        <f>IF(C280=0, Config!$B$17*Config!$B$20*Config!$B$70, 
IF(C280=1, Config!$B$17*Config!$B$21*Config!$B$71, 
IF(C280=2, Config!$B$17*Config!$B$22*Config!$B$72, 
IF(C280=3, Config!$B$17*Config!$B$23*Config!$B$73, 
IF(C280=4, Config!$B$17*Config!$B$24*Config!$B$74, 
IF(C280=5, Config!$B$17*Config!$B$25*Config!$B$75, 
IF(C280=6, Config!$B$17*Config!$B$26*Config!$B$76, 
IF(C280=7, Config!$B$17*Config!$B$27*Config!$B$77, ""))))))))</f>
        <v>14</v>
      </c>
      <c r="C280" s="9">
        <v>1.0</v>
      </c>
      <c r="D280" s="6" t="s">
        <v>1717</v>
      </c>
      <c r="E280" s="9">
        <v>100.0</v>
      </c>
      <c r="F280" s="9">
        <v>45.0</v>
      </c>
      <c r="G280" s="9">
        <f>IF(E280 &lt; Config!$B$4, Config!$B$4, E280)</f>
        <v>850</v>
      </c>
      <c r="H280" s="9">
        <f t="shared" si="1"/>
        <v>144581.7181</v>
      </c>
      <c r="I280" s="9">
        <f>H280 * (1 - Config!$B$9)</f>
        <v>122894.4604</v>
      </c>
      <c r="J280" s="9">
        <f>H280 * (1 + Config!$B$10)</f>
        <v>180727.1477</v>
      </c>
      <c r="K280" s="6" t="str">
        <f t="shared" si="2"/>
        <v>12g 28s 94c</v>
      </c>
      <c r="L280" s="8" t="str">
        <f t="shared" si="3"/>
        <v>14g 45s 82c</v>
      </c>
      <c r="M280" s="6" t="str">
        <f t="shared" si="4"/>
        <v>18g 7s 27c</v>
      </c>
      <c r="N280" s="6" t="str">
        <f t="shared" si="5"/>
        <v>Glyph of Howling Blast</v>
      </c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6">
        <f>IF(C281=0, Config!$B$17*Config!$B$20*Config!$B$70, 
IF(C281=1, Config!$B$17*Config!$B$21*Config!$B$71, 
IF(C281=2, Config!$B$17*Config!$B$22*Config!$B$72, 
IF(C281=3, Config!$B$17*Config!$B$23*Config!$B$73, 
IF(C281=4, Config!$B$17*Config!$B$24*Config!$B$74, 
IF(C281=5, Config!$B$17*Config!$B$25*Config!$B$75, 
IF(C281=6, Config!$B$17*Config!$B$26*Config!$B$76, 
IF(C281=7, Config!$B$17*Config!$B$27*Config!$B$77, ""))))))))</f>
        <v>14</v>
      </c>
      <c r="C281" s="9">
        <v>1.0</v>
      </c>
      <c r="D281" s="6" t="s">
        <v>1718</v>
      </c>
      <c r="E281" s="9">
        <v>100.0</v>
      </c>
      <c r="F281" s="9">
        <v>45.0</v>
      </c>
      <c r="G281" s="9">
        <f>IF(E281 &lt; Config!$B$4, Config!$B$4, E281)</f>
        <v>850</v>
      </c>
      <c r="H281" s="9">
        <f t="shared" si="1"/>
        <v>144581.7181</v>
      </c>
      <c r="I281" s="9">
        <f>H281 * (1 - Config!$B$9)</f>
        <v>122894.4604</v>
      </c>
      <c r="J281" s="9">
        <f>H281 * (1 + Config!$B$10)</f>
        <v>180727.1477</v>
      </c>
      <c r="K281" s="6" t="str">
        <f t="shared" si="2"/>
        <v>12g 28s 94c</v>
      </c>
      <c r="L281" s="8" t="str">
        <f t="shared" si="3"/>
        <v>14g 45s 82c</v>
      </c>
      <c r="M281" s="6" t="str">
        <f t="shared" si="4"/>
        <v>18g 7s 27c</v>
      </c>
      <c r="N281" s="6" t="str">
        <f t="shared" si="5"/>
        <v>Glyph of Envenom</v>
      </c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6">
        <f>IF(C282=0, Config!$B$17*Config!$B$20*Config!$B$70, 
IF(C282=1, Config!$B$17*Config!$B$21*Config!$B$71, 
IF(C282=2, Config!$B$17*Config!$B$22*Config!$B$72, 
IF(C282=3, Config!$B$17*Config!$B$23*Config!$B$73, 
IF(C282=4, Config!$B$17*Config!$B$24*Config!$B$74, 
IF(C282=5, Config!$B$17*Config!$B$25*Config!$B$75, 
IF(C282=6, Config!$B$17*Config!$B$26*Config!$B$76, 
IF(C282=7, Config!$B$17*Config!$B$27*Config!$B$77, ""))))))))</f>
        <v>14</v>
      </c>
      <c r="C282" s="9">
        <v>1.0</v>
      </c>
      <c r="D282" s="6" t="s">
        <v>1719</v>
      </c>
      <c r="E282" s="9">
        <v>100.0</v>
      </c>
      <c r="F282" s="9">
        <v>47.0</v>
      </c>
      <c r="G282" s="9">
        <f>IF(E282 &lt; Config!$B$4, Config!$B$4, E282)</f>
        <v>850</v>
      </c>
      <c r="H282" s="9">
        <f t="shared" si="1"/>
        <v>148770.0687</v>
      </c>
      <c r="I282" s="9">
        <f>H282 * (1 - Config!$B$9)</f>
        <v>126454.5584</v>
      </c>
      <c r="J282" s="9">
        <f>H282 * (1 + Config!$B$10)</f>
        <v>185962.5859</v>
      </c>
      <c r="K282" s="6" t="str">
        <f t="shared" si="2"/>
        <v>12g 64s 55c</v>
      </c>
      <c r="L282" s="8" t="str">
        <f t="shared" si="3"/>
        <v>14g 87s 70c</v>
      </c>
      <c r="M282" s="6" t="str">
        <f t="shared" si="4"/>
        <v>18g 59s 63c</v>
      </c>
      <c r="N282" s="6" t="str">
        <f t="shared" si="5"/>
        <v>Glyph of Death Coil</v>
      </c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6">
        <f>IF(C283=0, Config!$B$17*Config!$B$20*Config!$B$70, 
IF(C283=1, Config!$B$17*Config!$B$21*Config!$B$71, 
IF(C283=2, Config!$B$17*Config!$B$22*Config!$B$72, 
IF(C283=3, Config!$B$17*Config!$B$23*Config!$B$73, 
IF(C283=4, Config!$B$17*Config!$B$24*Config!$B$74, 
IF(C283=5, Config!$B$17*Config!$B$25*Config!$B$75, 
IF(C283=6, Config!$B$17*Config!$B$26*Config!$B$76, 
IF(C283=7, Config!$B$17*Config!$B$27*Config!$B$77, ""))))))))</f>
        <v>14</v>
      </c>
      <c r="C283" s="9">
        <v>1.0</v>
      </c>
      <c r="D283" s="6" t="s">
        <v>1720</v>
      </c>
      <c r="E283" s="9">
        <v>100.0</v>
      </c>
      <c r="F283" s="9">
        <v>49.0</v>
      </c>
      <c r="G283" s="9">
        <f>IF(E283 &lt; Config!$B$4, Config!$B$4, E283)</f>
        <v>850</v>
      </c>
      <c r="H283" s="9">
        <f t="shared" si="1"/>
        <v>152858.1589</v>
      </c>
      <c r="I283" s="9">
        <f>H283 * (1 - Config!$B$9)</f>
        <v>129929.4351</v>
      </c>
      <c r="J283" s="9">
        <f>H283 * (1 + Config!$B$10)</f>
        <v>191072.6986</v>
      </c>
      <c r="K283" s="6" t="str">
        <f t="shared" si="2"/>
        <v>12g 99s 29c</v>
      </c>
      <c r="L283" s="8" t="str">
        <f t="shared" si="3"/>
        <v>15g 28s 58c</v>
      </c>
      <c r="M283" s="6" t="str">
        <f t="shared" si="4"/>
        <v>19g 10s 73c</v>
      </c>
      <c r="N283" s="6" t="str">
        <f t="shared" si="5"/>
        <v>Glyph of Hammer of Wrath</v>
      </c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6">
        <f>IF(C284=0, Config!$B$17*Config!$B$20*Config!$B$70, 
IF(C284=1, Config!$B$17*Config!$B$21*Config!$B$71, 
IF(C284=2, Config!$B$17*Config!$B$22*Config!$B$72, 
IF(C284=3, Config!$B$17*Config!$B$23*Config!$B$73, 
IF(C284=4, Config!$B$17*Config!$B$24*Config!$B$74, 
IF(C284=5, Config!$B$17*Config!$B$25*Config!$B$75, 
IF(C284=6, Config!$B$17*Config!$B$26*Config!$B$76, 
IF(C284=7, Config!$B$17*Config!$B$27*Config!$B$77, ""))))))))</f>
        <v>14</v>
      </c>
      <c r="C284" s="9">
        <v>1.0</v>
      </c>
      <c r="D284" s="6" t="s">
        <v>1721</v>
      </c>
      <c r="E284" s="9">
        <v>100.0</v>
      </c>
      <c r="F284" s="9">
        <v>50.0</v>
      </c>
      <c r="G284" s="9">
        <f>IF(E284 &lt; Config!$B$4, Config!$B$4, E284)</f>
        <v>850</v>
      </c>
      <c r="H284" s="9">
        <f t="shared" si="1"/>
        <v>154866.3892</v>
      </c>
      <c r="I284" s="9">
        <f>H284 * (1 - Config!$B$9)</f>
        <v>131636.4308</v>
      </c>
      <c r="J284" s="9">
        <f>H284 * (1 + Config!$B$10)</f>
        <v>193582.9865</v>
      </c>
      <c r="K284" s="6" t="str">
        <f t="shared" si="2"/>
        <v>13g 16s 36c</v>
      </c>
      <c r="L284" s="8" t="str">
        <f t="shared" si="3"/>
        <v>15g 48s 66c</v>
      </c>
      <c r="M284" s="6" t="str">
        <f t="shared" si="4"/>
        <v>19g 35s 83c</v>
      </c>
      <c r="N284" s="6" t="str">
        <f t="shared" si="5"/>
        <v>Glyph of Devastate</v>
      </c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6">
        <f>IF(C285=0, Config!$B$17*Config!$B$20*Config!$B$70, 
IF(C285=1, Config!$B$17*Config!$B$21*Config!$B$71, 
IF(C285=2, Config!$B$17*Config!$B$22*Config!$B$72, 
IF(C285=3, Config!$B$17*Config!$B$23*Config!$B$73, 
IF(C285=4, Config!$B$17*Config!$B$24*Config!$B$74, 
IF(C285=5, Config!$B$17*Config!$B$25*Config!$B$75, 
IF(C285=6, Config!$B$17*Config!$B$26*Config!$B$76, 
IF(C285=7, Config!$B$17*Config!$B$27*Config!$B$77, ""))))))))</f>
        <v>14</v>
      </c>
      <c r="C285" s="9">
        <v>1.0</v>
      </c>
      <c r="D285" s="6" t="s">
        <v>1722</v>
      </c>
      <c r="E285" s="9">
        <v>100.0</v>
      </c>
      <c r="F285" s="9">
        <v>55.0</v>
      </c>
      <c r="G285" s="9">
        <f>IF(E285 &lt; Config!$B$4, Config!$B$4, E285)</f>
        <v>850</v>
      </c>
      <c r="H285" s="9">
        <f t="shared" si="1"/>
        <v>164574.8783</v>
      </c>
      <c r="I285" s="9">
        <f>H285 * (1 - Config!$B$9)</f>
        <v>139888.6465</v>
      </c>
      <c r="J285" s="9">
        <f>H285 * (1 + Config!$B$10)</f>
        <v>205718.5978</v>
      </c>
      <c r="K285" s="6" t="str">
        <f t="shared" si="2"/>
        <v>13g 98s 89c</v>
      </c>
      <c r="L285" s="8" t="str">
        <f t="shared" si="3"/>
        <v>16g 45s 75c</v>
      </c>
      <c r="M285" s="6" t="str">
        <f t="shared" si="4"/>
        <v>20g 57s 19c</v>
      </c>
      <c r="N285" s="6" t="str">
        <f t="shared" si="5"/>
        <v>Glyph of Mangle</v>
      </c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6">
        <f>IF(C286=0, Config!$B$17*Config!$B$20*Config!$B$70, 
IF(C286=1, Config!$B$17*Config!$B$21*Config!$B$71, 
IF(C286=2, Config!$B$17*Config!$B$22*Config!$B$72, 
IF(C286=3, Config!$B$17*Config!$B$23*Config!$B$73, 
IF(C286=4, Config!$B$17*Config!$B$24*Config!$B$74, 
IF(C286=5, Config!$B$17*Config!$B$25*Config!$B$75, 
IF(C286=6, Config!$B$17*Config!$B$26*Config!$B$76, 
IF(C286=7, Config!$B$17*Config!$B$27*Config!$B$77, ""))))))))</f>
        <v>14</v>
      </c>
      <c r="C286" s="9">
        <v>1.0</v>
      </c>
      <c r="D286" s="6" t="s">
        <v>1723</v>
      </c>
      <c r="E286" s="9">
        <v>100.0</v>
      </c>
      <c r="F286" s="9">
        <v>55.0</v>
      </c>
      <c r="G286" s="9">
        <f>IF(E286 &lt; Config!$B$4, Config!$B$4, E286)</f>
        <v>850</v>
      </c>
      <c r="H286" s="9">
        <f t="shared" si="1"/>
        <v>164574.8783</v>
      </c>
      <c r="I286" s="9">
        <f>H286 * (1 - Config!$B$9)</f>
        <v>139888.6465</v>
      </c>
      <c r="J286" s="9">
        <f>H286 * (1 + Config!$B$10)</f>
        <v>205718.5978</v>
      </c>
      <c r="K286" s="6" t="str">
        <f t="shared" si="2"/>
        <v>13g 98s 89c</v>
      </c>
      <c r="L286" s="8" t="str">
        <f t="shared" si="3"/>
        <v>16g 45s 75c</v>
      </c>
      <c r="M286" s="6" t="str">
        <f t="shared" si="4"/>
        <v>20g 57s 19c</v>
      </c>
      <c r="N286" s="6" t="str">
        <f t="shared" si="5"/>
        <v>Glyph of Avenger's Shield</v>
      </c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6">
        <f>IF(C287=0, Config!$B$17*Config!$B$20*Config!$B$70, 
IF(C287=1, Config!$B$17*Config!$B$21*Config!$B$71, 
IF(C287=2, Config!$B$17*Config!$B$22*Config!$B$72, 
IF(C287=3, Config!$B$17*Config!$B$23*Config!$B$73, 
IF(C287=4, Config!$B$17*Config!$B$24*Config!$B$74, 
IF(C287=5, Config!$B$17*Config!$B$25*Config!$B$75, 
IF(C287=6, Config!$B$17*Config!$B$26*Config!$B$76, 
IF(C287=7, Config!$B$17*Config!$B$27*Config!$B$77, ""))))))))</f>
        <v>14</v>
      </c>
      <c r="C287" s="9">
        <v>1.0</v>
      </c>
      <c r="D287" s="6" t="s">
        <v>1724</v>
      </c>
      <c r="E287" s="9">
        <v>100.0</v>
      </c>
      <c r="F287" s="9">
        <v>55.0</v>
      </c>
      <c r="G287" s="9">
        <f>IF(E287 &lt; Config!$B$4, Config!$B$4, E287)</f>
        <v>850</v>
      </c>
      <c r="H287" s="9">
        <f t="shared" si="1"/>
        <v>164574.8783</v>
      </c>
      <c r="I287" s="9">
        <f>H287 * (1 - Config!$B$9)</f>
        <v>139888.6465</v>
      </c>
      <c r="J287" s="9">
        <f>H287 * (1 + Config!$B$10)</f>
        <v>205718.5978</v>
      </c>
      <c r="K287" s="6" t="str">
        <f t="shared" si="2"/>
        <v>13g 98s 89c</v>
      </c>
      <c r="L287" s="8" t="str">
        <f t="shared" si="3"/>
        <v>16g 45s 75c</v>
      </c>
      <c r="M287" s="6" t="str">
        <f t="shared" si="4"/>
        <v>20g 57s 19c</v>
      </c>
      <c r="N287" s="6" t="str">
        <f t="shared" si="5"/>
        <v>Glyph of Elemental Mastery</v>
      </c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6">
        <f>IF(C288=0, Config!$B$17*Config!$B$20*Config!$B$70, 
IF(C288=1, Config!$B$17*Config!$B$21*Config!$B$71, 
IF(C288=2, Config!$B$17*Config!$B$22*Config!$B$72, 
IF(C288=3, Config!$B$17*Config!$B$23*Config!$B$73, 
IF(C288=4, Config!$B$17*Config!$B$24*Config!$B$74, 
IF(C288=5, Config!$B$17*Config!$B$25*Config!$B$75, 
IF(C288=6, Config!$B$17*Config!$B$26*Config!$B$76, 
IF(C288=7, Config!$B$17*Config!$B$27*Config!$B$77, ""))))))))</f>
        <v>14</v>
      </c>
      <c r="C288" s="9">
        <v>1.0</v>
      </c>
      <c r="D288" s="6" t="s">
        <v>1725</v>
      </c>
      <c r="E288" s="9">
        <v>100.0</v>
      </c>
      <c r="F288" s="9">
        <v>55.0</v>
      </c>
      <c r="G288" s="9">
        <f>IF(E288 &lt; Config!$B$4, Config!$B$4, E288)</f>
        <v>850</v>
      </c>
      <c r="H288" s="9">
        <f t="shared" si="1"/>
        <v>164574.8783</v>
      </c>
      <c r="I288" s="9">
        <f>H288 * (1 - Config!$B$9)</f>
        <v>139888.6465</v>
      </c>
      <c r="J288" s="9">
        <f>H288 * (1 + Config!$B$10)</f>
        <v>205718.5978</v>
      </c>
      <c r="K288" s="6" t="str">
        <f t="shared" si="2"/>
        <v>13g 98s 89c</v>
      </c>
      <c r="L288" s="8" t="str">
        <f t="shared" si="3"/>
        <v>16g 45s 75c</v>
      </c>
      <c r="M288" s="6" t="str">
        <f t="shared" si="4"/>
        <v>20g 57s 19c</v>
      </c>
      <c r="N288" s="6" t="str">
        <f t="shared" si="5"/>
        <v>Glyph of Circle of Healing</v>
      </c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6">
        <f>IF(C289=0, Config!$B$17*Config!$B$20*Config!$B$70, 
IF(C289=1, Config!$B$17*Config!$B$21*Config!$B$71, 
IF(C289=2, Config!$B$17*Config!$B$22*Config!$B$72, 
IF(C289=3, Config!$B$17*Config!$B$23*Config!$B$73, 
IF(C289=4, Config!$B$17*Config!$B$24*Config!$B$74, 
IF(C289=5, Config!$B$17*Config!$B$25*Config!$B$75, 
IF(C289=6, Config!$B$17*Config!$B$26*Config!$B$76, 
IF(C289=7, Config!$B$17*Config!$B$27*Config!$B$77, ""))))))))</f>
        <v>14</v>
      </c>
      <c r="C289" s="9">
        <v>1.0</v>
      </c>
      <c r="D289" s="6" t="s">
        <v>1726</v>
      </c>
      <c r="E289" s="9">
        <v>100.0</v>
      </c>
      <c r="F289" s="9">
        <v>55.0</v>
      </c>
      <c r="G289" s="9">
        <f>IF(E289 &lt; Config!$B$4, Config!$B$4, E289)</f>
        <v>850</v>
      </c>
      <c r="H289" s="9">
        <f t="shared" si="1"/>
        <v>164574.8783</v>
      </c>
      <c r="I289" s="9">
        <f>H289 * (1 - Config!$B$9)</f>
        <v>139888.6465</v>
      </c>
      <c r="J289" s="9">
        <f>H289 * (1 + Config!$B$10)</f>
        <v>205718.5978</v>
      </c>
      <c r="K289" s="6" t="str">
        <f t="shared" si="2"/>
        <v>13g 98s 89c</v>
      </c>
      <c r="L289" s="8" t="str">
        <f t="shared" si="3"/>
        <v>16g 45s 75c</v>
      </c>
      <c r="M289" s="6" t="str">
        <f t="shared" si="4"/>
        <v>20g 57s 19c</v>
      </c>
      <c r="N289" s="6" t="str">
        <f t="shared" si="5"/>
        <v>Glyph of Felguard</v>
      </c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6">
        <f>IF(C290=0, Config!$B$17*Config!$B$20*Config!$B$70, 
IF(C290=1, Config!$B$17*Config!$B$21*Config!$B$71, 
IF(C290=2, Config!$B$17*Config!$B$22*Config!$B$72, 
IF(C290=3, Config!$B$17*Config!$B$23*Config!$B$73, 
IF(C290=4, Config!$B$17*Config!$B$24*Config!$B$74, 
IF(C290=5, Config!$B$17*Config!$B$25*Config!$B$75, 
IF(C290=6, Config!$B$17*Config!$B$26*Config!$B$76, 
IF(C290=7, Config!$B$17*Config!$B$27*Config!$B$77, ""))))))))</f>
        <v>14</v>
      </c>
      <c r="C290" s="9">
        <v>1.0</v>
      </c>
      <c r="D290" s="6" t="s">
        <v>1727</v>
      </c>
      <c r="E290" s="9">
        <v>100.0</v>
      </c>
      <c r="F290" s="9">
        <v>55.0</v>
      </c>
      <c r="G290" s="9">
        <f>IF(E290 &lt; Config!$B$4, Config!$B$4, E290)</f>
        <v>850</v>
      </c>
      <c r="H290" s="9">
        <f t="shared" si="1"/>
        <v>164574.8783</v>
      </c>
      <c r="I290" s="9">
        <f>H290 * (1 - Config!$B$9)</f>
        <v>139888.6465</v>
      </c>
      <c r="J290" s="9">
        <f>H290 * (1 + Config!$B$10)</f>
        <v>205718.5978</v>
      </c>
      <c r="K290" s="6" t="str">
        <f t="shared" si="2"/>
        <v>13g 98s 89c</v>
      </c>
      <c r="L290" s="8" t="str">
        <f t="shared" si="3"/>
        <v>16g 45s 75c</v>
      </c>
      <c r="M290" s="6" t="str">
        <f t="shared" si="4"/>
        <v>20g 57s 19c</v>
      </c>
      <c r="N290" s="6" t="str">
        <f t="shared" si="5"/>
        <v>Glyph of Unstable Affliction</v>
      </c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6">
        <f>IF(C291=0, Config!$B$17*Config!$B$20*Config!$B$70, 
IF(C291=1, Config!$B$17*Config!$B$21*Config!$B$71, 
IF(C291=2, Config!$B$17*Config!$B$22*Config!$B$72, 
IF(C291=3, Config!$B$17*Config!$B$23*Config!$B$73, 
IF(C291=4, Config!$B$17*Config!$B$24*Config!$B$74, 
IF(C291=5, Config!$B$17*Config!$B$25*Config!$B$75, 
IF(C291=6, Config!$B$17*Config!$B$26*Config!$B$76, 
IF(C291=7, Config!$B$17*Config!$B$27*Config!$B$77, ""))))))))</f>
        <v>14</v>
      </c>
      <c r="C291" s="9">
        <v>1.0</v>
      </c>
      <c r="D291" s="6" t="s">
        <v>1728</v>
      </c>
      <c r="E291" s="9">
        <v>100.0</v>
      </c>
      <c r="F291" s="9">
        <v>55.0</v>
      </c>
      <c r="G291" s="9">
        <f>IF(E291 &lt; Config!$B$4, Config!$B$4, E291)</f>
        <v>850</v>
      </c>
      <c r="H291" s="9">
        <f t="shared" si="1"/>
        <v>164574.8783</v>
      </c>
      <c r="I291" s="9">
        <f>H291 * (1 - Config!$B$9)</f>
        <v>139888.6465</v>
      </c>
      <c r="J291" s="9">
        <f>H291 * (1 + Config!$B$10)</f>
        <v>205718.5978</v>
      </c>
      <c r="K291" s="6" t="str">
        <f t="shared" si="2"/>
        <v>13g 98s 89c</v>
      </c>
      <c r="L291" s="8" t="str">
        <f t="shared" si="3"/>
        <v>16g 45s 75c</v>
      </c>
      <c r="M291" s="6" t="str">
        <f t="shared" si="4"/>
        <v>20g 57s 19c</v>
      </c>
      <c r="N291" s="6" t="str">
        <f t="shared" si="5"/>
        <v>Glyph of Water Elemental</v>
      </c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6">
        <f>IF(C292=0, Config!$B$17*Config!$B$20*Config!$B$70, 
IF(C292=1, Config!$B$17*Config!$B$21*Config!$B$71, 
IF(C292=2, Config!$B$17*Config!$B$22*Config!$B$72, 
IF(C292=3, Config!$B$17*Config!$B$23*Config!$B$73, 
IF(C292=4, Config!$B$17*Config!$B$24*Config!$B$74, 
IF(C292=5, Config!$B$17*Config!$B$25*Config!$B$75, 
IF(C292=6, Config!$B$17*Config!$B$26*Config!$B$76, 
IF(C292=7, Config!$B$17*Config!$B$27*Config!$B$77, ""))))))))</f>
        <v>14</v>
      </c>
      <c r="C292" s="9">
        <v>1.0</v>
      </c>
      <c r="D292" s="6" t="s">
        <v>1729</v>
      </c>
      <c r="E292" s="9">
        <v>100.0</v>
      </c>
      <c r="F292" s="9">
        <v>55.0</v>
      </c>
      <c r="G292" s="9">
        <f>IF(E292 &lt; Config!$B$4, Config!$B$4, E292)</f>
        <v>850</v>
      </c>
      <c r="H292" s="9">
        <f t="shared" si="1"/>
        <v>164574.8783</v>
      </c>
      <c r="I292" s="9">
        <f>H292 * (1 - Config!$B$9)</f>
        <v>139888.6465</v>
      </c>
      <c r="J292" s="9">
        <f>H292 * (1 + Config!$B$10)</f>
        <v>205718.5978</v>
      </c>
      <c r="K292" s="6" t="str">
        <f t="shared" si="2"/>
        <v>13g 98s 89c</v>
      </c>
      <c r="L292" s="8" t="str">
        <f t="shared" si="3"/>
        <v>16g 45s 75c</v>
      </c>
      <c r="M292" s="6" t="str">
        <f t="shared" si="4"/>
        <v>20g 57s 19c</v>
      </c>
      <c r="N292" s="6" t="str">
        <f t="shared" si="5"/>
        <v>Glyph of Anti-Magic Shell</v>
      </c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6">
        <f>IF(C293=0, Config!$B$17*Config!$B$20*Config!$B$70, 
IF(C293=1, Config!$B$17*Config!$B$21*Config!$B$71, 
IF(C293=2, Config!$B$17*Config!$B$22*Config!$B$72, 
IF(C293=3, Config!$B$17*Config!$B$23*Config!$B$73, 
IF(C293=4, Config!$B$17*Config!$B$24*Config!$B$74, 
IF(C293=5, Config!$B$17*Config!$B$25*Config!$B$75, 
IF(C293=6, Config!$B$17*Config!$B$26*Config!$B$76, 
IF(C293=7, Config!$B$17*Config!$B$27*Config!$B$77, ""))))))))</f>
        <v>14</v>
      </c>
      <c r="C293" s="9">
        <v>1.0</v>
      </c>
      <c r="D293" s="6" t="s">
        <v>1730</v>
      </c>
      <c r="E293" s="9">
        <v>100.0</v>
      </c>
      <c r="F293" s="9">
        <v>55.0</v>
      </c>
      <c r="G293" s="9">
        <f>IF(E293 &lt; Config!$B$4, Config!$B$4, E293)</f>
        <v>850</v>
      </c>
      <c r="H293" s="9">
        <f t="shared" si="1"/>
        <v>164574.8783</v>
      </c>
      <c r="I293" s="9">
        <f>H293 * (1 - Config!$B$9)</f>
        <v>139888.6465</v>
      </c>
      <c r="J293" s="9">
        <f>H293 * (1 + Config!$B$10)</f>
        <v>205718.5978</v>
      </c>
      <c r="K293" s="6" t="str">
        <f t="shared" si="2"/>
        <v>13g 98s 89c</v>
      </c>
      <c r="L293" s="8" t="str">
        <f t="shared" si="3"/>
        <v>16g 45s 75c</v>
      </c>
      <c r="M293" s="6" t="str">
        <f t="shared" si="4"/>
        <v>20g 57s 19c</v>
      </c>
      <c r="N293" s="6" t="str">
        <f t="shared" si="5"/>
        <v>Glyph of Heart Strike</v>
      </c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6">
        <f>IF(C294=0, Config!$B$17*Config!$B$20*Config!$B$70, 
IF(C294=1, Config!$B$17*Config!$B$21*Config!$B$71, 
IF(C294=2, Config!$B$17*Config!$B$22*Config!$B$72, 
IF(C294=3, Config!$B$17*Config!$B$23*Config!$B$73, 
IF(C294=4, Config!$B$17*Config!$B$24*Config!$B$74, 
IF(C294=5, Config!$B$17*Config!$B$25*Config!$B$75, 
IF(C294=6, Config!$B$17*Config!$B$26*Config!$B$76, 
IF(C294=7, Config!$B$17*Config!$B$27*Config!$B$77, ""))))))))</f>
        <v>14</v>
      </c>
      <c r="C294" s="9">
        <v>1.0</v>
      </c>
      <c r="D294" s="6" t="s">
        <v>1731</v>
      </c>
      <c r="E294" s="9">
        <v>100.0</v>
      </c>
      <c r="F294" s="9">
        <v>55.0</v>
      </c>
      <c r="G294" s="9">
        <f>IF(E294 &lt; Config!$B$4, Config!$B$4, E294)</f>
        <v>850</v>
      </c>
      <c r="H294" s="9">
        <f t="shared" si="1"/>
        <v>164574.8783</v>
      </c>
      <c r="I294" s="9">
        <f>H294 * (1 - Config!$B$9)</f>
        <v>139888.6465</v>
      </c>
      <c r="J294" s="9">
        <f>H294 * (1 + Config!$B$10)</f>
        <v>205718.5978</v>
      </c>
      <c r="K294" s="6" t="str">
        <f t="shared" si="2"/>
        <v>13g 98s 89c</v>
      </c>
      <c r="L294" s="8" t="str">
        <f t="shared" si="3"/>
        <v>16g 45s 75c</v>
      </c>
      <c r="M294" s="6" t="str">
        <f t="shared" si="4"/>
        <v>20g 57s 19c</v>
      </c>
      <c r="N294" s="6" t="str">
        <f t="shared" si="5"/>
        <v>Glyph of Blood Tap</v>
      </c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6">
        <f>IF(C295=0, Config!$B$17*Config!$B$20*Config!$B$70, 
IF(C295=1, Config!$B$17*Config!$B$21*Config!$B$71, 
IF(C295=2, Config!$B$17*Config!$B$22*Config!$B$72, 
IF(C295=3, Config!$B$17*Config!$B$23*Config!$B$73, 
IF(C295=4, Config!$B$17*Config!$B$24*Config!$B$74, 
IF(C295=5, Config!$B$17*Config!$B$25*Config!$B$75, 
IF(C295=6, Config!$B$17*Config!$B$26*Config!$B$76, 
IF(C295=7, Config!$B$17*Config!$B$27*Config!$B$77, ""))))))))</f>
        <v>14</v>
      </c>
      <c r="C295" s="9">
        <v>1.0</v>
      </c>
      <c r="D295" s="6" t="s">
        <v>1732</v>
      </c>
      <c r="E295" s="9">
        <v>100.0</v>
      </c>
      <c r="F295" s="9">
        <v>55.0</v>
      </c>
      <c r="G295" s="9">
        <f>IF(E295 &lt; Config!$B$4, Config!$B$4, E295)</f>
        <v>850</v>
      </c>
      <c r="H295" s="9">
        <f t="shared" si="1"/>
        <v>164574.8783</v>
      </c>
      <c r="I295" s="9">
        <f>H295 * (1 - Config!$B$9)</f>
        <v>139888.6465</v>
      </c>
      <c r="J295" s="9">
        <f>H295 * (1 + Config!$B$10)</f>
        <v>205718.5978</v>
      </c>
      <c r="K295" s="6" t="str">
        <f t="shared" si="2"/>
        <v>13g 98s 89c</v>
      </c>
      <c r="L295" s="8" t="str">
        <f t="shared" si="3"/>
        <v>16g 45s 75c</v>
      </c>
      <c r="M295" s="6" t="str">
        <f t="shared" si="4"/>
        <v>20g 57s 19c</v>
      </c>
      <c r="N295" s="6" t="str">
        <f t="shared" si="5"/>
        <v>Glyph of Bone Shield</v>
      </c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6">
        <f>IF(C296=0, Config!$B$17*Config!$B$20*Config!$B$70, 
IF(C296=1, Config!$B$17*Config!$B$21*Config!$B$71, 
IF(C296=2, Config!$B$17*Config!$B$22*Config!$B$72, 
IF(C296=3, Config!$B$17*Config!$B$23*Config!$B$73, 
IF(C296=4, Config!$B$17*Config!$B$24*Config!$B$74, 
IF(C296=5, Config!$B$17*Config!$B$25*Config!$B$75, 
IF(C296=6, Config!$B$17*Config!$B$26*Config!$B$76, 
IF(C296=7, Config!$B$17*Config!$B$27*Config!$B$77, ""))))))))</f>
        <v>14</v>
      </c>
      <c r="C296" s="9">
        <v>1.0</v>
      </c>
      <c r="D296" s="6" t="s">
        <v>1733</v>
      </c>
      <c r="E296" s="9">
        <v>100.0</v>
      </c>
      <c r="F296" s="9">
        <v>55.0</v>
      </c>
      <c r="G296" s="9">
        <f>IF(E296 &lt; Config!$B$4, Config!$B$4, E296)</f>
        <v>850</v>
      </c>
      <c r="H296" s="9">
        <f t="shared" si="1"/>
        <v>164574.8783</v>
      </c>
      <c r="I296" s="9">
        <f>H296 * (1 - Config!$B$9)</f>
        <v>139888.6465</v>
      </c>
      <c r="J296" s="9">
        <f>H296 * (1 + Config!$B$10)</f>
        <v>205718.5978</v>
      </c>
      <c r="K296" s="6" t="str">
        <f t="shared" si="2"/>
        <v>13g 98s 89c</v>
      </c>
      <c r="L296" s="8" t="str">
        <f t="shared" si="3"/>
        <v>16g 45s 75c</v>
      </c>
      <c r="M296" s="6" t="str">
        <f t="shared" si="4"/>
        <v>20g 57s 19c</v>
      </c>
      <c r="N296" s="6" t="str">
        <f t="shared" si="5"/>
        <v>Glyph of Chains of Ice</v>
      </c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6">
        <f>IF(C297=0, Config!$B$17*Config!$B$20*Config!$B$70, 
IF(C297=1, Config!$B$17*Config!$B$21*Config!$B$71, 
IF(C297=2, Config!$B$17*Config!$B$22*Config!$B$72, 
IF(C297=3, Config!$B$17*Config!$B$23*Config!$B$73, 
IF(C297=4, Config!$B$17*Config!$B$24*Config!$B$74, 
IF(C297=5, Config!$B$17*Config!$B$25*Config!$B$75, 
IF(C297=6, Config!$B$17*Config!$B$26*Config!$B$76, 
IF(C297=7, Config!$B$17*Config!$B$27*Config!$B$77, ""))))))))</f>
        <v>14</v>
      </c>
      <c r="C297" s="9">
        <v>1.0</v>
      </c>
      <c r="D297" s="6" t="s">
        <v>1734</v>
      </c>
      <c r="E297" s="9">
        <v>100.0</v>
      </c>
      <c r="F297" s="9">
        <v>55.0</v>
      </c>
      <c r="G297" s="9">
        <f>IF(E297 &lt; Config!$B$4, Config!$B$4, E297)</f>
        <v>850</v>
      </c>
      <c r="H297" s="9">
        <f t="shared" si="1"/>
        <v>164574.8783</v>
      </c>
      <c r="I297" s="9">
        <f>H297 * (1 - Config!$B$9)</f>
        <v>139888.6465</v>
      </c>
      <c r="J297" s="9">
        <f>H297 * (1 + Config!$B$10)</f>
        <v>205718.5978</v>
      </c>
      <c r="K297" s="6" t="str">
        <f t="shared" si="2"/>
        <v>13g 98s 89c</v>
      </c>
      <c r="L297" s="8" t="str">
        <f t="shared" si="3"/>
        <v>16g 45s 75c</v>
      </c>
      <c r="M297" s="6" t="str">
        <f t="shared" si="4"/>
        <v>20g 57s 19c</v>
      </c>
      <c r="N297" s="6" t="str">
        <f t="shared" si="5"/>
        <v>Glyph of Dark Command</v>
      </c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6">
        <f>IF(C298=0, Config!$B$17*Config!$B$20*Config!$B$70, 
IF(C298=1, Config!$B$17*Config!$B$21*Config!$B$71, 
IF(C298=2, Config!$B$17*Config!$B$22*Config!$B$72, 
IF(C298=3, Config!$B$17*Config!$B$23*Config!$B$73, 
IF(C298=4, Config!$B$17*Config!$B$24*Config!$B$74, 
IF(C298=5, Config!$B$17*Config!$B$25*Config!$B$75, 
IF(C298=6, Config!$B$17*Config!$B$26*Config!$B$76, 
IF(C298=7, Config!$B$17*Config!$B$27*Config!$B$77, ""))))))))</f>
        <v>14</v>
      </c>
      <c r="C298" s="9">
        <v>1.0</v>
      </c>
      <c r="D298" s="6" t="s">
        <v>1735</v>
      </c>
      <c r="E298" s="9">
        <v>100.0</v>
      </c>
      <c r="F298" s="9">
        <v>55.0</v>
      </c>
      <c r="G298" s="9">
        <f>IF(E298 &lt; Config!$B$4, Config!$B$4, E298)</f>
        <v>850</v>
      </c>
      <c r="H298" s="9">
        <f t="shared" si="1"/>
        <v>164574.8783</v>
      </c>
      <c r="I298" s="9">
        <f>H298 * (1 - Config!$B$9)</f>
        <v>139888.6465</v>
      </c>
      <c r="J298" s="9">
        <f>H298 * (1 + Config!$B$10)</f>
        <v>205718.5978</v>
      </c>
      <c r="K298" s="6" t="str">
        <f t="shared" si="2"/>
        <v>13g 98s 89c</v>
      </c>
      <c r="L298" s="8" t="str">
        <f t="shared" si="3"/>
        <v>16g 45s 75c</v>
      </c>
      <c r="M298" s="6" t="str">
        <f t="shared" si="4"/>
        <v>20g 57s 19c</v>
      </c>
      <c r="N298" s="6" t="str">
        <f t="shared" si="5"/>
        <v>Glyph of Death's Embrace</v>
      </c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6">
        <f>IF(C299=0, Config!$B$17*Config!$B$20*Config!$B$70, 
IF(C299=1, Config!$B$17*Config!$B$21*Config!$B$71, 
IF(C299=2, Config!$B$17*Config!$B$22*Config!$B$72, 
IF(C299=3, Config!$B$17*Config!$B$23*Config!$B$73, 
IF(C299=4, Config!$B$17*Config!$B$24*Config!$B$74, 
IF(C299=5, Config!$B$17*Config!$B$25*Config!$B$75, 
IF(C299=6, Config!$B$17*Config!$B$26*Config!$B$76, 
IF(C299=7, Config!$B$17*Config!$B$27*Config!$B$77, ""))))))))</f>
        <v>14</v>
      </c>
      <c r="C299" s="9">
        <v>1.0</v>
      </c>
      <c r="D299" s="6" t="s">
        <v>1736</v>
      </c>
      <c r="E299" s="9">
        <v>100.0</v>
      </c>
      <c r="F299" s="9">
        <v>55.0</v>
      </c>
      <c r="G299" s="9">
        <f>IF(E299 &lt; Config!$B$4, Config!$B$4, E299)</f>
        <v>850</v>
      </c>
      <c r="H299" s="9">
        <f t="shared" si="1"/>
        <v>164574.8783</v>
      </c>
      <c r="I299" s="9">
        <f>H299 * (1 - Config!$B$9)</f>
        <v>139888.6465</v>
      </c>
      <c r="J299" s="9">
        <f>H299 * (1 + Config!$B$10)</f>
        <v>205718.5978</v>
      </c>
      <c r="K299" s="6" t="str">
        <f t="shared" si="2"/>
        <v>13g 98s 89c</v>
      </c>
      <c r="L299" s="8" t="str">
        <f t="shared" si="3"/>
        <v>16g 45s 75c</v>
      </c>
      <c r="M299" s="6" t="str">
        <f t="shared" si="4"/>
        <v>20g 57s 19c</v>
      </c>
      <c r="N299" s="6" t="str">
        <f t="shared" si="5"/>
        <v>Glyph of Death Grip</v>
      </c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6">
        <f>IF(C300=0, Config!$B$17*Config!$B$20*Config!$B$70, 
IF(C300=1, Config!$B$17*Config!$B$21*Config!$B$71, 
IF(C300=2, Config!$B$17*Config!$B$22*Config!$B$72, 
IF(C300=3, Config!$B$17*Config!$B$23*Config!$B$73, 
IF(C300=4, Config!$B$17*Config!$B$24*Config!$B$74, 
IF(C300=5, Config!$B$17*Config!$B$25*Config!$B$75, 
IF(C300=6, Config!$B$17*Config!$B$26*Config!$B$76, 
IF(C300=7, Config!$B$17*Config!$B$27*Config!$B$77, ""))))))))</f>
        <v>14</v>
      </c>
      <c r="C300" s="9">
        <v>1.0</v>
      </c>
      <c r="D300" s="6" t="s">
        <v>1737</v>
      </c>
      <c r="E300" s="9">
        <v>100.0</v>
      </c>
      <c r="F300" s="9">
        <v>55.0</v>
      </c>
      <c r="G300" s="9">
        <f>IF(E300 &lt; Config!$B$4, Config!$B$4, E300)</f>
        <v>850</v>
      </c>
      <c r="H300" s="9">
        <f t="shared" si="1"/>
        <v>164574.8783</v>
      </c>
      <c r="I300" s="9">
        <f>H300 * (1 - Config!$B$9)</f>
        <v>139888.6465</v>
      </c>
      <c r="J300" s="9">
        <f>H300 * (1 + Config!$B$10)</f>
        <v>205718.5978</v>
      </c>
      <c r="K300" s="6" t="str">
        <f t="shared" si="2"/>
        <v>13g 98s 89c</v>
      </c>
      <c r="L300" s="8" t="str">
        <f t="shared" si="3"/>
        <v>16g 45s 75c</v>
      </c>
      <c r="M300" s="6" t="str">
        <f t="shared" si="4"/>
        <v>20g 57s 19c</v>
      </c>
      <c r="N300" s="6" t="str">
        <f t="shared" si="5"/>
        <v>Glyph of Death and Decay</v>
      </c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6">
        <f>IF(C301=0, Config!$B$17*Config!$B$20*Config!$B$70, 
IF(C301=1, Config!$B$17*Config!$B$21*Config!$B$71, 
IF(C301=2, Config!$B$17*Config!$B$22*Config!$B$72, 
IF(C301=3, Config!$B$17*Config!$B$23*Config!$B$73, 
IF(C301=4, Config!$B$17*Config!$B$24*Config!$B$74, 
IF(C301=5, Config!$B$17*Config!$B$25*Config!$B$75, 
IF(C301=6, Config!$B$17*Config!$B$26*Config!$B$76, 
IF(C301=7, Config!$B$17*Config!$B$27*Config!$B$77, ""))))))))</f>
        <v>14</v>
      </c>
      <c r="C301" s="9">
        <v>1.0</v>
      </c>
      <c r="D301" s="6" t="s">
        <v>1738</v>
      </c>
      <c r="E301" s="9">
        <v>100.0</v>
      </c>
      <c r="F301" s="9">
        <v>55.0</v>
      </c>
      <c r="G301" s="9">
        <f>IF(E301 &lt; Config!$B$4, Config!$B$4, E301)</f>
        <v>850</v>
      </c>
      <c r="H301" s="9">
        <f t="shared" si="1"/>
        <v>164574.8783</v>
      </c>
      <c r="I301" s="9">
        <f>H301 * (1 - Config!$B$9)</f>
        <v>139888.6465</v>
      </c>
      <c r="J301" s="9">
        <f>H301 * (1 + Config!$B$10)</f>
        <v>205718.5978</v>
      </c>
      <c r="K301" s="6" t="str">
        <f t="shared" si="2"/>
        <v>13g 98s 89c</v>
      </c>
      <c r="L301" s="8" t="str">
        <f t="shared" si="3"/>
        <v>16g 45s 75c</v>
      </c>
      <c r="M301" s="6" t="str">
        <f t="shared" si="4"/>
        <v>20g 57s 19c</v>
      </c>
      <c r="N301" s="6" t="str">
        <f t="shared" si="5"/>
        <v>Glyph of Frost Strike</v>
      </c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6">
        <f>IF(C302=0, Config!$B$17*Config!$B$20*Config!$B$70, 
IF(C302=1, Config!$B$17*Config!$B$21*Config!$B$71, 
IF(C302=2, Config!$B$17*Config!$B$22*Config!$B$72, 
IF(C302=3, Config!$B$17*Config!$B$23*Config!$B$73, 
IF(C302=4, Config!$B$17*Config!$B$24*Config!$B$74, 
IF(C302=5, Config!$B$17*Config!$B$25*Config!$B$75, 
IF(C302=6, Config!$B$17*Config!$B$26*Config!$B$76, 
IF(C302=7, Config!$B$17*Config!$B$27*Config!$B$77, ""))))))))</f>
        <v>14</v>
      </c>
      <c r="C302" s="9">
        <v>1.0</v>
      </c>
      <c r="D302" s="6" t="s">
        <v>1739</v>
      </c>
      <c r="E302" s="9">
        <v>100.0</v>
      </c>
      <c r="F302" s="9">
        <v>55.0</v>
      </c>
      <c r="G302" s="9">
        <f>IF(E302 &lt; Config!$B$4, Config!$B$4, E302)</f>
        <v>850</v>
      </c>
      <c r="H302" s="9">
        <f t="shared" si="1"/>
        <v>164574.8783</v>
      </c>
      <c r="I302" s="9">
        <f>H302 * (1 - Config!$B$9)</f>
        <v>139888.6465</v>
      </c>
      <c r="J302" s="9">
        <f>H302 * (1 + Config!$B$10)</f>
        <v>205718.5978</v>
      </c>
      <c r="K302" s="6" t="str">
        <f t="shared" si="2"/>
        <v>13g 98s 89c</v>
      </c>
      <c r="L302" s="8" t="str">
        <f t="shared" si="3"/>
        <v>16g 45s 75c</v>
      </c>
      <c r="M302" s="6" t="str">
        <f t="shared" si="4"/>
        <v>20g 57s 19c</v>
      </c>
      <c r="N302" s="6" t="str">
        <f t="shared" si="5"/>
        <v>Glyph of Horn of Winter</v>
      </c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6">
        <f>IF(C303=0, Config!$B$17*Config!$B$20*Config!$B$70, 
IF(C303=1, Config!$B$17*Config!$B$21*Config!$B$71, 
IF(C303=2, Config!$B$17*Config!$B$22*Config!$B$72, 
IF(C303=3, Config!$B$17*Config!$B$23*Config!$B$73, 
IF(C303=4, Config!$B$17*Config!$B$24*Config!$B$74, 
IF(C303=5, Config!$B$17*Config!$B$25*Config!$B$75, 
IF(C303=6, Config!$B$17*Config!$B$26*Config!$B$76, 
IF(C303=7, Config!$B$17*Config!$B$27*Config!$B$77, ""))))))))</f>
        <v>14</v>
      </c>
      <c r="C303" s="9">
        <v>1.0</v>
      </c>
      <c r="D303" s="6" t="s">
        <v>1740</v>
      </c>
      <c r="E303" s="9">
        <v>100.0</v>
      </c>
      <c r="F303" s="9">
        <v>55.0</v>
      </c>
      <c r="G303" s="9">
        <f>IF(E303 &lt; Config!$B$4, Config!$B$4, E303)</f>
        <v>850</v>
      </c>
      <c r="H303" s="9">
        <f t="shared" si="1"/>
        <v>164574.8783</v>
      </c>
      <c r="I303" s="9">
        <f>H303 * (1 - Config!$B$9)</f>
        <v>139888.6465</v>
      </c>
      <c r="J303" s="9">
        <f>H303 * (1 + Config!$B$10)</f>
        <v>205718.5978</v>
      </c>
      <c r="K303" s="6" t="str">
        <f t="shared" si="2"/>
        <v>13g 98s 89c</v>
      </c>
      <c r="L303" s="8" t="str">
        <f t="shared" si="3"/>
        <v>16g 45s 75c</v>
      </c>
      <c r="M303" s="6" t="str">
        <f t="shared" si="4"/>
        <v>20g 57s 19c</v>
      </c>
      <c r="N303" s="6" t="str">
        <f t="shared" si="5"/>
        <v>Glyph of Icebound Fortitude</v>
      </c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6">
        <f>IF(C304=0, Config!$B$17*Config!$B$20*Config!$B$70, 
IF(C304=1, Config!$B$17*Config!$B$21*Config!$B$71, 
IF(C304=2, Config!$B$17*Config!$B$22*Config!$B$72, 
IF(C304=3, Config!$B$17*Config!$B$23*Config!$B$73, 
IF(C304=4, Config!$B$17*Config!$B$24*Config!$B$74, 
IF(C304=5, Config!$B$17*Config!$B$25*Config!$B$75, 
IF(C304=6, Config!$B$17*Config!$B$26*Config!$B$76, 
IF(C304=7, Config!$B$17*Config!$B$27*Config!$B$77, ""))))))))</f>
        <v>14</v>
      </c>
      <c r="C304" s="9">
        <v>1.0</v>
      </c>
      <c r="D304" s="6" t="s">
        <v>1741</v>
      </c>
      <c r="E304" s="9">
        <v>100.0</v>
      </c>
      <c r="F304" s="9">
        <v>55.0</v>
      </c>
      <c r="G304" s="9">
        <f>IF(E304 &lt; Config!$B$4, Config!$B$4, E304)</f>
        <v>850</v>
      </c>
      <c r="H304" s="9">
        <f t="shared" si="1"/>
        <v>164574.8783</v>
      </c>
      <c r="I304" s="9">
        <f>H304 * (1 - Config!$B$9)</f>
        <v>139888.6465</v>
      </c>
      <c r="J304" s="9">
        <f>H304 * (1 + Config!$B$10)</f>
        <v>205718.5978</v>
      </c>
      <c r="K304" s="6" t="str">
        <f t="shared" si="2"/>
        <v>13g 98s 89c</v>
      </c>
      <c r="L304" s="8" t="str">
        <f t="shared" si="3"/>
        <v>16g 45s 75c</v>
      </c>
      <c r="M304" s="6" t="str">
        <f t="shared" si="4"/>
        <v>20g 57s 19c</v>
      </c>
      <c r="N304" s="6" t="str">
        <f t="shared" si="5"/>
        <v>Glyph of Icy Touch</v>
      </c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6">
        <f>IF(C305=0, Config!$B$17*Config!$B$20*Config!$B$70, 
IF(C305=1, Config!$B$17*Config!$B$21*Config!$B$71, 
IF(C305=2, Config!$B$17*Config!$B$22*Config!$B$72, 
IF(C305=3, Config!$B$17*Config!$B$23*Config!$B$73, 
IF(C305=4, Config!$B$17*Config!$B$24*Config!$B$74, 
IF(C305=5, Config!$B$17*Config!$B$25*Config!$B$75, 
IF(C305=6, Config!$B$17*Config!$B$26*Config!$B$76, 
IF(C305=7, Config!$B$17*Config!$B$27*Config!$B$77, ""))))))))</f>
        <v>14</v>
      </c>
      <c r="C305" s="9">
        <v>1.0</v>
      </c>
      <c r="D305" s="6" t="s">
        <v>1742</v>
      </c>
      <c r="E305" s="9">
        <v>100.0</v>
      </c>
      <c r="F305" s="9">
        <v>55.0</v>
      </c>
      <c r="G305" s="9">
        <f>IF(E305 &lt; Config!$B$4, Config!$B$4, E305)</f>
        <v>850</v>
      </c>
      <c r="H305" s="9">
        <f t="shared" si="1"/>
        <v>164574.8783</v>
      </c>
      <c r="I305" s="9">
        <f>H305 * (1 - Config!$B$9)</f>
        <v>139888.6465</v>
      </c>
      <c r="J305" s="9">
        <f>H305 * (1 + Config!$B$10)</f>
        <v>205718.5978</v>
      </c>
      <c r="K305" s="6" t="str">
        <f t="shared" si="2"/>
        <v>13g 98s 89c</v>
      </c>
      <c r="L305" s="8" t="str">
        <f t="shared" si="3"/>
        <v>16g 45s 75c</v>
      </c>
      <c r="M305" s="6" t="str">
        <f t="shared" si="4"/>
        <v>20g 57s 19c</v>
      </c>
      <c r="N305" s="6" t="str">
        <f t="shared" si="5"/>
        <v>Glyph of Obliterate</v>
      </c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6">
        <f>IF(C306=0, Config!$B$17*Config!$B$20*Config!$B$70, 
IF(C306=1, Config!$B$17*Config!$B$21*Config!$B$71, 
IF(C306=2, Config!$B$17*Config!$B$22*Config!$B$72, 
IF(C306=3, Config!$B$17*Config!$B$23*Config!$B$73, 
IF(C306=4, Config!$B$17*Config!$B$24*Config!$B$74, 
IF(C306=5, Config!$B$17*Config!$B$25*Config!$B$75, 
IF(C306=6, Config!$B$17*Config!$B$26*Config!$B$76, 
IF(C306=7, Config!$B$17*Config!$B$27*Config!$B$77, ""))))))))</f>
        <v>14</v>
      </c>
      <c r="C306" s="9">
        <v>1.0</v>
      </c>
      <c r="D306" s="6" t="s">
        <v>1743</v>
      </c>
      <c r="E306" s="9">
        <v>100.0</v>
      </c>
      <c r="F306" s="9">
        <v>55.0</v>
      </c>
      <c r="G306" s="9">
        <f>IF(E306 &lt; Config!$B$4, Config!$B$4, E306)</f>
        <v>850</v>
      </c>
      <c r="H306" s="9">
        <f t="shared" si="1"/>
        <v>164574.8783</v>
      </c>
      <c r="I306" s="9">
        <f>H306 * (1 - Config!$B$9)</f>
        <v>139888.6465</v>
      </c>
      <c r="J306" s="9">
        <f>H306 * (1 + Config!$B$10)</f>
        <v>205718.5978</v>
      </c>
      <c r="K306" s="6" t="str">
        <f t="shared" si="2"/>
        <v>13g 98s 89c</v>
      </c>
      <c r="L306" s="8" t="str">
        <f t="shared" si="3"/>
        <v>16g 45s 75c</v>
      </c>
      <c r="M306" s="6" t="str">
        <f t="shared" si="4"/>
        <v>20g 57s 19c</v>
      </c>
      <c r="N306" s="6" t="str">
        <f t="shared" si="5"/>
        <v>Glyph of Plague Strike</v>
      </c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6">
        <f>IF(C307=0, Config!$B$17*Config!$B$20*Config!$B$70, 
IF(C307=1, Config!$B$17*Config!$B$21*Config!$B$71, 
IF(C307=2, Config!$B$17*Config!$B$22*Config!$B$72, 
IF(C307=3, Config!$B$17*Config!$B$23*Config!$B$73, 
IF(C307=4, Config!$B$17*Config!$B$24*Config!$B$74, 
IF(C307=5, Config!$B$17*Config!$B$25*Config!$B$75, 
IF(C307=6, Config!$B$17*Config!$B$26*Config!$B$76, 
IF(C307=7, Config!$B$17*Config!$B$27*Config!$B$77, ""))))))))</f>
        <v>14</v>
      </c>
      <c r="C307" s="9">
        <v>1.0</v>
      </c>
      <c r="D307" s="6" t="s">
        <v>1744</v>
      </c>
      <c r="E307" s="9">
        <v>100.0</v>
      </c>
      <c r="F307" s="9">
        <v>55.0</v>
      </c>
      <c r="G307" s="9">
        <f>IF(E307 &lt; Config!$B$4, Config!$B$4, E307)</f>
        <v>850</v>
      </c>
      <c r="H307" s="9">
        <f t="shared" si="1"/>
        <v>164574.8783</v>
      </c>
      <c r="I307" s="9">
        <f>H307 * (1 - Config!$B$9)</f>
        <v>139888.6465</v>
      </c>
      <c r="J307" s="9">
        <f>H307 * (1 + Config!$B$10)</f>
        <v>205718.5978</v>
      </c>
      <c r="K307" s="6" t="str">
        <f t="shared" si="2"/>
        <v>13g 98s 89c</v>
      </c>
      <c r="L307" s="8" t="str">
        <f t="shared" si="3"/>
        <v>16g 45s 75c</v>
      </c>
      <c r="M307" s="6" t="str">
        <f t="shared" si="4"/>
        <v>20g 57s 19c</v>
      </c>
      <c r="N307" s="6" t="str">
        <f t="shared" si="5"/>
        <v>Glyph of the Ghoul</v>
      </c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6">
        <f>IF(C308=0, Config!$B$17*Config!$B$20*Config!$B$70, 
IF(C308=1, Config!$B$17*Config!$B$21*Config!$B$71, 
IF(C308=2, Config!$B$17*Config!$B$22*Config!$B$72, 
IF(C308=3, Config!$B$17*Config!$B$23*Config!$B$73, 
IF(C308=4, Config!$B$17*Config!$B$24*Config!$B$74, 
IF(C308=5, Config!$B$17*Config!$B$25*Config!$B$75, 
IF(C308=6, Config!$B$17*Config!$B$26*Config!$B$76, 
IF(C308=7, Config!$B$17*Config!$B$27*Config!$B$77, ""))))))))</f>
        <v>14</v>
      </c>
      <c r="C308" s="9">
        <v>1.0</v>
      </c>
      <c r="D308" s="6" t="s">
        <v>1745</v>
      </c>
      <c r="E308" s="9">
        <v>100.0</v>
      </c>
      <c r="F308" s="9">
        <v>55.0</v>
      </c>
      <c r="G308" s="9">
        <f>IF(E308 &lt; Config!$B$4, Config!$B$4, E308)</f>
        <v>850</v>
      </c>
      <c r="H308" s="9">
        <f t="shared" si="1"/>
        <v>164574.8783</v>
      </c>
      <c r="I308" s="9">
        <f>H308 * (1 - Config!$B$9)</f>
        <v>139888.6465</v>
      </c>
      <c r="J308" s="9">
        <f>H308 * (1 + Config!$B$10)</f>
        <v>205718.5978</v>
      </c>
      <c r="K308" s="6" t="str">
        <f t="shared" si="2"/>
        <v>13g 98s 89c</v>
      </c>
      <c r="L308" s="8" t="str">
        <f t="shared" si="3"/>
        <v>16g 45s 75c</v>
      </c>
      <c r="M308" s="6" t="str">
        <f t="shared" si="4"/>
        <v>20g 57s 19c</v>
      </c>
      <c r="N308" s="6" t="str">
        <f t="shared" si="5"/>
        <v>Glyph of Rune Strike</v>
      </c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6">
        <f>IF(C309=0, Config!$B$17*Config!$B$20*Config!$B$70, 
IF(C309=1, Config!$B$17*Config!$B$21*Config!$B$71, 
IF(C309=2, Config!$B$17*Config!$B$22*Config!$B$72, 
IF(C309=3, Config!$B$17*Config!$B$23*Config!$B$73, 
IF(C309=4, Config!$B$17*Config!$B$24*Config!$B$74, 
IF(C309=5, Config!$B$17*Config!$B$25*Config!$B$75, 
IF(C309=6, Config!$B$17*Config!$B$26*Config!$B$76, 
IF(C309=7, Config!$B$17*Config!$B$27*Config!$B$77, ""))))))))</f>
        <v>14</v>
      </c>
      <c r="C309" s="9">
        <v>1.0</v>
      </c>
      <c r="D309" s="6" t="s">
        <v>1746</v>
      </c>
      <c r="E309" s="9">
        <v>100.0</v>
      </c>
      <c r="F309" s="9">
        <v>55.0</v>
      </c>
      <c r="G309" s="9">
        <f>IF(E309 &lt; Config!$B$4, Config!$B$4, E309)</f>
        <v>850</v>
      </c>
      <c r="H309" s="9">
        <f t="shared" si="1"/>
        <v>164574.8783</v>
      </c>
      <c r="I309" s="9">
        <f>H309 * (1 - Config!$B$9)</f>
        <v>139888.6465</v>
      </c>
      <c r="J309" s="9">
        <f>H309 * (1 + Config!$B$10)</f>
        <v>205718.5978</v>
      </c>
      <c r="K309" s="6" t="str">
        <f t="shared" si="2"/>
        <v>13g 98s 89c</v>
      </c>
      <c r="L309" s="8" t="str">
        <f t="shared" si="3"/>
        <v>16g 45s 75c</v>
      </c>
      <c r="M309" s="6" t="str">
        <f t="shared" si="4"/>
        <v>20g 57s 19c</v>
      </c>
      <c r="N309" s="6" t="str">
        <f t="shared" si="5"/>
        <v>Glyph of Scourge Strike</v>
      </c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6">
        <f>IF(C310=0, Config!$B$17*Config!$B$20*Config!$B$70, 
IF(C310=1, Config!$B$17*Config!$B$21*Config!$B$71, 
IF(C310=2, Config!$B$17*Config!$B$22*Config!$B$72, 
IF(C310=3, Config!$B$17*Config!$B$23*Config!$B$73, 
IF(C310=4, Config!$B$17*Config!$B$24*Config!$B$74, 
IF(C310=5, Config!$B$17*Config!$B$25*Config!$B$75, 
IF(C310=6, Config!$B$17*Config!$B$26*Config!$B$76, 
IF(C310=7, Config!$B$17*Config!$B$27*Config!$B$77, ""))))))))</f>
        <v>14</v>
      </c>
      <c r="C310" s="9">
        <v>1.0</v>
      </c>
      <c r="D310" s="6" t="s">
        <v>1747</v>
      </c>
      <c r="E310" s="9">
        <v>100.0</v>
      </c>
      <c r="F310" s="9">
        <v>55.0</v>
      </c>
      <c r="G310" s="9">
        <f>IF(E310 &lt; Config!$B$4, Config!$B$4, E310)</f>
        <v>850</v>
      </c>
      <c r="H310" s="9">
        <f t="shared" si="1"/>
        <v>164574.8783</v>
      </c>
      <c r="I310" s="9">
        <f>H310 * (1 - Config!$B$9)</f>
        <v>139888.6465</v>
      </c>
      <c r="J310" s="9">
        <f>H310 * (1 + Config!$B$10)</f>
        <v>205718.5978</v>
      </c>
      <c r="K310" s="6" t="str">
        <f t="shared" si="2"/>
        <v>13g 98s 89c</v>
      </c>
      <c r="L310" s="8" t="str">
        <f t="shared" si="3"/>
        <v>16g 45s 75c</v>
      </c>
      <c r="M310" s="6" t="str">
        <f t="shared" si="4"/>
        <v>20g 57s 19c</v>
      </c>
      <c r="N310" s="6" t="str">
        <f t="shared" si="5"/>
        <v>Glyph of Strangulate</v>
      </c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6">
        <f>IF(C311=0, Config!$B$17*Config!$B$20*Config!$B$70, 
IF(C311=1, Config!$B$17*Config!$B$21*Config!$B$71, 
IF(C311=2, Config!$B$17*Config!$B$22*Config!$B$72, 
IF(C311=3, Config!$B$17*Config!$B$23*Config!$B$73, 
IF(C311=4, Config!$B$17*Config!$B$24*Config!$B$74, 
IF(C311=5, Config!$B$17*Config!$B$25*Config!$B$75, 
IF(C311=6, Config!$B$17*Config!$B$26*Config!$B$76, 
IF(C311=7, Config!$B$17*Config!$B$27*Config!$B$77, ""))))))))</f>
        <v>14</v>
      </c>
      <c r="C311" s="9">
        <v>1.0</v>
      </c>
      <c r="D311" s="6" t="s">
        <v>1748</v>
      </c>
      <c r="E311" s="9">
        <v>100.0</v>
      </c>
      <c r="F311" s="9">
        <v>55.0</v>
      </c>
      <c r="G311" s="9">
        <f>IF(E311 &lt; Config!$B$4, Config!$B$4, E311)</f>
        <v>850</v>
      </c>
      <c r="H311" s="9">
        <f t="shared" si="1"/>
        <v>164574.8783</v>
      </c>
      <c r="I311" s="9">
        <f>H311 * (1 - Config!$B$9)</f>
        <v>139888.6465</v>
      </c>
      <c r="J311" s="9">
        <f>H311 * (1 + Config!$B$10)</f>
        <v>205718.5978</v>
      </c>
      <c r="K311" s="6" t="str">
        <f t="shared" si="2"/>
        <v>13g 98s 89c</v>
      </c>
      <c r="L311" s="8" t="str">
        <f t="shared" si="3"/>
        <v>16g 45s 75c</v>
      </c>
      <c r="M311" s="6" t="str">
        <f t="shared" si="4"/>
        <v>20g 57s 19c</v>
      </c>
      <c r="N311" s="6" t="str">
        <f t="shared" si="5"/>
        <v>Glyph of Unbreakable Armor</v>
      </c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6">
        <f>IF(C312=0, Config!$B$17*Config!$B$20*Config!$B$70, 
IF(C312=1, Config!$B$17*Config!$B$21*Config!$B$71, 
IF(C312=2, Config!$B$17*Config!$B$22*Config!$B$72, 
IF(C312=3, Config!$B$17*Config!$B$23*Config!$B$73, 
IF(C312=4, Config!$B$17*Config!$B$24*Config!$B$74, 
IF(C312=5, Config!$B$17*Config!$B$25*Config!$B$75, 
IF(C312=6, Config!$B$17*Config!$B$26*Config!$B$76, 
IF(C312=7, Config!$B$17*Config!$B$27*Config!$B$77, ""))))))))</f>
        <v>14</v>
      </c>
      <c r="C312" s="9">
        <v>1.0</v>
      </c>
      <c r="D312" s="6" t="s">
        <v>1749</v>
      </c>
      <c r="E312" s="9">
        <v>100.0</v>
      </c>
      <c r="F312" s="9">
        <v>55.0</v>
      </c>
      <c r="G312" s="9">
        <f>IF(E312 &lt; Config!$B$4, Config!$B$4, E312)</f>
        <v>850</v>
      </c>
      <c r="H312" s="9">
        <f t="shared" si="1"/>
        <v>164574.8783</v>
      </c>
      <c r="I312" s="9">
        <f>H312 * (1 - Config!$B$9)</f>
        <v>139888.6465</v>
      </c>
      <c r="J312" s="9">
        <f>H312 * (1 + Config!$B$10)</f>
        <v>205718.5978</v>
      </c>
      <c r="K312" s="6" t="str">
        <f t="shared" si="2"/>
        <v>13g 98s 89c</v>
      </c>
      <c r="L312" s="8" t="str">
        <f t="shared" si="3"/>
        <v>16g 45s 75c</v>
      </c>
      <c r="M312" s="6" t="str">
        <f t="shared" si="4"/>
        <v>20g 57s 19c</v>
      </c>
      <c r="N312" s="6" t="str">
        <f t="shared" si="5"/>
        <v>Glyph of Vampiric Blood</v>
      </c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6">
        <f>IF(C313=0, Config!$B$17*Config!$B$20*Config!$B$70, 
IF(C313=1, Config!$B$17*Config!$B$21*Config!$B$71, 
IF(C313=2, Config!$B$17*Config!$B$22*Config!$B$72, 
IF(C313=3, Config!$B$17*Config!$B$23*Config!$B$73, 
IF(C313=4, Config!$B$17*Config!$B$24*Config!$B$74, 
IF(C313=5, Config!$B$17*Config!$B$25*Config!$B$75, 
IF(C313=6, Config!$B$17*Config!$B$26*Config!$B$76, 
IF(C313=7, Config!$B$17*Config!$B$27*Config!$B$77, ""))))))))</f>
        <v>14</v>
      </c>
      <c r="C313" s="9">
        <v>1.0</v>
      </c>
      <c r="D313" s="6" t="s">
        <v>1750</v>
      </c>
      <c r="E313" s="9">
        <v>100.0</v>
      </c>
      <c r="F313" s="9">
        <v>55.0</v>
      </c>
      <c r="G313" s="9">
        <f>IF(E313 &lt; Config!$B$4, Config!$B$4, E313)</f>
        <v>850</v>
      </c>
      <c r="H313" s="9">
        <f t="shared" si="1"/>
        <v>164574.8783</v>
      </c>
      <c r="I313" s="9">
        <f>H313 * (1 - Config!$B$9)</f>
        <v>139888.6465</v>
      </c>
      <c r="J313" s="9">
        <f>H313 * (1 + Config!$B$10)</f>
        <v>205718.5978</v>
      </c>
      <c r="K313" s="6" t="str">
        <f t="shared" si="2"/>
        <v>13g 98s 89c</v>
      </c>
      <c r="L313" s="8" t="str">
        <f t="shared" si="3"/>
        <v>16g 45s 75c</v>
      </c>
      <c r="M313" s="6" t="str">
        <f t="shared" si="4"/>
        <v>20g 57s 19c</v>
      </c>
      <c r="N313" s="6" t="str">
        <f t="shared" si="5"/>
        <v>Glyph of Corpse Explosion</v>
      </c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6">
        <f>IF(C314=0, Config!$B$17*Config!$B$20*Config!$B$70, 
IF(C314=1, Config!$B$17*Config!$B$21*Config!$B$71, 
IF(C314=2, Config!$B$17*Config!$B$22*Config!$B$72, 
IF(C314=3, Config!$B$17*Config!$B$23*Config!$B$73, 
IF(C314=4, Config!$B$17*Config!$B$24*Config!$B$74, 
IF(C314=5, Config!$B$17*Config!$B$25*Config!$B$75, 
IF(C314=6, Config!$B$17*Config!$B$26*Config!$B$76, 
IF(C314=7, Config!$B$17*Config!$B$27*Config!$B$77, ""))))))))</f>
        <v>14</v>
      </c>
      <c r="C314" s="9">
        <v>1.0</v>
      </c>
      <c r="D314" s="6" t="s">
        <v>1751</v>
      </c>
      <c r="E314" s="9">
        <v>100.0</v>
      </c>
      <c r="F314" s="9">
        <v>55.0</v>
      </c>
      <c r="G314" s="9">
        <f>IF(E314 &lt; Config!$B$4, Config!$B$4, E314)</f>
        <v>850</v>
      </c>
      <c r="H314" s="9">
        <f t="shared" si="1"/>
        <v>164574.8783</v>
      </c>
      <c r="I314" s="9">
        <f>H314 * (1 - Config!$B$9)</f>
        <v>139888.6465</v>
      </c>
      <c r="J314" s="9">
        <f>H314 * (1 + Config!$B$10)</f>
        <v>205718.5978</v>
      </c>
      <c r="K314" s="6" t="str">
        <f t="shared" si="2"/>
        <v>13g 98s 89c</v>
      </c>
      <c r="L314" s="8" t="str">
        <f t="shared" si="3"/>
        <v>16g 45s 75c</v>
      </c>
      <c r="M314" s="6" t="str">
        <f t="shared" si="4"/>
        <v>20g 57s 19c</v>
      </c>
      <c r="N314" s="6" t="str">
        <f t="shared" si="5"/>
        <v>Glyph of Pestilence</v>
      </c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6">
        <f>IF(C315=0, Config!$B$17*Config!$B$20*Config!$B$70, 
IF(C315=1, Config!$B$17*Config!$B$21*Config!$B$71, 
IF(C315=2, Config!$B$17*Config!$B$22*Config!$B$72, 
IF(C315=3, Config!$B$17*Config!$B$23*Config!$B$73, 
IF(C315=4, Config!$B$17*Config!$B$24*Config!$B$74, 
IF(C315=5, Config!$B$17*Config!$B$25*Config!$B$75, 
IF(C315=6, Config!$B$17*Config!$B$26*Config!$B$76, 
IF(C315=7, Config!$B$17*Config!$B$27*Config!$B$77, ""))))))))</f>
        <v>14</v>
      </c>
      <c r="C315" s="9">
        <v>1.0</v>
      </c>
      <c r="D315" s="6" t="s">
        <v>1752</v>
      </c>
      <c r="E315" s="9">
        <v>100.0</v>
      </c>
      <c r="F315" s="9">
        <v>55.0</v>
      </c>
      <c r="G315" s="9">
        <f>IF(E315 &lt; Config!$B$4, Config!$B$4, E315)</f>
        <v>850</v>
      </c>
      <c r="H315" s="9">
        <f t="shared" si="1"/>
        <v>164574.8783</v>
      </c>
      <c r="I315" s="9">
        <f>H315 * (1 - Config!$B$9)</f>
        <v>139888.6465</v>
      </c>
      <c r="J315" s="9">
        <f>H315 * (1 + Config!$B$10)</f>
        <v>205718.5978</v>
      </c>
      <c r="K315" s="6" t="str">
        <f t="shared" si="2"/>
        <v>13g 98s 89c</v>
      </c>
      <c r="L315" s="8" t="str">
        <f t="shared" si="3"/>
        <v>16g 45s 75c</v>
      </c>
      <c r="M315" s="6" t="str">
        <f t="shared" si="4"/>
        <v>20g 57s 19c</v>
      </c>
      <c r="N315" s="6" t="str">
        <f t="shared" si="5"/>
        <v>Glyph of Raise Dead</v>
      </c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6">
        <f>IF(C316=0, Config!$B$17*Config!$B$20*Config!$B$70, 
IF(C316=1, Config!$B$17*Config!$B$21*Config!$B$71, 
IF(C316=2, Config!$B$17*Config!$B$22*Config!$B$72, 
IF(C316=3, Config!$B$17*Config!$B$23*Config!$B$73, 
IF(C316=4, Config!$B$17*Config!$B$24*Config!$B$74, 
IF(C316=5, Config!$B$17*Config!$B$25*Config!$B$75, 
IF(C316=6, Config!$B$17*Config!$B$26*Config!$B$76, 
IF(C316=7, Config!$B$17*Config!$B$27*Config!$B$77, ""))))))))</f>
        <v>14</v>
      </c>
      <c r="C316" s="9">
        <v>1.0</v>
      </c>
      <c r="D316" s="6" t="s">
        <v>1753</v>
      </c>
      <c r="E316" s="9">
        <v>100.0</v>
      </c>
      <c r="F316" s="9">
        <v>55.0</v>
      </c>
      <c r="G316" s="9">
        <f>IF(E316 &lt; Config!$B$4, Config!$B$4, E316)</f>
        <v>850</v>
      </c>
      <c r="H316" s="9">
        <f t="shared" si="1"/>
        <v>164574.8783</v>
      </c>
      <c r="I316" s="9">
        <f>H316 * (1 - Config!$B$9)</f>
        <v>139888.6465</v>
      </c>
      <c r="J316" s="9">
        <f>H316 * (1 + Config!$B$10)</f>
        <v>205718.5978</v>
      </c>
      <c r="K316" s="6" t="str">
        <f t="shared" si="2"/>
        <v>13g 98s 89c</v>
      </c>
      <c r="L316" s="8" t="str">
        <f t="shared" si="3"/>
        <v>16g 45s 75c</v>
      </c>
      <c r="M316" s="6" t="str">
        <f t="shared" si="4"/>
        <v>20g 57s 19c</v>
      </c>
      <c r="N316" s="6" t="str">
        <f t="shared" si="5"/>
        <v>Glyph of Rune Tap</v>
      </c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6">
        <f>IF(C317=0, Config!$B$17*Config!$B$20*Config!$B$70, 
IF(C317=1, Config!$B$17*Config!$B$21*Config!$B$71, 
IF(C317=2, Config!$B$17*Config!$B$22*Config!$B$72, 
IF(C317=3, Config!$B$17*Config!$B$23*Config!$B$73, 
IF(C317=4, Config!$B$17*Config!$B$24*Config!$B$74, 
IF(C317=5, Config!$B$17*Config!$B$25*Config!$B$75, 
IF(C317=6, Config!$B$17*Config!$B$26*Config!$B$76, 
IF(C317=7, Config!$B$17*Config!$B$27*Config!$B$77, ""))))))))</f>
        <v>14</v>
      </c>
      <c r="C317" s="9">
        <v>1.0</v>
      </c>
      <c r="D317" s="6" t="s">
        <v>1754</v>
      </c>
      <c r="E317" s="9">
        <v>100.0</v>
      </c>
      <c r="F317" s="9">
        <v>55.0</v>
      </c>
      <c r="G317" s="9">
        <f>IF(E317 &lt; Config!$B$4, Config!$B$4, E317)</f>
        <v>850</v>
      </c>
      <c r="H317" s="9">
        <f t="shared" si="1"/>
        <v>164574.8783</v>
      </c>
      <c r="I317" s="9">
        <f>H317 * (1 - Config!$B$9)</f>
        <v>139888.6465</v>
      </c>
      <c r="J317" s="9">
        <f>H317 * (1 + Config!$B$10)</f>
        <v>205718.5978</v>
      </c>
      <c r="K317" s="6" t="str">
        <f t="shared" si="2"/>
        <v>13g 98s 89c</v>
      </c>
      <c r="L317" s="8" t="str">
        <f t="shared" si="3"/>
        <v>16g 45s 75c</v>
      </c>
      <c r="M317" s="6" t="str">
        <f t="shared" si="4"/>
        <v>20g 57s 19c</v>
      </c>
      <c r="N317" s="6" t="str">
        <f t="shared" si="5"/>
        <v>Glyph of Blood Strike</v>
      </c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6">
        <f>IF(C318=0, Config!$B$17*Config!$B$20*Config!$B$70, 
IF(C318=1, Config!$B$17*Config!$B$21*Config!$B$71, 
IF(C318=2, Config!$B$17*Config!$B$22*Config!$B$72, 
IF(C318=3, Config!$B$17*Config!$B$23*Config!$B$73, 
IF(C318=4, Config!$B$17*Config!$B$24*Config!$B$74, 
IF(C318=5, Config!$B$17*Config!$B$25*Config!$B$75, 
IF(C318=6, Config!$B$17*Config!$B$26*Config!$B$76, 
IF(C318=7, Config!$B$17*Config!$B$27*Config!$B$77, ""))))))))</f>
        <v>14</v>
      </c>
      <c r="C318" s="9">
        <v>1.0</v>
      </c>
      <c r="D318" s="6" t="s">
        <v>1755</v>
      </c>
      <c r="E318" s="9">
        <v>100.0</v>
      </c>
      <c r="F318" s="9">
        <v>55.0</v>
      </c>
      <c r="G318" s="9">
        <f>IF(E318 &lt; Config!$B$4, Config!$B$4, E318)</f>
        <v>850</v>
      </c>
      <c r="H318" s="9">
        <f t="shared" si="1"/>
        <v>164574.8783</v>
      </c>
      <c r="I318" s="9">
        <f>H318 * (1 - Config!$B$9)</f>
        <v>139888.6465</v>
      </c>
      <c r="J318" s="9">
        <f>H318 * (1 + Config!$B$10)</f>
        <v>205718.5978</v>
      </c>
      <c r="K318" s="6" t="str">
        <f t="shared" si="2"/>
        <v>13g 98s 89c</v>
      </c>
      <c r="L318" s="8" t="str">
        <f t="shared" si="3"/>
        <v>16g 45s 75c</v>
      </c>
      <c r="M318" s="6" t="str">
        <f t="shared" si="4"/>
        <v>20g 57s 19c</v>
      </c>
      <c r="N318" s="6" t="str">
        <f t="shared" si="5"/>
        <v>Glyph of Death Strike</v>
      </c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6">
        <f>IF(C319=0, Config!$B$17*Config!$B$20*Config!$B$70, 
IF(C319=1, Config!$B$17*Config!$B$21*Config!$B$71, 
IF(C319=2, Config!$B$17*Config!$B$22*Config!$B$72, 
IF(C319=3, Config!$B$17*Config!$B$23*Config!$B$73, 
IF(C319=4, Config!$B$17*Config!$B$24*Config!$B$74, 
IF(C319=5, Config!$B$17*Config!$B$25*Config!$B$75, 
IF(C319=6, Config!$B$17*Config!$B$26*Config!$B$76, 
IF(C319=7, Config!$B$17*Config!$B$27*Config!$B$77, ""))))))))</f>
        <v>14</v>
      </c>
      <c r="C319" s="9">
        <v>1.0</v>
      </c>
      <c r="D319" s="6" t="s">
        <v>1756</v>
      </c>
      <c r="E319" s="9">
        <v>100.0</v>
      </c>
      <c r="F319" s="9">
        <v>55.0</v>
      </c>
      <c r="G319" s="9">
        <f>IF(E319 &lt; Config!$B$4, Config!$B$4, E319)</f>
        <v>850</v>
      </c>
      <c r="H319" s="9">
        <f t="shared" si="1"/>
        <v>164574.8783</v>
      </c>
      <c r="I319" s="9">
        <f>H319 * (1 - Config!$B$9)</f>
        <v>139888.6465</v>
      </c>
      <c r="J319" s="9">
        <f>H319 * (1 + Config!$B$10)</f>
        <v>205718.5978</v>
      </c>
      <c r="K319" s="6" t="str">
        <f t="shared" si="2"/>
        <v>13g 98s 89c</v>
      </c>
      <c r="L319" s="8" t="str">
        <f t="shared" si="3"/>
        <v>16g 45s 75c</v>
      </c>
      <c r="M319" s="6" t="str">
        <f t="shared" si="4"/>
        <v>20g 57s 19c</v>
      </c>
      <c r="N319" s="6" t="str">
        <f t="shared" si="5"/>
        <v>Glyph of Holy Wrath</v>
      </c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6">
        <f>IF(C320=0, Config!$B$17*Config!$B$20*Config!$B$70, 
IF(C320=1, Config!$B$17*Config!$B$21*Config!$B$71, 
IF(C320=2, Config!$B$17*Config!$B$22*Config!$B$72, 
IF(C320=3, Config!$B$17*Config!$B$23*Config!$B$73, 
IF(C320=4, Config!$B$17*Config!$B$24*Config!$B$74, 
IF(C320=5, Config!$B$17*Config!$B$25*Config!$B$75, 
IF(C320=6, Config!$B$17*Config!$B$26*Config!$B$76, 
IF(C320=7, Config!$B$17*Config!$B$27*Config!$B$77, ""))))))))</f>
        <v>14</v>
      </c>
      <c r="C320" s="9">
        <v>1.0</v>
      </c>
      <c r="D320" s="6" t="s">
        <v>1757</v>
      </c>
      <c r="E320" s="9">
        <v>100.0</v>
      </c>
      <c r="F320" s="9">
        <v>55.0</v>
      </c>
      <c r="G320" s="9">
        <f>IF(E320 &lt; Config!$B$4, Config!$B$4, E320)</f>
        <v>850</v>
      </c>
      <c r="H320" s="9">
        <f t="shared" si="1"/>
        <v>164574.8783</v>
      </c>
      <c r="I320" s="9">
        <f>H320 * (1 - Config!$B$9)</f>
        <v>139888.6465</v>
      </c>
      <c r="J320" s="9">
        <f>H320 * (1 + Config!$B$10)</f>
        <v>205718.5978</v>
      </c>
      <c r="K320" s="6" t="str">
        <f t="shared" si="2"/>
        <v>13g 98s 89c</v>
      </c>
      <c r="L320" s="8" t="str">
        <f t="shared" si="3"/>
        <v>16g 45s 75c</v>
      </c>
      <c r="M320" s="6" t="str">
        <f t="shared" si="4"/>
        <v>20g 57s 19c</v>
      </c>
      <c r="N320" s="6" t="str">
        <f t="shared" si="5"/>
        <v>Glyph of Seal of Righteousness</v>
      </c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6">
        <f>IF(C321=0, Config!$B$17*Config!$B$20*Config!$B$70, 
IF(C321=1, Config!$B$17*Config!$B$21*Config!$B$71, 
IF(C321=2, Config!$B$17*Config!$B$22*Config!$B$72, 
IF(C321=3, Config!$B$17*Config!$B$23*Config!$B$73, 
IF(C321=4, Config!$B$17*Config!$B$24*Config!$B$74, 
IF(C321=5, Config!$B$17*Config!$B$25*Config!$B$75, 
IF(C321=6, Config!$B$17*Config!$B$26*Config!$B$76, 
IF(C321=7, Config!$B$17*Config!$B$27*Config!$B$77, ""))))))))</f>
        <v>14</v>
      </c>
      <c r="C321" s="9">
        <v>1.0</v>
      </c>
      <c r="D321" s="6" t="s">
        <v>1758</v>
      </c>
      <c r="E321" s="9">
        <v>100.0</v>
      </c>
      <c r="F321" s="9">
        <v>55.0</v>
      </c>
      <c r="G321" s="9">
        <f>IF(E321 &lt; Config!$B$4, Config!$B$4, E321)</f>
        <v>850</v>
      </c>
      <c r="H321" s="9">
        <f t="shared" si="1"/>
        <v>164574.8783</v>
      </c>
      <c r="I321" s="9">
        <f>H321 * (1 - Config!$B$9)</f>
        <v>139888.6465</v>
      </c>
      <c r="J321" s="9">
        <f>H321 * (1 + Config!$B$10)</f>
        <v>205718.5978</v>
      </c>
      <c r="K321" s="6" t="str">
        <f t="shared" si="2"/>
        <v>13g 98s 89c</v>
      </c>
      <c r="L321" s="8" t="str">
        <f t="shared" si="3"/>
        <v>16g 45s 75c</v>
      </c>
      <c r="M321" s="6" t="str">
        <f t="shared" si="4"/>
        <v>20g 57s 19c</v>
      </c>
      <c r="N321" s="6" t="str">
        <f t="shared" si="5"/>
        <v>Glyph of Seal of Vengeance</v>
      </c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6">
        <f>IF(C322=0, Config!$B$17*Config!$B$20*Config!$B$70, 
IF(C322=1, Config!$B$17*Config!$B$21*Config!$B$71, 
IF(C322=2, Config!$B$17*Config!$B$22*Config!$B$72, 
IF(C322=3, Config!$B$17*Config!$B$23*Config!$B$73, 
IF(C322=4, Config!$B$17*Config!$B$24*Config!$B$74, 
IF(C322=5, Config!$B$17*Config!$B$25*Config!$B$75, 
IF(C322=6, Config!$B$17*Config!$B$26*Config!$B$76, 
IF(C322=7, Config!$B$17*Config!$B$27*Config!$B$77, ""))))))))</f>
        <v>14</v>
      </c>
      <c r="C322" s="9">
        <v>1.0</v>
      </c>
      <c r="D322" s="6" t="s">
        <v>1752</v>
      </c>
      <c r="E322" s="9">
        <v>3750.0</v>
      </c>
      <c r="F322" s="9">
        <v>55.0</v>
      </c>
      <c r="G322" s="9">
        <f>IF(E322 &lt; Config!$B$4, Config!$B$4, E322)</f>
        <v>3750</v>
      </c>
      <c r="H322" s="9">
        <f t="shared" si="1"/>
        <v>726065.6393</v>
      </c>
      <c r="I322" s="9">
        <f>H322 * (1 - Config!$B$9)</f>
        <v>617155.7934</v>
      </c>
      <c r="J322" s="9">
        <f>H322 * (1 + Config!$B$10)</f>
        <v>907582.0492</v>
      </c>
      <c r="K322" s="6" t="str">
        <f t="shared" si="2"/>
        <v>61g 71s 56c</v>
      </c>
      <c r="L322" s="8" t="str">
        <f t="shared" si="3"/>
        <v>72g 60s 66c</v>
      </c>
      <c r="M322" s="6" t="str">
        <f t="shared" si="4"/>
        <v>90g 75s 82c</v>
      </c>
      <c r="N322" s="6" t="str">
        <f t="shared" si="5"/>
        <v>Glyph of Raise Dead</v>
      </c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6">
        <f>IF(C323=0, Config!$B$17*Config!$B$20*Config!$B$70, 
IF(C323=1, Config!$B$17*Config!$B$21*Config!$B$71, 
IF(C323=2, Config!$B$17*Config!$B$22*Config!$B$72, 
IF(C323=3, Config!$B$17*Config!$B$23*Config!$B$73, 
IF(C323=4, Config!$B$17*Config!$B$24*Config!$B$74, 
IF(C323=5, Config!$B$17*Config!$B$25*Config!$B$75, 
IF(C323=6, Config!$B$17*Config!$B$26*Config!$B$76, 
IF(C323=7, Config!$B$17*Config!$B$27*Config!$B$77, ""))))))))</f>
        <v>14</v>
      </c>
      <c r="C323" s="9">
        <v>1.0</v>
      </c>
      <c r="D323" s="6" t="s">
        <v>1759</v>
      </c>
      <c r="E323" s="9">
        <v>100.0</v>
      </c>
      <c r="F323" s="9">
        <v>55.0</v>
      </c>
      <c r="G323" s="9">
        <f>IF(E323 &lt; Config!$B$4, Config!$B$4, E323)</f>
        <v>850</v>
      </c>
      <c r="H323" s="9">
        <f t="shared" si="1"/>
        <v>164574.8783</v>
      </c>
      <c r="I323" s="9">
        <f>H323 * (1 - Config!$B$9)</f>
        <v>139888.6465</v>
      </c>
      <c r="J323" s="9">
        <f>H323 * (1 + Config!$B$10)</f>
        <v>205718.5978</v>
      </c>
      <c r="K323" s="6" t="str">
        <f t="shared" si="2"/>
        <v>13g 98s 89c</v>
      </c>
      <c r="L323" s="8" t="str">
        <f t="shared" si="3"/>
        <v>16g 45s 75c</v>
      </c>
      <c r="M323" s="6" t="str">
        <f t="shared" si="4"/>
        <v>20g 57s 19c</v>
      </c>
      <c r="N323" s="6" t="str">
        <f t="shared" si="5"/>
        <v>Glyph of Eternal Water</v>
      </c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6">
        <f>IF(C324=0, Config!$B$17*Config!$B$20*Config!$B$70, 
IF(C324=1, Config!$B$17*Config!$B$21*Config!$B$71, 
IF(C324=2, Config!$B$17*Config!$B$22*Config!$B$72, 
IF(C324=3, Config!$B$17*Config!$B$23*Config!$B$73, 
IF(C324=4, Config!$B$17*Config!$B$24*Config!$B$74, 
IF(C324=5, Config!$B$17*Config!$B$25*Config!$B$75, 
IF(C324=6, Config!$B$17*Config!$B$26*Config!$B$76, 
IF(C324=7, Config!$B$17*Config!$B$27*Config!$B$77, ""))))))))</f>
        <v>14</v>
      </c>
      <c r="C324" s="9">
        <v>1.0</v>
      </c>
      <c r="D324" s="6" t="s">
        <v>1760</v>
      </c>
      <c r="E324" s="9">
        <v>100.0</v>
      </c>
      <c r="F324" s="9">
        <v>62.0</v>
      </c>
      <c r="G324" s="9">
        <f>IF(E324 &lt; Config!$B$4, Config!$B$4, E324)</f>
        <v>850</v>
      </c>
      <c r="H324" s="9">
        <f t="shared" si="1"/>
        <v>177334.2887</v>
      </c>
      <c r="I324" s="9">
        <f>H324 * (1 - Config!$B$9)</f>
        <v>150734.1454</v>
      </c>
      <c r="J324" s="9">
        <f>H324 * (1 + Config!$B$10)</f>
        <v>221667.8609</v>
      </c>
      <c r="K324" s="6" t="str">
        <f t="shared" si="2"/>
        <v>15g 7s 34c</v>
      </c>
      <c r="L324" s="8" t="str">
        <f t="shared" si="3"/>
        <v>17g 73s 34c</v>
      </c>
      <c r="M324" s="6" t="str">
        <f t="shared" si="4"/>
        <v>22g 16s 68c</v>
      </c>
      <c r="N324" s="6" t="str">
        <f t="shared" si="5"/>
        <v>Glyph of Enduring Victory</v>
      </c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6">
        <f>IF(C325=0, Config!$B$17*Config!$B$20*Config!$B$70, 
IF(C325=1, Config!$B$17*Config!$B$21*Config!$B$71, 
IF(C325=2, Config!$B$17*Config!$B$22*Config!$B$72, 
IF(C325=3, Config!$B$17*Config!$B$23*Config!$B$73, 
IF(C325=4, Config!$B$17*Config!$B$24*Config!$B$74, 
IF(C325=5, Config!$B$17*Config!$B$25*Config!$B$75, 
IF(C325=6, Config!$B$17*Config!$B$26*Config!$B$76, 
IF(C325=7, Config!$B$17*Config!$B$27*Config!$B$77, ""))))))))</f>
        <v>14</v>
      </c>
      <c r="C325" s="9">
        <v>1.0</v>
      </c>
      <c r="D325" s="6" t="s">
        <v>1761</v>
      </c>
      <c r="E325" s="9">
        <v>100.0</v>
      </c>
      <c r="F325" s="9">
        <v>64.0</v>
      </c>
      <c r="G325" s="9">
        <f>IF(E325 &lt; Config!$B$4, Config!$B$4, E325)</f>
        <v>850</v>
      </c>
      <c r="H325" s="9">
        <f t="shared" si="1"/>
        <v>180821.0601</v>
      </c>
      <c r="I325" s="9">
        <f>H325 * (1 - Config!$B$9)</f>
        <v>153697.9011</v>
      </c>
      <c r="J325" s="9">
        <f>H325 * (1 + Config!$B$10)</f>
        <v>226026.3251</v>
      </c>
      <c r="K325" s="6" t="str">
        <f t="shared" si="2"/>
        <v>15g 36s 98c</v>
      </c>
      <c r="L325" s="8" t="str">
        <f t="shared" si="3"/>
        <v>18g 8s 21c</v>
      </c>
      <c r="M325" s="6" t="str">
        <f t="shared" si="4"/>
        <v>22g 60s 26c</v>
      </c>
      <c r="N325" s="6" t="str">
        <f t="shared" si="5"/>
        <v>Glyph of Arcane Blast</v>
      </c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6">
        <f>IF(C326=0, Config!$B$17*Config!$B$20*Config!$B$70, 
IF(C326=1, Config!$B$17*Config!$B$21*Config!$B$71, 
IF(C326=2, Config!$B$17*Config!$B$22*Config!$B$72, 
IF(C326=3, Config!$B$17*Config!$B$23*Config!$B$73, 
IF(C326=4, Config!$B$17*Config!$B$24*Config!$B$74, 
IF(C326=5, Config!$B$17*Config!$B$25*Config!$B$75, 
IF(C326=6, Config!$B$17*Config!$B$26*Config!$B$76, 
IF(C326=7, Config!$B$17*Config!$B$27*Config!$B$77, ""))))))))</f>
        <v>14</v>
      </c>
      <c r="C326" s="9">
        <v>1.0</v>
      </c>
      <c r="D326" s="6" t="s">
        <v>1762</v>
      </c>
      <c r="E326" s="9">
        <v>100.0</v>
      </c>
      <c r="F326" s="9">
        <v>65.0</v>
      </c>
      <c r="G326" s="9">
        <f>IF(E326 &lt; Config!$B$4, Config!$B$4, E326)</f>
        <v>850</v>
      </c>
      <c r="H326" s="9">
        <f t="shared" si="1"/>
        <v>182539.9961</v>
      </c>
      <c r="I326" s="9">
        <f>H326 * (1 - Config!$B$9)</f>
        <v>155158.9967</v>
      </c>
      <c r="J326" s="9">
        <f>H326 * (1 + Config!$B$10)</f>
        <v>228174.9951</v>
      </c>
      <c r="K326" s="6" t="str">
        <f t="shared" si="2"/>
        <v>15g 51s 59c</v>
      </c>
      <c r="L326" s="8" t="str">
        <f t="shared" si="3"/>
        <v>18g 25s 40c</v>
      </c>
      <c r="M326" s="6" t="str">
        <f t="shared" si="4"/>
        <v>22g 81s 75c</v>
      </c>
      <c r="N326" s="6" t="str">
        <f t="shared" si="5"/>
        <v>Glyph of Starfall</v>
      </c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6">
        <f>IF(C327=0, Config!$B$17*Config!$B$20*Config!$B$70, 
IF(C327=1, Config!$B$17*Config!$B$21*Config!$B$71, 
IF(C327=2, Config!$B$17*Config!$B$22*Config!$B$72, 
IF(C327=3, Config!$B$17*Config!$B$23*Config!$B$73, 
IF(C327=4, Config!$B$17*Config!$B$24*Config!$B$74, 
IF(C327=5, Config!$B$17*Config!$B$25*Config!$B$75, 
IF(C327=6, Config!$B$17*Config!$B$26*Config!$B$76, 
IF(C327=7, Config!$B$17*Config!$B$27*Config!$B$77, ""))))))))</f>
        <v>14</v>
      </c>
      <c r="C327" s="9">
        <v>1.0</v>
      </c>
      <c r="D327" s="6" t="s">
        <v>1763</v>
      </c>
      <c r="E327" s="9">
        <v>100.0</v>
      </c>
      <c r="F327" s="9">
        <v>66.0</v>
      </c>
      <c r="G327" s="9">
        <f>IF(E327 &lt; Config!$B$4, Config!$B$4, E327)</f>
        <v>850</v>
      </c>
      <c r="H327" s="9">
        <f t="shared" si="1"/>
        <v>184243.1162</v>
      </c>
      <c r="I327" s="9">
        <f>H327 * (1 - Config!$B$9)</f>
        <v>156606.6488</v>
      </c>
      <c r="J327" s="9">
        <f>H327 * (1 + Config!$B$10)</f>
        <v>230303.8952</v>
      </c>
      <c r="K327" s="6" t="str">
        <f t="shared" si="2"/>
        <v>15g 66s 7c</v>
      </c>
      <c r="L327" s="8" t="str">
        <f t="shared" si="3"/>
        <v>18g 42s 43c</v>
      </c>
      <c r="M327" s="6" t="str">
        <f t="shared" si="4"/>
        <v>23g 3s 4c</v>
      </c>
      <c r="N327" s="6" t="str">
        <f t="shared" si="5"/>
        <v>Glyph of Shadowfiend</v>
      </c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6">
        <f>IF(C328=0, Config!$B$17*Config!$B$20*Config!$B$70, 
IF(C328=1, Config!$B$17*Config!$B$21*Config!$B$71, 
IF(C328=2, Config!$B$17*Config!$B$22*Config!$B$72, 
IF(C328=3, Config!$B$17*Config!$B$23*Config!$B$73, 
IF(C328=4, Config!$B$17*Config!$B$24*Config!$B$74, 
IF(C328=5, Config!$B$17*Config!$B$25*Config!$B$75, 
IF(C328=6, Config!$B$17*Config!$B$26*Config!$B$76, 
IF(C328=7, Config!$B$17*Config!$B$27*Config!$B$77, ""))))))))</f>
        <v>14</v>
      </c>
      <c r="C328" s="9">
        <v>1.0</v>
      </c>
      <c r="D328" s="6" t="s">
        <v>1764</v>
      </c>
      <c r="E328" s="9">
        <v>100.0</v>
      </c>
      <c r="F328" s="9">
        <v>67.0</v>
      </c>
      <c r="G328" s="9">
        <f>IF(E328 &lt; Config!$B$4, Config!$B$4, E328)</f>
        <v>850</v>
      </c>
      <c r="H328" s="9">
        <f t="shared" si="1"/>
        <v>185930.7672</v>
      </c>
      <c r="I328" s="9">
        <f>H328 * (1 - Config!$B$9)</f>
        <v>158041.1521</v>
      </c>
      <c r="J328" s="9">
        <f>H328 * (1 + Config!$B$10)</f>
        <v>232413.4589</v>
      </c>
      <c r="K328" s="6" t="str">
        <f t="shared" si="2"/>
        <v>15g 80s 41c</v>
      </c>
      <c r="L328" s="8" t="str">
        <f t="shared" si="3"/>
        <v>18g 59s 31c</v>
      </c>
      <c r="M328" s="6" t="str">
        <f t="shared" si="4"/>
        <v>23g 24s 13c</v>
      </c>
      <c r="N328" s="6" t="str">
        <f t="shared" si="5"/>
        <v>Glyph of Shadow Word: Death</v>
      </c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6">
        <f>IF(C329=0, Config!$B$17*Config!$B$20*Config!$B$70, 
IF(C329=1, Config!$B$17*Config!$B$21*Config!$B$71, 
IF(C329=2, Config!$B$17*Config!$B$22*Config!$B$72, 
IF(C329=3, Config!$B$17*Config!$B$23*Config!$B$73, 
IF(C329=4, Config!$B$17*Config!$B$24*Config!$B$74, 
IF(C329=5, Config!$B$17*Config!$B$25*Config!$B$75, 
IF(C329=6, Config!$B$17*Config!$B$26*Config!$B$76, 
IF(C329=7, Config!$B$17*Config!$B$27*Config!$B$77, ""))))))))</f>
        <v>14</v>
      </c>
      <c r="C329" s="9">
        <v>1.0</v>
      </c>
      <c r="D329" s="6" t="s">
        <v>1765</v>
      </c>
      <c r="E329" s="9">
        <v>100.0</v>
      </c>
      <c r="F329" s="9">
        <v>67.0</v>
      </c>
      <c r="G329" s="9">
        <f>IF(E329 &lt; Config!$B$4, Config!$B$4, E329)</f>
        <v>850</v>
      </c>
      <c r="H329" s="9">
        <f t="shared" si="1"/>
        <v>185930.7672</v>
      </c>
      <c r="I329" s="9">
        <f>H329 * (1 - Config!$B$9)</f>
        <v>158041.1521</v>
      </c>
      <c r="J329" s="9">
        <f>H329 * (1 + Config!$B$10)</f>
        <v>232413.4589</v>
      </c>
      <c r="K329" s="6" t="str">
        <f t="shared" si="2"/>
        <v>15g 80s 41c</v>
      </c>
      <c r="L329" s="8" t="str">
        <f t="shared" si="3"/>
        <v>18g 59s 31c</v>
      </c>
      <c r="M329" s="6" t="str">
        <f t="shared" si="4"/>
        <v>23g 24s 13c</v>
      </c>
      <c r="N329" s="6" t="str">
        <f t="shared" si="5"/>
        <v>Glyph of Molten Armor</v>
      </c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6">
        <f>IF(C330=0, Config!$B$17*Config!$B$20*Config!$B$70, 
IF(C330=1, Config!$B$17*Config!$B$21*Config!$B$71, 
IF(C330=2, Config!$B$17*Config!$B$22*Config!$B$72, 
IF(C330=3, Config!$B$17*Config!$B$23*Config!$B$73, 
IF(C330=4, Config!$B$17*Config!$B$24*Config!$B$74, 
IF(C330=5, Config!$B$17*Config!$B$25*Config!$B$75, 
IF(C330=6, Config!$B$17*Config!$B$26*Config!$B$76, 
IF(C330=7, Config!$B$17*Config!$B$27*Config!$B$77, ""))))))))</f>
        <v>14</v>
      </c>
      <c r="C330" s="9">
        <v>1.0</v>
      </c>
      <c r="D330" s="6" t="s">
        <v>1766</v>
      </c>
      <c r="E330" s="9">
        <v>100.0</v>
      </c>
      <c r="F330" s="9">
        <v>67.0</v>
      </c>
      <c r="G330" s="9">
        <f>IF(E330 &lt; Config!$B$4, Config!$B$4, E330)</f>
        <v>850</v>
      </c>
      <c r="H330" s="9">
        <f t="shared" si="1"/>
        <v>185930.7672</v>
      </c>
      <c r="I330" s="9">
        <f>H330 * (1 - Config!$B$9)</f>
        <v>158041.1521</v>
      </c>
      <c r="J330" s="9">
        <f>H330 * (1 + Config!$B$10)</f>
        <v>232413.4589</v>
      </c>
      <c r="K330" s="6" t="str">
        <f t="shared" si="2"/>
        <v>15g 80s 41c</v>
      </c>
      <c r="L330" s="8" t="str">
        <f t="shared" si="3"/>
        <v>18g 59s 31c</v>
      </c>
      <c r="M330" s="6" t="str">
        <f t="shared" si="4"/>
        <v>23g 24s 13c</v>
      </c>
      <c r="N330" s="6" t="str">
        <f t="shared" si="5"/>
        <v>Glyph of Steady Shot</v>
      </c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6">
        <f>IF(C331=0, Config!$B$17*Config!$B$20*Config!$B$70, 
IF(C331=1, Config!$B$17*Config!$B$21*Config!$B$71, 
IF(C331=2, Config!$B$17*Config!$B$22*Config!$B$72, 
IF(C331=3, Config!$B$17*Config!$B$23*Config!$B$73, 
IF(C331=4, Config!$B$17*Config!$B$24*Config!$B$74, 
IF(C331=5, Config!$B$17*Config!$B$25*Config!$B$75, 
IF(C331=6, Config!$B$17*Config!$B$26*Config!$B$76, 
IF(C331=7, Config!$B$17*Config!$B$27*Config!$B$77, ""))))))))</f>
        <v>14</v>
      </c>
      <c r="C331" s="9">
        <v>1.0</v>
      </c>
      <c r="D331" s="6" t="s">
        <v>1767</v>
      </c>
      <c r="E331" s="9">
        <v>100.0</v>
      </c>
      <c r="F331" s="9">
        <v>68.0</v>
      </c>
      <c r="G331" s="9">
        <f>IF(E331 &lt; Config!$B$4, Config!$B$4, E331)</f>
        <v>850</v>
      </c>
      <c r="H331" s="9">
        <f t="shared" si="1"/>
        <v>187603.2839</v>
      </c>
      <c r="I331" s="9">
        <f>H331 * (1 - Config!$B$9)</f>
        <v>159462.7913</v>
      </c>
      <c r="J331" s="9">
        <f>H331 * (1 + Config!$B$10)</f>
        <v>234504.1048</v>
      </c>
      <c r="K331" s="6" t="str">
        <f t="shared" si="2"/>
        <v>15g 94s 63c</v>
      </c>
      <c r="L331" s="8" t="str">
        <f t="shared" si="3"/>
        <v>18g 76s 3c</v>
      </c>
      <c r="M331" s="6" t="str">
        <f t="shared" si="4"/>
        <v>23g 45s 4c</v>
      </c>
      <c r="N331" s="6" t="str">
        <f t="shared" si="5"/>
        <v>Glyph of Souls</v>
      </c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6">
        <f>IF(C332=0, Config!$B$17*Config!$B$20*Config!$B$70, 
IF(C332=1, Config!$B$17*Config!$B$21*Config!$B$71, 
IF(C332=2, Config!$B$17*Config!$B$22*Config!$B$72, 
IF(C332=3, Config!$B$17*Config!$B$23*Config!$B$73, 
IF(C332=4, Config!$B$17*Config!$B$24*Config!$B$74, 
IF(C332=5, Config!$B$17*Config!$B$25*Config!$B$75, 
IF(C332=6, Config!$B$17*Config!$B$26*Config!$B$76, 
IF(C332=7, Config!$B$17*Config!$B$27*Config!$B$77, ""))))))))</f>
        <v>14</v>
      </c>
      <c r="C332" s="9">
        <v>1.0</v>
      </c>
      <c r="D332" s="6" t="s">
        <v>1768</v>
      </c>
      <c r="E332" s="9">
        <v>100.0</v>
      </c>
      <c r="F332" s="9">
        <v>68.0</v>
      </c>
      <c r="G332" s="9">
        <f>IF(E332 &lt; Config!$B$4, Config!$B$4, E332)</f>
        <v>850</v>
      </c>
      <c r="H332" s="9">
        <f t="shared" si="1"/>
        <v>187603.2839</v>
      </c>
      <c r="I332" s="9">
        <f>H332 * (1 - Config!$B$9)</f>
        <v>159462.7913</v>
      </c>
      <c r="J332" s="9">
        <f>H332 * (1 + Config!$B$10)</f>
        <v>234504.1048</v>
      </c>
      <c r="K332" s="6" t="str">
        <f t="shared" si="2"/>
        <v>15g 94s 63c</v>
      </c>
      <c r="L332" s="8" t="str">
        <f t="shared" si="3"/>
        <v>18g 76s 3c</v>
      </c>
      <c r="M332" s="6" t="str">
        <f t="shared" si="4"/>
        <v>23g 45s 4c</v>
      </c>
      <c r="N332" s="6" t="str">
        <f t="shared" si="5"/>
        <v>Glyph of Command</v>
      </c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6">
        <f>IF(C333=0, Config!$B$17*Config!$B$20*Config!$B$70, 
IF(C333=1, Config!$B$17*Config!$B$21*Config!$B$71, 
IF(C333=2, Config!$B$17*Config!$B$22*Config!$B$72, 
IF(C333=3, Config!$B$17*Config!$B$23*Config!$B$73, 
IF(C333=4, Config!$B$17*Config!$B$24*Config!$B$74, 
IF(C333=5, Config!$B$17*Config!$B$25*Config!$B$75, 
IF(C333=6, Config!$B$17*Config!$B$26*Config!$B$76, 
IF(C333=7, Config!$B$17*Config!$B$27*Config!$B$77, ""))))))))</f>
        <v>14</v>
      </c>
      <c r="C333" s="9">
        <v>1.0</v>
      </c>
      <c r="D333" s="6" t="s">
        <v>1769</v>
      </c>
      <c r="E333" s="9">
        <v>100.0</v>
      </c>
      <c r="F333" s="9">
        <v>69.0</v>
      </c>
      <c r="G333" s="9">
        <f>IF(E333 &lt; Config!$B$4, Config!$B$4, E333)</f>
        <v>850</v>
      </c>
      <c r="H333" s="9">
        <f t="shared" si="1"/>
        <v>189260.9897</v>
      </c>
      <c r="I333" s="9">
        <f>H333 * (1 - Config!$B$9)</f>
        <v>160871.8413</v>
      </c>
      <c r="J333" s="9">
        <f>H333 * (1 + Config!$B$10)</f>
        <v>236576.2372</v>
      </c>
      <c r="K333" s="6" t="str">
        <f t="shared" si="2"/>
        <v>16g 8s 72c</v>
      </c>
      <c r="L333" s="8" t="str">
        <f t="shared" si="3"/>
        <v>18g 92s 61c</v>
      </c>
      <c r="M333" s="6" t="str">
        <f t="shared" si="4"/>
        <v>23g 65s 76c</v>
      </c>
      <c r="N333" s="6" t="str">
        <f t="shared" si="5"/>
        <v>Glyph of Deadly Throw</v>
      </c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6">
        <f>IF(C334=0, Config!$B$17*Config!$B$20*Config!$B$70, 
IF(C334=1, Config!$B$17*Config!$B$21*Config!$B$71, 
IF(C334=2, Config!$B$17*Config!$B$22*Config!$B$72, 
IF(C334=3, Config!$B$17*Config!$B$23*Config!$B$73, 
IF(C334=4, Config!$B$17*Config!$B$24*Config!$B$74, 
IF(C334=5, Config!$B$17*Config!$B$25*Config!$B$75, 
IF(C334=6, Config!$B$17*Config!$B$26*Config!$B$76, 
IF(C334=7, Config!$B$17*Config!$B$27*Config!$B$77, ""))))))))</f>
        <v>14</v>
      </c>
      <c r="C334" s="9">
        <v>1.0</v>
      </c>
      <c r="D334" s="6" t="s">
        <v>1770</v>
      </c>
      <c r="E334" s="9">
        <v>100.0</v>
      </c>
      <c r="F334" s="9">
        <v>70.0</v>
      </c>
      <c r="G334" s="9">
        <f>IF(E334 &lt; Config!$B$4, Config!$B$4, E334)</f>
        <v>850</v>
      </c>
      <c r="H334" s="9">
        <f t="shared" si="1"/>
        <v>190904.1972</v>
      </c>
      <c r="I334" s="9">
        <f>H334 * (1 - Config!$B$9)</f>
        <v>162268.5676</v>
      </c>
      <c r="J334" s="9">
        <f>H334 * (1 + Config!$B$10)</f>
        <v>238630.2465</v>
      </c>
      <c r="K334" s="6" t="str">
        <f t="shared" si="2"/>
        <v>16g 22s 69c</v>
      </c>
      <c r="L334" s="8" t="str">
        <f t="shared" si="3"/>
        <v>19g 9s 4c</v>
      </c>
      <c r="M334" s="6" t="str">
        <f t="shared" si="4"/>
        <v>23g 86s 30c</v>
      </c>
      <c r="N334" s="6" t="str">
        <f t="shared" si="5"/>
        <v>Glyph of Avenging Wrath</v>
      </c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6">
        <f>IF(C335=0, Config!$B$17*Config!$B$20*Config!$B$70, 
IF(C335=1, Config!$B$17*Config!$B$21*Config!$B$71, 
IF(C335=2, Config!$B$17*Config!$B$22*Config!$B$72, 
IF(C335=3, Config!$B$17*Config!$B$23*Config!$B$73, 
IF(C335=4, Config!$B$17*Config!$B$24*Config!$B$74, 
IF(C335=5, Config!$B$17*Config!$B$25*Config!$B$75, 
IF(C335=6, Config!$B$17*Config!$B$26*Config!$B$76, 
IF(C335=7, Config!$B$17*Config!$B$27*Config!$B$77, ""))))))))</f>
        <v>14</v>
      </c>
      <c r="C335" s="9">
        <v>1.0</v>
      </c>
      <c r="D335" s="6" t="s">
        <v>1771</v>
      </c>
      <c r="E335" s="9">
        <v>100.0</v>
      </c>
      <c r="F335" s="9">
        <v>70.0</v>
      </c>
      <c r="G335" s="9">
        <f>IF(E335 &lt; Config!$B$4, Config!$B$4, E335)</f>
        <v>850</v>
      </c>
      <c r="H335" s="9">
        <f t="shared" si="1"/>
        <v>190904.1972</v>
      </c>
      <c r="I335" s="9">
        <f>H335 * (1 - Config!$B$9)</f>
        <v>162268.5676</v>
      </c>
      <c r="J335" s="9">
        <f>H335 * (1 + Config!$B$10)</f>
        <v>238630.2465</v>
      </c>
      <c r="K335" s="6" t="str">
        <f t="shared" si="2"/>
        <v>16g 22s 69c</v>
      </c>
      <c r="L335" s="8" t="str">
        <f t="shared" si="3"/>
        <v>19g 9s 4c</v>
      </c>
      <c r="M335" s="6" t="str">
        <f t="shared" si="4"/>
        <v>23g 86s 30c</v>
      </c>
      <c r="N335" s="6" t="str">
        <f t="shared" si="5"/>
        <v>Glyph of Curse of Exhaustion</v>
      </c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6">
        <f>IF(C336=0, Config!$B$17*Config!$B$20*Config!$B$70, 
IF(C336=1, Config!$B$17*Config!$B$21*Config!$B$71, 
IF(C336=2, Config!$B$17*Config!$B$22*Config!$B$72, 
IF(C336=3, Config!$B$17*Config!$B$23*Config!$B$73, 
IF(C336=4, Config!$B$17*Config!$B$24*Config!$B$74, 
IF(C336=5, Config!$B$17*Config!$B$25*Config!$B$75, 
IF(C336=6, Config!$B$17*Config!$B$26*Config!$B$76, 
IF(C336=7, Config!$B$17*Config!$B$27*Config!$B$77, ""))))))))</f>
        <v>14</v>
      </c>
      <c r="C336" s="9">
        <v>1.0</v>
      </c>
      <c r="D336" s="6" t="s">
        <v>1772</v>
      </c>
      <c r="E336" s="9">
        <v>100.0</v>
      </c>
      <c r="F336" s="9">
        <v>70.0</v>
      </c>
      <c r="G336" s="9">
        <f>IF(E336 &lt; Config!$B$4, Config!$B$4, E336)</f>
        <v>850</v>
      </c>
      <c r="H336" s="9">
        <f t="shared" si="1"/>
        <v>190904.1972</v>
      </c>
      <c r="I336" s="9">
        <f>H336 * (1 - Config!$B$9)</f>
        <v>162268.5676</v>
      </c>
      <c r="J336" s="9">
        <f>H336 * (1 + Config!$B$10)</f>
        <v>238630.2465</v>
      </c>
      <c r="K336" s="6" t="str">
        <f t="shared" si="2"/>
        <v>16g 22s 69c</v>
      </c>
      <c r="L336" s="8" t="str">
        <f t="shared" si="3"/>
        <v>19g 9s 4c</v>
      </c>
      <c r="M336" s="6" t="str">
        <f t="shared" si="4"/>
        <v>23g 86s 30c</v>
      </c>
      <c r="N336" s="6" t="str">
        <f t="shared" si="5"/>
        <v>Glyph of Intervene</v>
      </c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6">
        <f>IF(C337=0, Config!$B$17*Config!$B$20*Config!$B$70, 
IF(C337=1, Config!$B$17*Config!$B$21*Config!$B$71, 
IF(C337=2, Config!$B$17*Config!$B$22*Config!$B$72, 
IF(C337=3, Config!$B$17*Config!$B$23*Config!$B$73, 
IF(C337=4, Config!$B$17*Config!$B$24*Config!$B$74, 
IF(C337=5, Config!$B$17*Config!$B$25*Config!$B$75, 
IF(C337=6, Config!$B$17*Config!$B$26*Config!$B$76, 
IF(C337=7, Config!$B$17*Config!$B$27*Config!$B$77, ""))))))))</f>
        <v>14</v>
      </c>
      <c r="C337" s="9">
        <v>1.0</v>
      </c>
      <c r="D337" s="6" t="s">
        <v>1773</v>
      </c>
      <c r="E337" s="9">
        <v>100.0</v>
      </c>
      <c r="F337" s="9">
        <v>70.0</v>
      </c>
      <c r="G337" s="9">
        <f>IF(E337 &lt; Config!$B$4, Config!$B$4, E337)</f>
        <v>850</v>
      </c>
      <c r="H337" s="9">
        <f t="shared" si="1"/>
        <v>190904.1972</v>
      </c>
      <c r="I337" s="9">
        <f>H337 * (1 - Config!$B$9)</f>
        <v>162268.5676</v>
      </c>
      <c r="J337" s="9">
        <f>H337 * (1 + Config!$B$10)</f>
        <v>238630.2465</v>
      </c>
      <c r="K337" s="6" t="str">
        <f t="shared" si="2"/>
        <v>16g 22s 69c</v>
      </c>
      <c r="L337" s="8" t="str">
        <f t="shared" si="3"/>
        <v>19g 9s 4c</v>
      </c>
      <c r="M337" s="6" t="str">
        <f t="shared" si="4"/>
        <v>23g 86s 30c</v>
      </c>
      <c r="N337" s="6" t="str">
        <f t="shared" si="5"/>
        <v>Glyph of Blast Wave</v>
      </c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6">
        <f>IF(C338=0, Config!$B$17*Config!$B$20*Config!$B$70, 
IF(C338=1, Config!$B$17*Config!$B$21*Config!$B$71, 
IF(C338=2, Config!$B$17*Config!$B$22*Config!$B$72, 
IF(C338=3, Config!$B$17*Config!$B$23*Config!$B$73, 
IF(C338=4, Config!$B$17*Config!$B$24*Config!$B$74, 
IF(C338=5, Config!$B$17*Config!$B$25*Config!$B$75, 
IF(C338=6, Config!$B$17*Config!$B$26*Config!$B$76, 
IF(C338=7, Config!$B$17*Config!$B$27*Config!$B$77, ""))))))))</f>
        <v>14</v>
      </c>
      <c r="C338" s="9">
        <v>1.0</v>
      </c>
      <c r="D338" s="6" t="s">
        <v>1774</v>
      </c>
      <c r="E338" s="9">
        <v>100.0</v>
      </c>
      <c r="F338" s="9">
        <v>70.0</v>
      </c>
      <c r="G338" s="9">
        <f>IF(E338 &lt; Config!$B$4, Config!$B$4, E338)</f>
        <v>850</v>
      </c>
      <c r="H338" s="9">
        <f t="shared" si="1"/>
        <v>190904.1972</v>
      </c>
      <c r="I338" s="9">
        <f>H338 * (1 - Config!$B$9)</f>
        <v>162268.5676</v>
      </c>
      <c r="J338" s="9">
        <f>H338 * (1 + Config!$B$10)</f>
        <v>238630.2465</v>
      </c>
      <c r="K338" s="6" t="str">
        <f t="shared" si="2"/>
        <v>16g 22s 69c</v>
      </c>
      <c r="L338" s="8" t="str">
        <f t="shared" si="3"/>
        <v>19g 9s 4c</v>
      </c>
      <c r="M338" s="6" t="str">
        <f t="shared" si="4"/>
        <v>23g 86s 30c</v>
      </c>
      <c r="N338" s="6" t="str">
        <f t="shared" si="5"/>
        <v>Glyph of Typhoon</v>
      </c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6">
        <f>IF(C339=0, Config!$B$17*Config!$B$20*Config!$B$70, 
IF(C339=1, Config!$B$17*Config!$B$21*Config!$B$71, 
IF(C339=2, Config!$B$17*Config!$B$22*Config!$B$72, 
IF(C339=3, Config!$B$17*Config!$B$23*Config!$B$73, 
IF(C339=4, Config!$B$17*Config!$B$24*Config!$B$74, 
IF(C339=5, Config!$B$17*Config!$B$25*Config!$B$75, 
IF(C339=6, Config!$B$17*Config!$B$26*Config!$B$76, 
IF(C339=7, Config!$B$17*Config!$B$27*Config!$B$77, ""))))))))</f>
        <v>14</v>
      </c>
      <c r="C339" s="9">
        <v>1.0</v>
      </c>
      <c r="D339" s="6" t="s">
        <v>1775</v>
      </c>
      <c r="E339" s="9">
        <v>100.0</v>
      </c>
      <c r="F339" s="9">
        <v>70.0</v>
      </c>
      <c r="G339" s="9">
        <f>IF(E339 &lt; Config!$B$4, Config!$B$4, E339)</f>
        <v>850</v>
      </c>
      <c r="H339" s="9">
        <f t="shared" si="1"/>
        <v>190904.1972</v>
      </c>
      <c r="I339" s="9">
        <f>H339 * (1 - Config!$B$9)</f>
        <v>162268.5676</v>
      </c>
      <c r="J339" s="9">
        <f>H339 * (1 + Config!$B$10)</f>
        <v>238630.2465</v>
      </c>
      <c r="K339" s="6" t="str">
        <f t="shared" si="2"/>
        <v>16g 22s 69c</v>
      </c>
      <c r="L339" s="8" t="str">
        <f t="shared" si="3"/>
        <v>19g 9s 4c</v>
      </c>
      <c r="M339" s="6" t="str">
        <f t="shared" si="4"/>
        <v>23g 86s 30c</v>
      </c>
      <c r="N339" s="6" t="str">
        <f t="shared" si="5"/>
        <v>Glyph of Thunderstorm</v>
      </c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6">
        <f>IF(C340=0, Config!$B$17*Config!$B$20*Config!$B$70, 
IF(C340=1, Config!$B$17*Config!$B$21*Config!$B$71, 
IF(C340=2, Config!$B$17*Config!$B$22*Config!$B$72, 
IF(C340=3, Config!$B$17*Config!$B$23*Config!$B$73, 
IF(C340=4, Config!$B$17*Config!$B$24*Config!$B$74, 
IF(C340=5, Config!$B$17*Config!$B$25*Config!$B$75, 
IF(C340=6, Config!$B$17*Config!$B$26*Config!$B$76, 
IF(C340=7, Config!$B$17*Config!$B$27*Config!$B$77, ""))))))))</f>
        <v>14</v>
      </c>
      <c r="C340" s="9">
        <v>1.0</v>
      </c>
      <c r="D340" s="6" t="s">
        <v>1776</v>
      </c>
      <c r="E340" s="9">
        <v>100.0</v>
      </c>
      <c r="F340" s="9">
        <v>70.0</v>
      </c>
      <c r="G340" s="9">
        <f>IF(E340 &lt; Config!$B$4, Config!$B$4, E340)</f>
        <v>850</v>
      </c>
      <c r="H340" s="9">
        <f t="shared" si="1"/>
        <v>190904.1972</v>
      </c>
      <c r="I340" s="9">
        <f>H340 * (1 - Config!$B$9)</f>
        <v>162268.5676</v>
      </c>
      <c r="J340" s="9">
        <f>H340 * (1 + Config!$B$10)</f>
        <v>238630.2465</v>
      </c>
      <c r="K340" s="6" t="str">
        <f t="shared" si="2"/>
        <v>16g 22s 69c</v>
      </c>
      <c r="L340" s="8" t="str">
        <f t="shared" si="3"/>
        <v>19g 9s 4c</v>
      </c>
      <c r="M340" s="6" t="str">
        <f t="shared" si="4"/>
        <v>23g 86s 30c</v>
      </c>
      <c r="N340" s="6" t="str">
        <f t="shared" si="5"/>
        <v>Glyph of Focus</v>
      </c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6">
        <f>IF(C341=0, Config!$B$17*Config!$B$20*Config!$B$70, 
IF(C341=1, Config!$B$17*Config!$B$21*Config!$B$71, 
IF(C341=2, Config!$B$17*Config!$B$22*Config!$B$72, 
IF(C341=3, Config!$B$17*Config!$B$23*Config!$B$73, 
IF(C341=4, Config!$B$17*Config!$B$24*Config!$B$74, 
IF(C341=5, Config!$B$17*Config!$B$25*Config!$B$75, 
IF(C341=6, Config!$B$17*Config!$B$26*Config!$B$76, 
IF(C341=7, Config!$B$17*Config!$B$27*Config!$B$77, ""))))))))</f>
        <v>14</v>
      </c>
      <c r="C341" s="9">
        <v>1.0</v>
      </c>
      <c r="D341" s="6" t="s">
        <v>1777</v>
      </c>
      <c r="E341" s="9">
        <v>100.0</v>
      </c>
      <c r="F341" s="9">
        <v>71.0</v>
      </c>
      <c r="G341" s="9">
        <f>IF(E341 &lt; Config!$B$4, Config!$B$4, E341)</f>
        <v>850</v>
      </c>
      <c r="H341" s="9">
        <f t="shared" si="1"/>
        <v>192533.2082</v>
      </c>
      <c r="I341" s="9">
        <f>H341 * (1 - Config!$B$9)</f>
        <v>163653.227</v>
      </c>
      <c r="J341" s="9">
        <f>H341 * (1 + Config!$B$10)</f>
        <v>240666.5103</v>
      </c>
      <c r="K341" s="6" t="str">
        <f t="shared" si="2"/>
        <v>16g 36s 53c</v>
      </c>
      <c r="L341" s="8" t="str">
        <f t="shared" si="3"/>
        <v>19g 25s 33c</v>
      </c>
      <c r="M341" s="6" t="str">
        <f t="shared" si="4"/>
        <v>24g 6s 67c</v>
      </c>
      <c r="N341" s="6" t="str">
        <f t="shared" si="5"/>
        <v>Glyph of Lifebloom</v>
      </c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6">
        <f>IF(C342=0, Config!$B$17*Config!$B$20*Config!$B$70, 
IF(C342=1, Config!$B$17*Config!$B$21*Config!$B$71, 
IF(C342=2, Config!$B$17*Config!$B$22*Config!$B$72, 
IF(C342=3, Config!$B$17*Config!$B$23*Config!$B$73, 
IF(C342=4, Config!$B$17*Config!$B$24*Config!$B$74, 
IF(C342=5, Config!$B$17*Config!$B$25*Config!$B$75, 
IF(C342=6, Config!$B$17*Config!$B$26*Config!$B$76, 
IF(C342=7, Config!$B$17*Config!$B$27*Config!$B$77, ""))))))))</f>
        <v>14</v>
      </c>
      <c r="C342" s="9">
        <v>1.0</v>
      </c>
      <c r="D342" s="6" t="s">
        <v>1778</v>
      </c>
      <c r="E342" s="9">
        <v>100.0</v>
      </c>
      <c r="F342" s="9">
        <v>71.0</v>
      </c>
      <c r="G342" s="9">
        <f>IF(E342 &lt; Config!$B$4, Config!$B$4, E342)</f>
        <v>850</v>
      </c>
      <c r="H342" s="9">
        <f t="shared" si="1"/>
        <v>192533.2082</v>
      </c>
      <c r="I342" s="9">
        <f>H342 * (1 - Config!$B$9)</f>
        <v>163653.227</v>
      </c>
      <c r="J342" s="9">
        <f>H342 * (1 + Config!$B$10)</f>
        <v>240666.5103</v>
      </c>
      <c r="K342" s="6" t="str">
        <f t="shared" si="2"/>
        <v>16g 36s 53c</v>
      </c>
      <c r="L342" s="8" t="str">
        <f t="shared" si="3"/>
        <v>19g 25s 33c</v>
      </c>
      <c r="M342" s="6" t="str">
        <f t="shared" si="4"/>
        <v>24g 6s 67c</v>
      </c>
      <c r="N342" s="6" t="str">
        <f t="shared" si="5"/>
        <v>Glyph of Lava</v>
      </c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6">
        <f>IF(C343=0, Config!$B$17*Config!$B$20*Config!$B$70, 
IF(C343=1, Config!$B$17*Config!$B$21*Config!$B$71, 
IF(C343=2, Config!$B$17*Config!$B$22*Config!$B$72, 
IF(C343=3, Config!$B$17*Config!$B$23*Config!$B$73, 
IF(C343=4, Config!$B$17*Config!$B$24*Config!$B$74, 
IF(C343=5, Config!$B$17*Config!$B$25*Config!$B$75, 
IF(C343=6, Config!$B$17*Config!$B$26*Config!$B$76, 
IF(C343=7, Config!$B$17*Config!$B$27*Config!$B$77, ""))))))))</f>
        <v>14</v>
      </c>
      <c r="C343" s="9">
        <v>1.0</v>
      </c>
      <c r="D343" s="6" t="s">
        <v>1779</v>
      </c>
      <c r="E343" s="9">
        <v>100.0</v>
      </c>
      <c r="F343" s="9">
        <v>71.0</v>
      </c>
      <c r="G343" s="9">
        <f>IF(E343 &lt; Config!$B$4, Config!$B$4, E343)</f>
        <v>850</v>
      </c>
      <c r="H343" s="9">
        <f t="shared" si="1"/>
        <v>192533.2082</v>
      </c>
      <c r="I343" s="9">
        <f>H343 * (1 - Config!$B$9)</f>
        <v>163653.227</v>
      </c>
      <c r="J343" s="9">
        <f>H343 * (1 + Config!$B$10)</f>
        <v>240666.5103</v>
      </c>
      <c r="K343" s="6" t="str">
        <f t="shared" si="2"/>
        <v>16g 36s 53c</v>
      </c>
      <c r="L343" s="8" t="str">
        <f t="shared" si="3"/>
        <v>19g 25s 33c</v>
      </c>
      <c r="M343" s="6" t="str">
        <f t="shared" si="4"/>
        <v>24g 6s 67c</v>
      </c>
      <c r="N343" s="6" t="str">
        <f t="shared" si="5"/>
        <v>Glyph of Ice Lance</v>
      </c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6">
        <f>IF(C344=0, Config!$B$17*Config!$B$20*Config!$B$70, 
IF(C344=1, Config!$B$17*Config!$B$21*Config!$B$71, 
IF(C344=2, Config!$B$17*Config!$B$22*Config!$B$72, 
IF(C344=3, Config!$B$17*Config!$B$23*Config!$B$73, 
IF(C344=4, Config!$B$17*Config!$B$24*Config!$B$74, 
IF(C344=5, Config!$B$17*Config!$B$25*Config!$B$75, 
IF(C344=6, Config!$B$17*Config!$B$26*Config!$B$76, 
IF(C344=7, Config!$B$17*Config!$B$27*Config!$B$77, ""))))))))</f>
        <v>14</v>
      </c>
      <c r="C344" s="9">
        <v>1.0</v>
      </c>
      <c r="D344" s="6" t="s">
        <v>1780</v>
      </c>
      <c r="E344" s="9">
        <v>100.0</v>
      </c>
      <c r="F344" s="9">
        <v>73.0</v>
      </c>
      <c r="G344" s="9">
        <f>IF(E344 &lt; Config!$B$4, Config!$B$4, E344)</f>
        <v>850</v>
      </c>
      <c r="H344" s="9">
        <f t="shared" si="1"/>
        <v>195749.8</v>
      </c>
      <c r="I344" s="9">
        <f>H344 * (1 - Config!$B$9)</f>
        <v>166387.33</v>
      </c>
      <c r="J344" s="9">
        <f>H344 * (1 + Config!$B$10)</f>
        <v>244687.2501</v>
      </c>
      <c r="K344" s="6" t="str">
        <f t="shared" si="2"/>
        <v>16g 63s 87c</v>
      </c>
      <c r="L344" s="8" t="str">
        <f t="shared" si="3"/>
        <v>19g 57s 50c</v>
      </c>
      <c r="M344" s="6" t="str">
        <f t="shared" si="4"/>
        <v>24g 46s 87c</v>
      </c>
      <c r="N344" s="6" t="str">
        <f t="shared" si="5"/>
        <v>Glyph of Fire Elemental Totem</v>
      </c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6">
        <f>IF(C345=0, Config!$B$17*Config!$B$20*Config!$B$70, 
IF(C345=1, Config!$B$17*Config!$B$21*Config!$B$71, 
IF(C345=2, Config!$B$17*Config!$B$22*Config!$B$72, 
IF(C345=3, Config!$B$17*Config!$B$23*Config!$B$73, 
IF(C345=4, Config!$B$17*Config!$B$24*Config!$B$74, 
IF(C345=5, Config!$B$17*Config!$B$25*Config!$B$75, 
IF(C345=6, Config!$B$17*Config!$B$26*Config!$B$76, 
IF(C345=7, Config!$B$17*Config!$B$27*Config!$B$77, ""))))))))</f>
        <v>14</v>
      </c>
      <c r="C345" s="9">
        <v>1.0</v>
      </c>
      <c r="D345" s="6" t="s">
        <v>1781</v>
      </c>
      <c r="E345" s="9">
        <v>100.0</v>
      </c>
      <c r="F345" s="9">
        <v>73.0</v>
      </c>
      <c r="G345" s="9">
        <f>IF(E345 &lt; Config!$B$4, Config!$B$4, E345)</f>
        <v>850</v>
      </c>
      <c r="H345" s="9">
        <f t="shared" si="1"/>
        <v>195749.8</v>
      </c>
      <c r="I345" s="9">
        <f>H345 * (1 - Config!$B$9)</f>
        <v>166387.33</v>
      </c>
      <c r="J345" s="9">
        <f>H345 * (1 + Config!$B$10)</f>
        <v>244687.2501</v>
      </c>
      <c r="K345" s="6" t="str">
        <f t="shared" si="2"/>
        <v>16g 63s 87c</v>
      </c>
      <c r="L345" s="8" t="str">
        <f t="shared" si="3"/>
        <v>19g 57s 50c</v>
      </c>
      <c r="M345" s="6" t="str">
        <f t="shared" si="4"/>
        <v>24g 46s 87c</v>
      </c>
      <c r="N345" s="6" t="str">
        <f t="shared" si="5"/>
        <v>Glyph of Invisibility</v>
      </c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6">
        <f>IF(C346=0, Config!$B$17*Config!$B$20*Config!$B$70, 
IF(C346=1, Config!$B$17*Config!$B$21*Config!$B$71, 
IF(C346=2, Config!$B$17*Config!$B$22*Config!$B$72, 
IF(C346=3, Config!$B$17*Config!$B$23*Config!$B$73, 
IF(C346=4, Config!$B$17*Config!$B$24*Config!$B$74, 
IF(C346=5, Config!$B$17*Config!$B$25*Config!$B$75, 
IF(C346=6, Config!$B$17*Config!$B$26*Config!$B$76, 
IF(C346=7, Config!$B$17*Config!$B$27*Config!$B$77, ""))))))))</f>
        <v>14</v>
      </c>
      <c r="C346" s="9">
        <v>1.0</v>
      </c>
      <c r="D346" s="6" t="s">
        <v>1782</v>
      </c>
      <c r="E346" s="9">
        <v>100.0</v>
      </c>
      <c r="F346" s="9">
        <v>73.0</v>
      </c>
      <c r="G346" s="9">
        <f>IF(E346 &lt; Config!$B$4, Config!$B$4, E346)</f>
        <v>850</v>
      </c>
      <c r="H346" s="9">
        <f t="shared" si="1"/>
        <v>195749.8</v>
      </c>
      <c r="I346" s="9">
        <f>H346 * (1 - Config!$B$9)</f>
        <v>166387.33</v>
      </c>
      <c r="J346" s="9">
        <f>H346 * (1 + Config!$B$10)</f>
        <v>244687.2501</v>
      </c>
      <c r="K346" s="6" t="str">
        <f t="shared" si="2"/>
        <v>16g 63s 87c</v>
      </c>
      <c r="L346" s="8" t="str">
        <f t="shared" si="3"/>
        <v>19g 57s 50c</v>
      </c>
      <c r="M346" s="6" t="str">
        <f t="shared" si="4"/>
        <v>24g 46s 87c</v>
      </c>
      <c r="N346" s="6" t="str">
        <f t="shared" si="5"/>
        <v>Glyph of Snake Trap</v>
      </c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6">
        <f>IF(C347=0, Config!$B$17*Config!$B$20*Config!$B$70, 
IF(C347=1, Config!$B$17*Config!$B$21*Config!$B$71, 
IF(C347=2, Config!$B$17*Config!$B$22*Config!$B$72, 
IF(C347=3, Config!$B$17*Config!$B$23*Config!$B$73, 
IF(C347=4, Config!$B$17*Config!$B$24*Config!$B$74, 
IF(C347=5, Config!$B$17*Config!$B$25*Config!$B$75, 
IF(C347=6, Config!$B$17*Config!$B$26*Config!$B$76, 
IF(C347=7, Config!$B$17*Config!$B$27*Config!$B$77, ""))))))))</f>
        <v>14</v>
      </c>
      <c r="C347" s="9">
        <v>1.0</v>
      </c>
      <c r="D347" s="6" t="s">
        <v>1783</v>
      </c>
      <c r="E347" s="9">
        <v>100.0</v>
      </c>
      <c r="F347" s="9">
        <v>75.0</v>
      </c>
      <c r="G347" s="9">
        <f>IF(E347 &lt; Config!$B$4, Config!$B$4, E347)</f>
        <v>850</v>
      </c>
      <c r="H347" s="9">
        <f t="shared" si="1"/>
        <v>198912.9902</v>
      </c>
      <c r="I347" s="9">
        <f>H347 * (1 - Config!$B$9)</f>
        <v>169076.0417</v>
      </c>
      <c r="J347" s="9">
        <f>H347 * (1 + Config!$B$10)</f>
        <v>248641.2377</v>
      </c>
      <c r="K347" s="6" t="str">
        <f t="shared" si="2"/>
        <v>16g 90s 76c</v>
      </c>
      <c r="L347" s="8" t="str">
        <f t="shared" si="3"/>
        <v>19g 89s 13c</v>
      </c>
      <c r="M347" s="6" t="str">
        <f t="shared" si="4"/>
        <v>24g 86s 41c</v>
      </c>
      <c r="N347" s="6" t="str">
        <f t="shared" si="5"/>
        <v>Glyph of Mass Dispel</v>
      </c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6">
        <f>IF(C348=0, Config!$B$17*Config!$B$20*Config!$B$70, 
IF(C348=1, Config!$B$17*Config!$B$21*Config!$B$71, 
IF(C348=2, Config!$B$17*Config!$B$22*Config!$B$72, 
IF(C348=3, Config!$B$17*Config!$B$23*Config!$B$73, 
IF(C348=4, Config!$B$17*Config!$B$24*Config!$B$74, 
IF(C348=5, Config!$B$17*Config!$B$25*Config!$B$75, 
IF(C348=6, Config!$B$17*Config!$B$26*Config!$B$76, 
IF(C348=7, Config!$B$17*Config!$B$27*Config!$B$77, ""))))))))</f>
        <v>14</v>
      </c>
      <c r="C348" s="9">
        <v>1.0</v>
      </c>
      <c r="D348" s="6" t="s">
        <v>1784</v>
      </c>
      <c r="E348" s="9">
        <v>100.0</v>
      </c>
      <c r="F348" s="9">
        <v>75.0</v>
      </c>
      <c r="G348" s="9">
        <f>IF(E348 &lt; Config!$B$4, Config!$B$4, E348)</f>
        <v>850</v>
      </c>
      <c r="H348" s="9">
        <f t="shared" si="1"/>
        <v>198912.9902</v>
      </c>
      <c r="I348" s="9">
        <f>H348 * (1 - Config!$B$9)</f>
        <v>169076.0417</v>
      </c>
      <c r="J348" s="9">
        <f>H348 * (1 + Config!$B$10)</f>
        <v>248641.2377</v>
      </c>
      <c r="K348" s="6" t="str">
        <f t="shared" si="2"/>
        <v>16g 90s 76c</v>
      </c>
      <c r="L348" s="8" t="str">
        <f t="shared" si="3"/>
        <v>19g 89s 13c</v>
      </c>
      <c r="M348" s="6" t="str">
        <f t="shared" si="4"/>
        <v>24g 86s 41c</v>
      </c>
      <c r="N348" s="6" t="str">
        <f t="shared" si="5"/>
        <v>Glyph of Vigor</v>
      </c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6">
        <f>IF(C349=0, Config!$B$17*Config!$B$20*Config!$B$70, 
IF(C349=1, Config!$B$17*Config!$B$21*Config!$B$71, 
IF(C349=2, Config!$B$17*Config!$B$22*Config!$B$72, 
IF(C349=3, Config!$B$17*Config!$B$23*Config!$B$73, 
IF(C349=4, Config!$B$17*Config!$B$24*Config!$B$74, 
IF(C349=5, Config!$B$17*Config!$B$25*Config!$B$75, 
IF(C349=6, Config!$B$17*Config!$B$26*Config!$B$76, 
IF(C349=7, Config!$B$17*Config!$B$27*Config!$B$77, ""))))))))</f>
        <v>14</v>
      </c>
      <c r="C349" s="9">
        <v>1.0</v>
      </c>
      <c r="D349" s="6" t="s">
        <v>1785</v>
      </c>
      <c r="E349" s="9">
        <v>100.0</v>
      </c>
      <c r="F349" s="9">
        <v>75.0</v>
      </c>
      <c r="G349" s="9">
        <f>IF(E349 &lt; Config!$B$4, Config!$B$4, E349)</f>
        <v>850</v>
      </c>
      <c r="H349" s="9">
        <f t="shared" si="1"/>
        <v>198912.9902</v>
      </c>
      <c r="I349" s="9">
        <f>H349 * (1 - Config!$B$9)</f>
        <v>169076.0417</v>
      </c>
      <c r="J349" s="9">
        <f>H349 * (1 + Config!$B$10)</f>
        <v>248641.2377</v>
      </c>
      <c r="K349" s="6" t="str">
        <f t="shared" si="2"/>
        <v>16g 90s 76c</v>
      </c>
      <c r="L349" s="8" t="str">
        <f t="shared" si="3"/>
        <v>19g 89s 13c</v>
      </c>
      <c r="M349" s="6" t="str">
        <f t="shared" si="4"/>
        <v>24g 86s 41c</v>
      </c>
      <c r="N349" s="6" t="str">
        <f t="shared" si="5"/>
        <v>Glyph of Frostfire</v>
      </c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</sheetData>
  <printOptions/>
  <pageMargins bottom="0.0" footer="0.0" header="0.0" left="0.0" right="0.0" top="0.0"/>
  <pageSetup paperSize="9"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37.14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5.71"/>
    <col customWidth="1" min="13" max="13" width="16.71"/>
    <col customWidth="1" min="14" max="14" width="36.43"/>
    <col customWidth="1" min="15" max="31" width="11.43"/>
  </cols>
  <sheetData>
    <row r="1" ht="12.75" customHeight="1">
      <c r="A1" s="6"/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/>
      <c r="B2" s="6">
        <f>IF(C2=0, Config!$B$16*Config!$B$20*Config!$B$80, 
IF(C2=1, Config!$B$16*Config!$B$21*Config!$B$81, 
IF(C2=2, Config!$B$16*Config!$B$22*Config!$B$82, 
IF(C2=3, Config!$B$16*Config!$B$23*Config!$B$83, 
IF(C2=4, Config!$B$16*Config!$B$24*Config!$B$84, 
IF(C2=5, Config!$B$16*Config!$B$25*Config!$B$85, 
IF(C2=6, Config!$B$16*Config!$B$26*Config!$B$86, 
IF(C2=7, Config!$B$16*Config!$B$27*Config!$B$87, ""))))))))</f>
        <v>5700</v>
      </c>
      <c r="C2" s="10">
        <v>3.0</v>
      </c>
      <c r="D2" s="7" t="s">
        <v>1786</v>
      </c>
      <c r="E2" s="10">
        <v>0.0</v>
      </c>
      <c r="F2" s="10">
        <v>20.0</v>
      </c>
      <c r="G2" s="9">
        <f>IF(E2 &lt; Config!$B$4, Config!$B$4, E2)</f>
        <v>850</v>
      </c>
      <c r="H2" s="9">
        <f t="shared" ref="H2:H15" si="1"> G2 * B2 </f>
        <v>4845000</v>
      </c>
      <c r="I2" s="9">
        <f>H2 * (1 - Config!$B$9)</f>
        <v>4118250</v>
      </c>
      <c r="J2" s="9">
        <f>H2 * (1 + Config!$B$10)</f>
        <v>6056250</v>
      </c>
      <c r="K2" s="6" t="str">
        <f t="shared" ref="K2:K15" si="2">IF(I2&lt;0,"-","") &amp;
INT(ABS(I2)/10000) &amp; "g " &amp;
INT(MOD(ABS(I2),10000)/100) &amp; "s " &amp;
ROUND(MOD(ABS(I2),100),0) &amp; "c"
</f>
        <v>411g 82s 50c</v>
      </c>
      <c r="L2" s="8" t="str">
        <f t="shared" ref="L2:L15" si="3">IF(H2&lt;0,"-","") &amp;
INT(ABS(H2)/10000) &amp; "g " &amp;
INT(MOD(ABS(H2),10000)/100) &amp; "s " &amp;
ROUND(MOD(ABS(H2),100),0) &amp; "c"
</f>
        <v>484g 50s 0c</v>
      </c>
      <c r="M2" s="6" t="str">
        <f t="shared" ref="M2:M15" si="4">IF(J2&lt;0,"-","") &amp;
INT(ABS(J2)/10000) &amp; "g " &amp;
INT(MOD(ABS(J2),10000)/100) &amp; "s " &amp;
ROUND(MOD(ABS(J2),100),0) &amp; "c"
</f>
        <v>605g 62s 50c</v>
      </c>
      <c r="N2" s="6" t="str">
        <f t="shared" ref="N2:N15" si="5">D2</f>
        <v>Reins of the Spectral Tiger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Config!$B$16*Config!$B$20*Config!$B$80, 
IF(C3=1, Config!$B$16*Config!$B$21*Config!$B$81, 
IF(C3=2, Config!$B$16*Config!$B$22*Config!$B$82, 
IF(C3=3, Config!$B$16*Config!$B$23*Config!$B$83, 
IF(C3=4, Config!$B$16*Config!$B$24*Config!$B$84, 
IF(C3=5, Config!$B$16*Config!$B$25*Config!$B$85, 
IF(C3=6, Config!$B$16*Config!$B$26*Config!$B$86, 
IF(C3=7, Config!$B$16*Config!$B$27*Config!$B$87, ""))))))))</f>
        <v>12075</v>
      </c>
      <c r="C3" s="10">
        <v>4.0</v>
      </c>
      <c r="D3" s="7" t="s">
        <v>1787</v>
      </c>
      <c r="E3" s="10">
        <v>0.0</v>
      </c>
      <c r="F3" s="10">
        <v>20.0</v>
      </c>
      <c r="G3" s="9">
        <f>IF(E3 &lt; Config!$B$4, Config!$B$4, E3)</f>
        <v>850</v>
      </c>
      <c r="H3" s="9">
        <f t="shared" si="1"/>
        <v>10263750</v>
      </c>
      <c r="I3" s="9">
        <f>H3 * (1 - Config!$B$9)</f>
        <v>8724187.5</v>
      </c>
      <c r="J3" s="9">
        <f>H3 * (1 + Config!$B$10)</f>
        <v>12829687.5</v>
      </c>
      <c r="K3" s="6" t="str">
        <f t="shared" si="2"/>
        <v>872g 41s 88c</v>
      </c>
      <c r="L3" s="8" t="str">
        <f t="shared" si="3"/>
        <v>1026g 37s 50c</v>
      </c>
      <c r="M3" s="6" t="str">
        <f t="shared" si="4"/>
        <v>1282g 96s 88c</v>
      </c>
      <c r="N3" s="6" t="str">
        <f t="shared" si="5"/>
        <v>Reins of the Crimson Deathcharger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/>
      <c r="B4" s="6">
        <f>IF(C4=0, Config!$B$16*Config!$B$20*Config!$B$80, 
IF(C4=1, Config!$B$16*Config!$B$21*Config!$B$81, 
IF(C4=2, Config!$B$16*Config!$B$22*Config!$B$82, 
IF(C4=3, Config!$B$16*Config!$B$23*Config!$B$83, 
IF(C4=4, Config!$B$16*Config!$B$24*Config!$B$84, 
IF(C4=5, Config!$B$16*Config!$B$25*Config!$B$85, 
IF(C4=6, Config!$B$16*Config!$B$26*Config!$B$86, 
IF(C4=7, Config!$B$16*Config!$B$27*Config!$B$87, ""))))))))</f>
        <v>12075</v>
      </c>
      <c r="C4" s="10">
        <v>4.0</v>
      </c>
      <c r="D4" s="7" t="s">
        <v>1788</v>
      </c>
      <c r="E4" s="10">
        <v>0.0</v>
      </c>
      <c r="F4" s="10">
        <v>40.0</v>
      </c>
      <c r="G4" s="9">
        <f>IF(E4 &lt; Config!$B$4, Config!$B$4, E4)</f>
        <v>850</v>
      </c>
      <c r="H4" s="9">
        <f t="shared" si="1"/>
        <v>10263750</v>
      </c>
      <c r="I4" s="9">
        <f>H4 * (1 - Config!$B$9)</f>
        <v>8724187.5</v>
      </c>
      <c r="J4" s="9">
        <f>H4 * (1 + Config!$B$10)</f>
        <v>12829687.5</v>
      </c>
      <c r="K4" s="6" t="str">
        <f t="shared" si="2"/>
        <v>872g 41s 88c</v>
      </c>
      <c r="L4" s="8" t="str">
        <f t="shared" si="3"/>
        <v>1026g 37s 50c</v>
      </c>
      <c r="M4" s="6" t="str">
        <f t="shared" si="4"/>
        <v>1282g 96s 88c</v>
      </c>
      <c r="N4" s="6" t="str">
        <f t="shared" si="5"/>
        <v>Big Battle Bear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6"/>
      <c r="B5" s="6">
        <f>IF(C5=0, Config!$B$16*Config!$B$20*Config!$B$80, 
IF(C5=1, Config!$B$16*Config!$B$21*Config!$B$81, 
IF(C5=2, Config!$B$16*Config!$B$22*Config!$B$82, 
IF(C5=3, Config!$B$16*Config!$B$23*Config!$B$83, 
IF(C5=4, Config!$B$16*Config!$B$24*Config!$B$84, 
IF(C5=5, Config!$B$16*Config!$B$25*Config!$B$85, 
IF(C5=6, Config!$B$16*Config!$B$26*Config!$B$86, 
IF(C5=7, Config!$B$16*Config!$B$27*Config!$B$87, ""))))))))</f>
        <v>12075</v>
      </c>
      <c r="C5" s="10">
        <v>4.0</v>
      </c>
      <c r="D5" s="7" t="s">
        <v>1789</v>
      </c>
      <c r="E5" s="10">
        <v>0.0</v>
      </c>
      <c r="F5" s="10">
        <v>40.0</v>
      </c>
      <c r="G5" s="9">
        <f>IF(E5 &lt; Config!$B$4, Config!$B$4, E5)</f>
        <v>850</v>
      </c>
      <c r="H5" s="9">
        <f t="shared" si="1"/>
        <v>10263750</v>
      </c>
      <c r="I5" s="9">
        <f>H5 * (1 - Config!$B$9)</f>
        <v>8724187.5</v>
      </c>
      <c r="J5" s="9">
        <f>H5 * (1 + Config!$B$10)</f>
        <v>12829687.5</v>
      </c>
      <c r="K5" s="6" t="str">
        <f t="shared" si="2"/>
        <v>872g 41s 88c</v>
      </c>
      <c r="L5" s="8" t="str">
        <f t="shared" si="3"/>
        <v>1026g 37s 50c</v>
      </c>
      <c r="M5" s="6" t="str">
        <f t="shared" si="4"/>
        <v>1282g 96s 88c</v>
      </c>
      <c r="N5" s="6" t="str">
        <f t="shared" si="5"/>
        <v>Reins of the Swift Spectral Tiger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Config!$B$16*Config!$B$20*Config!$B$80, 
IF(C6=1, Config!$B$16*Config!$B$21*Config!$B$81, 
IF(C6=2, Config!$B$16*Config!$B$22*Config!$B$82, 
IF(C6=3, Config!$B$16*Config!$B$23*Config!$B$83, 
IF(C6=4, Config!$B$16*Config!$B$24*Config!$B$84, 
IF(C6=5, Config!$B$16*Config!$B$25*Config!$B$85, 
IF(C6=6, Config!$B$16*Config!$B$26*Config!$B$86, 
IF(C6=7, Config!$B$16*Config!$B$27*Config!$B$87, ""))))))))</f>
        <v>12075</v>
      </c>
      <c r="C6" s="10">
        <v>4.0</v>
      </c>
      <c r="D6" s="7" t="s">
        <v>1790</v>
      </c>
      <c r="E6" s="10">
        <v>0.0</v>
      </c>
      <c r="F6" s="10">
        <v>40.0</v>
      </c>
      <c r="G6" s="9">
        <f>IF(E6 &lt; Config!$B$4, Config!$B$4, E6)</f>
        <v>850</v>
      </c>
      <c r="H6" s="9">
        <f t="shared" si="1"/>
        <v>10263750</v>
      </c>
      <c r="I6" s="9">
        <f>H6 * (1 - Config!$B$9)</f>
        <v>8724187.5</v>
      </c>
      <c r="J6" s="9">
        <f>H6 * (1 + Config!$B$10)</f>
        <v>12829687.5</v>
      </c>
      <c r="K6" s="6" t="str">
        <f t="shared" si="2"/>
        <v>872g 41s 88c</v>
      </c>
      <c r="L6" s="8" t="str">
        <f t="shared" si="3"/>
        <v>1026g 37s 50c</v>
      </c>
      <c r="M6" s="6" t="str">
        <f t="shared" si="4"/>
        <v>1282g 96s 88c</v>
      </c>
      <c r="N6" s="6" t="str">
        <f t="shared" si="5"/>
        <v>Magic Rooster Egg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/>
      <c r="B7" s="6">
        <f>IF(C7=0, Config!$B$16*Config!$B$20*Config!$B$80, 
IF(C7=1, Config!$B$16*Config!$B$21*Config!$B$81, 
IF(C7=2, Config!$B$16*Config!$B$22*Config!$B$82, 
IF(C7=3, Config!$B$16*Config!$B$23*Config!$B$83, 
IF(C7=4, Config!$B$16*Config!$B$24*Config!$B$84, 
IF(C7=5, Config!$B$16*Config!$B$25*Config!$B$85, 
IF(C7=6, Config!$B$16*Config!$B$26*Config!$B$86, 
IF(C7=7, Config!$B$16*Config!$B$27*Config!$B$87, ""))))))))</f>
        <v>12075</v>
      </c>
      <c r="C7" s="10">
        <v>4.0</v>
      </c>
      <c r="D7" s="7" t="s">
        <v>1791</v>
      </c>
      <c r="E7" s="10">
        <v>0.0</v>
      </c>
      <c r="F7" s="10">
        <v>40.0</v>
      </c>
      <c r="G7" s="9">
        <f>IF(E7 &lt; Config!$B$4, Config!$B$4, E7)</f>
        <v>850</v>
      </c>
      <c r="H7" s="9">
        <f t="shared" si="1"/>
        <v>10263750</v>
      </c>
      <c r="I7" s="9">
        <f>H7 * (1 - Config!$B$9)</f>
        <v>8724187.5</v>
      </c>
      <c r="J7" s="9">
        <f>H7 * (1 + Config!$B$10)</f>
        <v>12829687.5</v>
      </c>
      <c r="K7" s="6" t="str">
        <f t="shared" si="2"/>
        <v>872g 41s 88c</v>
      </c>
      <c r="L7" s="8" t="str">
        <f t="shared" si="3"/>
        <v>1026g 37s 50c</v>
      </c>
      <c r="M7" s="6" t="str">
        <f t="shared" si="4"/>
        <v>1282g 96s 88c</v>
      </c>
      <c r="N7" s="6" t="str">
        <f t="shared" si="5"/>
        <v>Wooly White Rhino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/>
      <c r="B8" s="6">
        <f>IF(C8=0, Config!$B$16*Config!$B$20*Config!$B$80, 
IF(C8=1, Config!$B$16*Config!$B$21*Config!$B$81, 
IF(C8=2, Config!$B$16*Config!$B$22*Config!$B$82, 
IF(C8=3, Config!$B$16*Config!$B$23*Config!$B$83, 
IF(C8=4, Config!$B$16*Config!$B$24*Config!$B$84, 
IF(C8=5, Config!$B$16*Config!$B$25*Config!$B$85, 
IF(C8=6, Config!$B$16*Config!$B$26*Config!$B$86, 
IF(C8=7, Config!$B$16*Config!$B$27*Config!$B$87, ""))))))))</f>
        <v>5700</v>
      </c>
      <c r="C8" s="10">
        <v>3.0</v>
      </c>
      <c r="D8" s="7" t="s">
        <v>1792</v>
      </c>
      <c r="E8" s="10">
        <v>0.0</v>
      </c>
      <c r="F8" s="10">
        <v>60.0</v>
      </c>
      <c r="G8" s="9">
        <f>IF(E8 &lt; Config!$B$4, Config!$B$4, E8)</f>
        <v>850</v>
      </c>
      <c r="H8" s="9">
        <f t="shared" si="1"/>
        <v>4845000</v>
      </c>
      <c r="I8" s="9">
        <f>H8 * (1 - Config!$B$9)</f>
        <v>4118250</v>
      </c>
      <c r="J8" s="9">
        <f>H8 * (1 + Config!$B$10)</f>
        <v>6056250</v>
      </c>
      <c r="K8" s="6" t="str">
        <f t="shared" si="2"/>
        <v>411g 82s 50c</v>
      </c>
      <c r="L8" s="8" t="str">
        <f t="shared" si="3"/>
        <v>484g 50s 0c</v>
      </c>
      <c r="M8" s="6" t="str">
        <f t="shared" si="4"/>
        <v>605g 62s 50c</v>
      </c>
      <c r="N8" s="6" t="str">
        <f t="shared" si="5"/>
        <v>Flying Machine Control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Config!$B$16*Config!$B$20*Config!$B$80, 
IF(C9=1, Config!$B$16*Config!$B$21*Config!$B$81, 
IF(C9=2, Config!$B$16*Config!$B$22*Config!$B$82, 
IF(C9=3, Config!$B$16*Config!$B$23*Config!$B$83, 
IF(C9=4, Config!$B$16*Config!$B$24*Config!$B$84, 
IF(C9=5, Config!$B$16*Config!$B$25*Config!$B$85, 
IF(C9=6, Config!$B$16*Config!$B$26*Config!$B$86, 
IF(C9=7, Config!$B$16*Config!$B$27*Config!$B$87, ""))))))))</f>
        <v>5700</v>
      </c>
      <c r="C9" s="10">
        <v>3.0</v>
      </c>
      <c r="D9" s="7" t="s">
        <v>1793</v>
      </c>
      <c r="E9" s="10">
        <v>0.0</v>
      </c>
      <c r="F9" s="10">
        <v>60.0</v>
      </c>
      <c r="G9" s="9">
        <f>IF(E9 &lt; Config!$B$4, Config!$B$4, E9)</f>
        <v>850</v>
      </c>
      <c r="H9" s="9">
        <f t="shared" si="1"/>
        <v>4845000</v>
      </c>
      <c r="I9" s="9">
        <f>H9 * (1 - Config!$B$9)</f>
        <v>4118250</v>
      </c>
      <c r="J9" s="9">
        <f>H9 * (1 + Config!$B$10)</f>
        <v>6056250</v>
      </c>
      <c r="K9" s="6" t="str">
        <f t="shared" si="2"/>
        <v>411g 82s 50c</v>
      </c>
      <c r="L9" s="8" t="str">
        <f t="shared" si="3"/>
        <v>484g 50s 0c</v>
      </c>
      <c r="M9" s="6" t="str">
        <f t="shared" si="4"/>
        <v>605g 62s 50c</v>
      </c>
      <c r="N9" s="6" t="str">
        <f t="shared" si="5"/>
        <v>Flying Carpet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/>
      <c r="B10" s="6">
        <f>IF(C10=0, Config!$B$16*Config!$B$20*Config!$B$80, 
IF(C10=1, Config!$B$16*Config!$B$21*Config!$B$81, 
IF(C10=2, Config!$B$16*Config!$B$22*Config!$B$82, 
IF(C10=3, Config!$B$16*Config!$B$23*Config!$B$83, 
IF(C10=4, Config!$B$16*Config!$B$24*Config!$B$84, 
IF(C10=5, Config!$B$16*Config!$B$25*Config!$B$85, 
IF(C10=6, Config!$B$16*Config!$B$26*Config!$B$86, 
IF(C10=7, Config!$B$16*Config!$B$27*Config!$B$87, ""))))))))</f>
        <v>5700</v>
      </c>
      <c r="C10" s="10">
        <v>3.0</v>
      </c>
      <c r="D10" s="7" t="s">
        <v>1794</v>
      </c>
      <c r="E10" s="10">
        <v>0.0</v>
      </c>
      <c r="F10" s="10">
        <v>60.0</v>
      </c>
      <c r="G10" s="9">
        <f>IF(E10 &lt; Config!$B$4, Config!$B$4, E10)</f>
        <v>850</v>
      </c>
      <c r="H10" s="9">
        <f t="shared" si="1"/>
        <v>4845000</v>
      </c>
      <c r="I10" s="9">
        <f>H10 * (1 - Config!$B$9)</f>
        <v>4118250</v>
      </c>
      <c r="J10" s="9">
        <f>H10 * (1 + Config!$B$10)</f>
        <v>6056250</v>
      </c>
      <c r="K10" s="6" t="str">
        <f t="shared" si="2"/>
        <v>411g 82s 50c</v>
      </c>
      <c r="L10" s="8" t="str">
        <f t="shared" si="3"/>
        <v>484g 50s 0c</v>
      </c>
      <c r="M10" s="6" t="str">
        <f t="shared" si="4"/>
        <v>605g 62s 50c</v>
      </c>
      <c r="N10" s="6" t="str">
        <f t="shared" si="5"/>
        <v>X-51 Nether-Rocket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6"/>
      <c r="B11" s="6">
        <f>IF(C11=0, Config!$B$16*Config!$B$20*Config!$B$80, 
IF(C11=1, Config!$B$16*Config!$B$21*Config!$B$81, 
IF(C11=2, Config!$B$16*Config!$B$22*Config!$B$82, 
IF(C11=3, Config!$B$16*Config!$B$23*Config!$B$83, 
IF(C11=4, Config!$B$16*Config!$B$24*Config!$B$84, 
IF(C11=5, Config!$B$16*Config!$B$25*Config!$B$85, 
IF(C11=6, Config!$B$16*Config!$B$26*Config!$B$86, 
IF(C11=7, Config!$B$16*Config!$B$27*Config!$B$87, ""))))))))</f>
        <v>12075</v>
      </c>
      <c r="C11" s="10">
        <v>4.0</v>
      </c>
      <c r="D11" s="7" t="s">
        <v>1795</v>
      </c>
      <c r="E11" s="10">
        <v>0.0</v>
      </c>
      <c r="F11" s="10">
        <v>60.0</v>
      </c>
      <c r="G11" s="9">
        <f>IF(E11 &lt; Config!$B$4, Config!$B$4, E11)</f>
        <v>850</v>
      </c>
      <c r="H11" s="9">
        <f t="shared" si="1"/>
        <v>10263750</v>
      </c>
      <c r="I11" s="9">
        <f>H11 * (1 - Config!$B$9)</f>
        <v>8724187.5</v>
      </c>
      <c r="J11" s="9">
        <f>H11 * (1 + Config!$B$10)</f>
        <v>12829687.5</v>
      </c>
      <c r="K11" s="6" t="str">
        <f t="shared" si="2"/>
        <v>872g 41s 88c</v>
      </c>
      <c r="L11" s="8" t="str">
        <f t="shared" si="3"/>
        <v>1026g 37s 50c</v>
      </c>
      <c r="M11" s="6" t="str">
        <f t="shared" si="4"/>
        <v>1282g 96s 88c</v>
      </c>
      <c r="N11" s="6" t="str">
        <f t="shared" si="5"/>
        <v>Blazing Hippogryph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Config!$B$16*Config!$B$20*Config!$B$80, 
IF(C12=1, Config!$B$16*Config!$B$21*Config!$B$81, 
IF(C12=2, Config!$B$16*Config!$B$22*Config!$B$82, 
IF(C12=3, Config!$B$16*Config!$B$23*Config!$B$83, 
IF(C12=4, Config!$B$16*Config!$B$24*Config!$B$84, 
IF(C12=5, Config!$B$16*Config!$B$25*Config!$B$85, 
IF(C12=6, Config!$B$16*Config!$B$26*Config!$B$86, 
IF(C12=7, Config!$B$16*Config!$B$27*Config!$B$87, ""))))))))</f>
        <v>12075</v>
      </c>
      <c r="C12" s="10">
        <v>4.0</v>
      </c>
      <c r="D12" s="7" t="s">
        <v>1796</v>
      </c>
      <c r="E12" s="10">
        <v>0.0</v>
      </c>
      <c r="F12" s="10">
        <v>70.0</v>
      </c>
      <c r="G12" s="9">
        <f>IF(E12 &lt; Config!$B$4, Config!$B$4, E12)</f>
        <v>850</v>
      </c>
      <c r="H12" s="9">
        <f t="shared" si="1"/>
        <v>10263750</v>
      </c>
      <c r="I12" s="9">
        <f>H12 * (1 - Config!$B$9)</f>
        <v>8724187.5</v>
      </c>
      <c r="J12" s="9">
        <f>H12 * (1 + Config!$B$10)</f>
        <v>12829687.5</v>
      </c>
      <c r="K12" s="6" t="str">
        <f t="shared" si="2"/>
        <v>872g 41s 88c</v>
      </c>
      <c r="L12" s="8" t="str">
        <f t="shared" si="3"/>
        <v>1026g 37s 50c</v>
      </c>
      <c r="M12" s="6" t="str">
        <f t="shared" si="4"/>
        <v>1282g 96s 88c</v>
      </c>
      <c r="N12" s="6" t="str">
        <f t="shared" si="5"/>
        <v>Turbo-Charged Flying Machine Control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/>
      <c r="B13" s="6">
        <f>IF(C13=0, Config!$B$16*Config!$B$20*Config!$B$80, 
IF(C13=1, Config!$B$16*Config!$B$21*Config!$B$81, 
IF(C13=2, Config!$B$16*Config!$B$22*Config!$B$82, 
IF(C13=3, Config!$B$16*Config!$B$23*Config!$B$83, 
IF(C13=4, Config!$B$16*Config!$B$24*Config!$B$84, 
IF(C13=5, Config!$B$16*Config!$B$25*Config!$B$85, 
IF(C13=6, Config!$B$16*Config!$B$26*Config!$B$86, 
IF(C13=7, Config!$B$16*Config!$B$27*Config!$B$87, ""))))))))</f>
        <v>12075</v>
      </c>
      <c r="C13" s="10">
        <v>4.0</v>
      </c>
      <c r="D13" s="7" t="s">
        <v>1797</v>
      </c>
      <c r="E13" s="10">
        <v>0.0</v>
      </c>
      <c r="F13" s="10">
        <v>70.0</v>
      </c>
      <c r="G13" s="9">
        <f>IF(E13 &lt; Config!$B$4, Config!$B$4, E13)</f>
        <v>850</v>
      </c>
      <c r="H13" s="9">
        <f t="shared" si="1"/>
        <v>10263750</v>
      </c>
      <c r="I13" s="9">
        <f>H13 * (1 - Config!$B$9)</f>
        <v>8724187.5</v>
      </c>
      <c r="J13" s="9">
        <f>H13 * (1 + Config!$B$10)</f>
        <v>12829687.5</v>
      </c>
      <c r="K13" s="6" t="str">
        <f t="shared" si="2"/>
        <v>872g 41s 88c</v>
      </c>
      <c r="L13" s="8" t="str">
        <f t="shared" si="3"/>
        <v>1026g 37s 50c</v>
      </c>
      <c r="M13" s="6" t="str">
        <f t="shared" si="4"/>
        <v>1282g 96s 88c</v>
      </c>
      <c r="N13" s="6" t="str">
        <f t="shared" si="5"/>
        <v>X-51 Nether-Rocket X-TREME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/>
      <c r="B14" s="6">
        <f>IF(C14=0, Config!$B$16*Config!$B$20*Config!$B$80, 
IF(C14=1, Config!$B$16*Config!$B$21*Config!$B$81, 
IF(C14=2, Config!$B$16*Config!$B$22*Config!$B$82, 
IF(C14=3, Config!$B$16*Config!$B$23*Config!$B$83, 
IF(C14=4, Config!$B$16*Config!$B$24*Config!$B$84, 
IF(C14=5, Config!$B$16*Config!$B$25*Config!$B$85, 
IF(C14=6, Config!$B$16*Config!$B$26*Config!$B$86, 
IF(C14=7, Config!$B$16*Config!$B$27*Config!$B$87, ""))))))))</f>
        <v>12075</v>
      </c>
      <c r="C14" s="10">
        <v>4.0</v>
      </c>
      <c r="D14" s="7" t="s">
        <v>1798</v>
      </c>
      <c r="E14" s="10">
        <v>12500.0</v>
      </c>
      <c r="F14" s="10">
        <v>80.0</v>
      </c>
      <c r="G14" s="9">
        <f>IF(E14 &lt; Config!$B$4, Config!$B$4, E14)</f>
        <v>12500</v>
      </c>
      <c r="H14" s="9">
        <f t="shared" si="1"/>
        <v>150937500</v>
      </c>
      <c r="I14" s="9">
        <f>H14 * (1 - Config!$B$9)</f>
        <v>128296875</v>
      </c>
      <c r="J14" s="9">
        <f>H14 * (1 + Config!$B$10)</f>
        <v>188671875</v>
      </c>
      <c r="K14" s="6" t="str">
        <f t="shared" si="2"/>
        <v>12829g 68s 75c</v>
      </c>
      <c r="L14" s="8" t="str">
        <f t="shared" si="3"/>
        <v>15093g 75s 0c</v>
      </c>
      <c r="M14" s="6" t="str">
        <f t="shared" si="4"/>
        <v>18867g 18s 75c</v>
      </c>
      <c r="N14" s="6" t="str">
        <f t="shared" si="5"/>
        <v>Mechano-hog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>
        <f>IF(C15=0, Config!$B$16*Config!$B$20*Config!$B$80, 
IF(C15=1, Config!$B$16*Config!$B$21*Config!$B$81, 
IF(C15=2, Config!$B$16*Config!$B$22*Config!$B$82, 
IF(C15=3, Config!$B$16*Config!$B$23*Config!$B$83, 
IF(C15=4, Config!$B$16*Config!$B$24*Config!$B$84, 
IF(C15=5, Config!$B$16*Config!$B$25*Config!$B$85, 
IF(C15=6, Config!$B$16*Config!$B$26*Config!$B$86, 
IF(C15=7, Config!$B$16*Config!$B$27*Config!$B$87, ""))))))))</f>
        <v>12075</v>
      </c>
      <c r="C15" s="10">
        <v>4.0</v>
      </c>
      <c r="D15" s="7" t="s">
        <v>1799</v>
      </c>
      <c r="E15" s="10">
        <v>0.0</v>
      </c>
      <c r="F15" s="10">
        <v>80.0</v>
      </c>
      <c r="G15" s="9">
        <f>IF(E15 &lt; Config!$B$4, Config!$B$4, E15)</f>
        <v>850</v>
      </c>
      <c r="H15" s="9">
        <f t="shared" si="1"/>
        <v>10263750</v>
      </c>
      <c r="I15" s="9">
        <f>H15 * (1 - Config!$B$9)</f>
        <v>8724187.5</v>
      </c>
      <c r="J15" s="9">
        <f>H15 * (1 + Config!$B$10)</f>
        <v>12829687.5</v>
      </c>
      <c r="K15" s="6" t="str">
        <f t="shared" si="2"/>
        <v>872g 41s 88c</v>
      </c>
      <c r="L15" s="8" t="str">
        <f t="shared" si="3"/>
        <v>1026g 37s 50c</v>
      </c>
      <c r="M15" s="6" t="str">
        <f t="shared" si="4"/>
        <v>1282g 96s 88c</v>
      </c>
      <c r="N15" s="6" t="str">
        <f t="shared" si="5"/>
        <v>Mekgineer's Chopper</v>
      </c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/>
      <c r="B16" s="6"/>
      <c r="C16" s="10"/>
      <c r="D16" s="7"/>
      <c r="E16" s="10"/>
      <c r="F16" s="10"/>
      <c r="G16" s="9"/>
      <c r="H16" s="9"/>
      <c r="I16" s="9"/>
      <c r="J16" s="9"/>
      <c r="K16" s="6"/>
      <c r="L16" s="8"/>
      <c r="M16" s="6"/>
      <c r="N16" s="6"/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6"/>
      <c r="B17" s="6"/>
      <c r="C17" s="10"/>
      <c r="D17" s="7"/>
      <c r="E17" s="10"/>
      <c r="F17" s="10"/>
      <c r="G17" s="9"/>
      <c r="H17" s="9"/>
      <c r="I17" s="9"/>
      <c r="J17" s="9"/>
      <c r="K17" s="6"/>
      <c r="L17" s="8"/>
      <c r="M17" s="6"/>
      <c r="N17" s="6"/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/>
      <c r="C18" s="10"/>
      <c r="D18" s="7"/>
      <c r="E18" s="10"/>
      <c r="F18" s="10"/>
      <c r="G18" s="9"/>
      <c r="H18" s="9"/>
      <c r="I18" s="9"/>
      <c r="J18" s="9"/>
      <c r="K18" s="6"/>
      <c r="L18" s="8"/>
      <c r="M18" s="6"/>
      <c r="N18" s="6"/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/>
      <c r="C19" s="10"/>
      <c r="D19" s="7"/>
      <c r="E19" s="10"/>
      <c r="F19" s="10"/>
      <c r="G19" s="9"/>
      <c r="H19" s="9"/>
      <c r="I19" s="9"/>
      <c r="J19" s="9"/>
      <c r="K19" s="6"/>
      <c r="L19" s="8"/>
      <c r="M19" s="6"/>
      <c r="N19" s="6"/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/>
      <c r="C20" s="10"/>
      <c r="D20" s="7"/>
      <c r="E20" s="10"/>
      <c r="F20" s="10"/>
      <c r="G20" s="9"/>
      <c r="H20" s="9"/>
      <c r="I20" s="9"/>
      <c r="J20" s="9"/>
      <c r="K20" s="6"/>
      <c r="L20" s="8"/>
      <c r="M20" s="6"/>
      <c r="N20" s="6"/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/>
      <c r="C21" s="10"/>
      <c r="D21" s="7"/>
      <c r="E21" s="10"/>
      <c r="F21" s="10"/>
      <c r="G21" s="9"/>
      <c r="H21" s="9"/>
      <c r="I21" s="9"/>
      <c r="J21" s="9"/>
      <c r="K21" s="6"/>
      <c r="L21" s="8"/>
      <c r="M21" s="6"/>
      <c r="N21" s="6"/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/>
      <c r="C22" s="10"/>
      <c r="D22" s="7"/>
      <c r="E22" s="10"/>
      <c r="F22" s="10"/>
      <c r="G22" s="9"/>
      <c r="H22" s="9"/>
      <c r="I22" s="9"/>
      <c r="J22" s="9"/>
      <c r="K22" s="6"/>
      <c r="L22" s="8"/>
      <c r="M22" s="6"/>
      <c r="N22" s="6"/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/>
      <c r="C23" s="10"/>
      <c r="D23" s="7"/>
      <c r="E23" s="10"/>
      <c r="F23" s="10"/>
      <c r="G23" s="9"/>
      <c r="H23" s="9"/>
      <c r="I23" s="9"/>
      <c r="J23" s="9"/>
      <c r="K23" s="6"/>
      <c r="L23" s="8"/>
      <c r="M23" s="6"/>
      <c r="N23" s="6"/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/>
      <c r="C24" s="10"/>
      <c r="D24" s="7"/>
      <c r="E24" s="10"/>
      <c r="F24" s="10"/>
      <c r="G24" s="9"/>
      <c r="H24" s="9"/>
      <c r="I24" s="9"/>
      <c r="J24" s="9"/>
      <c r="K24" s="6"/>
      <c r="L24" s="8"/>
      <c r="M24" s="6"/>
      <c r="N24" s="6"/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/>
      <c r="C25" s="10"/>
      <c r="D25" s="7"/>
      <c r="E25" s="10"/>
      <c r="F25" s="10"/>
      <c r="G25" s="9"/>
      <c r="H25" s="9"/>
      <c r="I25" s="9"/>
      <c r="J25" s="9"/>
      <c r="K25" s="6"/>
      <c r="L25" s="8"/>
      <c r="M25" s="6"/>
      <c r="N25" s="6"/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/>
      <c r="C26" s="10"/>
      <c r="D26" s="7"/>
      <c r="E26" s="10"/>
      <c r="F26" s="10"/>
      <c r="G26" s="9"/>
      <c r="H26" s="9"/>
      <c r="I26" s="9"/>
      <c r="J26" s="9"/>
      <c r="K26" s="6"/>
      <c r="L26" s="8"/>
      <c r="M26" s="6"/>
      <c r="N26" s="6"/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/>
      <c r="C27" s="10"/>
      <c r="D27" s="7"/>
      <c r="E27" s="10"/>
      <c r="F27" s="10"/>
      <c r="G27" s="9"/>
      <c r="H27" s="9"/>
      <c r="I27" s="9"/>
      <c r="J27" s="9"/>
      <c r="K27" s="6"/>
      <c r="L27" s="8"/>
      <c r="M27" s="6"/>
      <c r="N27" s="6"/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/>
      <c r="C28" s="10"/>
      <c r="D28" s="7"/>
      <c r="E28" s="10"/>
      <c r="F28" s="10"/>
      <c r="G28" s="9"/>
      <c r="H28" s="9"/>
      <c r="I28" s="9"/>
      <c r="J28" s="9"/>
      <c r="K28" s="6"/>
      <c r="L28" s="8"/>
      <c r="M28" s="6"/>
      <c r="N28" s="6"/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/>
      <c r="C29" s="10"/>
      <c r="D29" s="7"/>
      <c r="E29" s="10"/>
      <c r="F29" s="10"/>
      <c r="G29" s="9"/>
      <c r="H29" s="9"/>
      <c r="I29" s="9"/>
      <c r="J29" s="9"/>
      <c r="K29" s="6"/>
      <c r="L29" s="8"/>
      <c r="M29" s="6"/>
      <c r="N29" s="6"/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/>
      <c r="C30" s="10"/>
      <c r="D30" s="7"/>
      <c r="E30" s="10"/>
      <c r="F30" s="10"/>
      <c r="G30" s="9"/>
      <c r="H30" s="9"/>
      <c r="I30" s="9"/>
      <c r="J30" s="9"/>
      <c r="K30" s="6"/>
      <c r="L30" s="8"/>
      <c r="M30" s="6"/>
      <c r="N30" s="6"/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/>
      <c r="C31" s="10"/>
      <c r="D31" s="7"/>
      <c r="E31" s="10"/>
      <c r="F31" s="10"/>
      <c r="G31" s="9"/>
      <c r="H31" s="9"/>
      <c r="I31" s="9"/>
      <c r="J31" s="9"/>
      <c r="K31" s="6"/>
      <c r="L31" s="8"/>
      <c r="M31" s="6"/>
      <c r="N31" s="6"/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/>
      <c r="C32" s="10"/>
      <c r="D32" s="7"/>
      <c r="E32" s="10"/>
      <c r="F32" s="10"/>
      <c r="G32" s="9"/>
      <c r="H32" s="9"/>
      <c r="I32" s="9"/>
      <c r="J32" s="9"/>
      <c r="K32" s="6"/>
      <c r="L32" s="8"/>
      <c r="M32" s="6"/>
      <c r="N32" s="6"/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/>
      <c r="C33" s="10"/>
      <c r="D33" s="7"/>
      <c r="E33" s="10"/>
      <c r="F33" s="10"/>
      <c r="G33" s="9"/>
      <c r="H33" s="9"/>
      <c r="I33" s="9"/>
      <c r="J33" s="9"/>
      <c r="K33" s="6"/>
      <c r="L33" s="8"/>
      <c r="M33" s="6"/>
      <c r="N33" s="6"/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/>
      <c r="C34" s="10"/>
      <c r="D34" s="7"/>
      <c r="E34" s="10"/>
      <c r="F34" s="10"/>
      <c r="G34" s="9"/>
      <c r="H34" s="9"/>
      <c r="I34" s="9"/>
      <c r="J34" s="9"/>
      <c r="K34" s="6"/>
      <c r="L34" s="8"/>
      <c r="M34" s="6"/>
      <c r="N34" s="6"/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/>
      <c r="C35" s="10"/>
      <c r="D35" s="7"/>
      <c r="E35" s="10"/>
      <c r="F35" s="10"/>
      <c r="G35" s="9"/>
      <c r="H35" s="9"/>
      <c r="I35" s="9"/>
      <c r="J35" s="9"/>
      <c r="K35" s="6"/>
      <c r="L35" s="8"/>
      <c r="M35" s="6"/>
      <c r="N35" s="6"/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/>
      <c r="C36" s="10"/>
      <c r="D36" s="7"/>
      <c r="E36" s="10"/>
      <c r="F36" s="10"/>
      <c r="G36" s="9"/>
      <c r="H36" s="9"/>
      <c r="I36" s="9"/>
      <c r="J36" s="9"/>
      <c r="K36" s="6"/>
      <c r="L36" s="8"/>
      <c r="M36" s="6"/>
      <c r="N36" s="6"/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/>
      <c r="C37" s="10"/>
      <c r="D37" s="7"/>
      <c r="E37" s="10"/>
      <c r="F37" s="10"/>
      <c r="G37" s="9"/>
      <c r="H37" s="9"/>
      <c r="I37" s="9"/>
      <c r="J37" s="9"/>
      <c r="K37" s="6"/>
      <c r="L37" s="8"/>
      <c r="M37" s="6"/>
      <c r="N37" s="6"/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/>
      <c r="C38" s="10"/>
      <c r="D38" s="7"/>
      <c r="E38" s="10"/>
      <c r="F38" s="10"/>
      <c r="G38" s="9"/>
      <c r="H38" s="9"/>
      <c r="I38" s="9"/>
      <c r="J38" s="9"/>
      <c r="K38" s="6"/>
      <c r="L38" s="8"/>
      <c r="M38" s="6"/>
      <c r="N38" s="6"/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/>
      <c r="C39" s="10"/>
      <c r="D39" s="7"/>
      <c r="E39" s="10"/>
      <c r="F39" s="10"/>
      <c r="G39" s="9"/>
      <c r="H39" s="9"/>
      <c r="I39" s="9"/>
      <c r="J39" s="9"/>
      <c r="K39" s="6"/>
      <c r="L39" s="8"/>
      <c r="M39" s="6"/>
      <c r="N39" s="6"/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/>
      <c r="C40" s="10"/>
      <c r="D40" s="7"/>
      <c r="E40" s="10"/>
      <c r="F40" s="10"/>
      <c r="G40" s="9"/>
      <c r="H40" s="9"/>
      <c r="I40" s="9"/>
      <c r="J40" s="9"/>
      <c r="K40" s="6"/>
      <c r="L40" s="8"/>
      <c r="M40" s="6"/>
      <c r="N40" s="6"/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/>
      <c r="C41" s="10"/>
      <c r="D41" s="7"/>
      <c r="E41" s="10"/>
      <c r="F41" s="10"/>
      <c r="G41" s="9"/>
      <c r="H41" s="9"/>
      <c r="I41" s="9"/>
      <c r="J41" s="9"/>
      <c r="K41" s="6"/>
      <c r="L41" s="8"/>
      <c r="M41" s="6"/>
      <c r="N41" s="6"/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/>
      <c r="C42" s="10"/>
      <c r="D42" s="7"/>
      <c r="E42" s="10"/>
      <c r="F42" s="10"/>
      <c r="G42" s="9"/>
      <c r="H42" s="9"/>
      <c r="I42" s="9"/>
      <c r="J42" s="9"/>
      <c r="K42" s="6"/>
      <c r="L42" s="8"/>
      <c r="M42" s="6"/>
      <c r="N42" s="6"/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/>
      <c r="C43" s="10"/>
      <c r="D43" s="7"/>
      <c r="E43" s="10"/>
      <c r="F43" s="10"/>
      <c r="G43" s="9"/>
      <c r="H43" s="9"/>
      <c r="I43" s="9"/>
      <c r="J43" s="9"/>
      <c r="K43" s="6"/>
      <c r="L43" s="8"/>
      <c r="M43" s="6"/>
      <c r="N43" s="6"/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/>
      <c r="C44" s="10"/>
      <c r="D44" s="7"/>
      <c r="E44" s="10"/>
      <c r="F44" s="10"/>
      <c r="G44" s="9"/>
      <c r="H44" s="9"/>
      <c r="I44" s="9"/>
      <c r="J44" s="9"/>
      <c r="K44" s="6"/>
      <c r="L44" s="8"/>
      <c r="M44" s="6"/>
      <c r="N44" s="6"/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/>
      <c r="C45" s="10"/>
      <c r="D45" s="7"/>
      <c r="E45" s="10"/>
      <c r="F45" s="10"/>
      <c r="G45" s="9"/>
      <c r="H45" s="9"/>
      <c r="I45" s="9"/>
      <c r="J45" s="9"/>
      <c r="K45" s="6"/>
      <c r="L45" s="8"/>
      <c r="M45" s="6"/>
      <c r="N45" s="6"/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/>
      <c r="C46" s="10"/>
      <c r="D46" s="7"/>
      <c r="E46" s="10"/>
      <c r="F46" s="10"/>
      <c r="G46" s="9"/>
      <c r="H46" s="9"/>
      <c r="I46" s="9"/>
      <c r="J46" s="9"/>
      <c r="K46" s="6"/>
      <c r="L46" s="8"/>
      <c r="M46" s="6"/>
      <c r="N46" s="6"/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/>
      <c r="C47" s="10"/>
      <c r="D47" s="7"/>
      <c r="E47" s="10"/>
      <c r="F47" s="10"/>
      <c r="G47" s="9"/>
      <c r="H47" s="9"/>
      <c r="I47" s="9"/>
      <c r="J47" s="9"/>
      <c r="K47" s="6"/>
      <c r="L47" s="8"/>
      <c r="M47" s="6"/>
      <c r="N47" s="6"/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/>
      <c r="C48" s="10"/>
      <c r="D48" s="7"/>
      <c r="E48" s="10"/>
      <c r="F48" s="10"/>
      <c r="G48" s="9"/>
      <c r="H48" s="9"/>
      <c r="I48" s="9"/>
      <c r="J48" s="9"/>
      <c r="K48" s="6"/>
      <c r="L48" s="8"/>
      <c r="M48" s="6"/>
      <c r="N48" s="6"/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/>
      <c r="C49" s="10"/>
      <c r="D49" s="7"/>
      <c r="E49" s="10"/>
      <c r="F49" s="10"/>
      <c r="G49" s="9"/>
      <c r="H49" s="9"/>
      <c r="I49" s="9"/>
      <c r="J49" s="9"/>
      <c r="K49" s="6"/>
      <c r="L49" s="8"/>
      <c r="M49" s="6"/>
      <c r="N49" s="6"/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/>
      <c r="C50" s="10"/>
      <c r="D50" s="7"/>
      <c r="E50" s="10"/>
      <c r="F50" s="10"/>
      <c r="G50" s="9"/>
      <c r="H50" s="9"/>
      <c r="I50" s="9"/>
      <c r="J50" s="9"/>
      <c r="K50" s="6"/>
      <c r="L50" s="8"/>
      <c r="M50" s="6"/>
      <c r="N50" s="6"/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/>
      <c r="C51" s="10"/>
      <c r="D51" s="7"/>
      <c r="E51" s="10"/>
      <c r="F51" s="10"/>
      <c r="G51" s="9"/>
      <c r="H51" s="9"/>
      <c r="I51" s="9"/>
      <c r="J51" s="9"/>
      <c r="K51" s="6"/>
      <c r="L51" s="8"/>
      <c r="M51" s="6"/>
      <c r="N51" s="6"/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/>
      <c r="C52" s="10"/>
      <c r="D52" s="7"/>
      <c r="E52" s="10"/>
      <c r="F52" s="10"/>
      <c r="G52" s="9"/>
      <c r="H52" s="9"/>
      <c r="I52" s="9"/>
      <c r="J52" s="9"/>
      <c r="K52" s="6"/>
      <c r="L52" s="8"/>
      <c r="M52" s="6"/>
      <c r="N52" s="6"/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/>
      <c r="C53" s="10"/>
      <c r="D53" s="7"/>
      <c r="E53" s="10"/>
      <c r="F53" s="10"/>
      <c r="G53" s="9"/>
      <c r="H53" s="9"/>
      <c r="I53" s="9"/>
      <c r="J53" s="9"/>
      <c r="K53" s="6"/>
      <c r="L53" s="8"/>
      <c r="M53" s="6"/>
      <c r="N53" s="6"/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/>
      <c r="C54" s="10"/>
      <c r="D54" s="7"/>
      <c r="E54" s="10"/>
      <c r="F54" s="10"/>
      <c r="G54" s="9"/>
      <c r="H54" s="9"/>
      <c r="I54" s="9"/>
      <c r="J54" s="9"/>
      <c r="K54" s="6"/>
      <c r="L54" s="8"/>
      <c r="M54" s="6"/>
      <c r="N54" s="6"/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/>
      <c r="C55" s="10"/>
      <c r="D55" s="7"/>
      <c r="E55" s="10"/>
      <c r="F55" s="10"/>
      <c r="G55" s="9"/>
      <c r="H55" s="9"/>
      <c r="I55" s="9"/>
      <c r="J55" s="9"/>
      <c r="K55" s="6"/>
      <c r="L55" s="8"/>
      <c r="M55" s="6"/>
      <c r="N55" s="6"/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/>
      <c r="C56" s="10"/>
      <c r="D56" s="7"/>
      <c r="E56" s="10"/>
      <c r="F56" s="10"/>
      <c r="G56" s="9"/>
      <c r="H56" s="9"/>
      <c r="I56" s="9"/>
      <c r="J56" s="9"/>
      <c r="K56" s="6"/>
      <c r="L56" s="8"/>
      <c r="M56" s="6"/>
      <c r="N56" s="6"/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/>
      <c r="C57" s="10"/>
      <c r="D57" s="7"/>
      <c r="E57" s="10"/>
      <c r="F57" s="10"/>
      <c r="G57" s="9"/>
      <c r="H57" s="9"/>
      <c r="I57" s="9"/>
      <c r="J57" s="9"/>
      <c r="K57" s="6"/>
      <c r="L57" s="8"/>
      <c r="M57" s="6"/>
      <c r="N57" s="6"/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/>
      <c r="C58" s="10"/>
      <c r="D58" s="7"/>
      <c r="E58" s="10"/>
      <c r="F58" s="10"/>
      <c r="G58" s="9"/>
      <c r="H58" s="9"/>
      <c r="I58" s="9"/>
      <c r="J58" s="9"/>
      <c r="K58" s="6"/>
      <c r="L58" s="8"/>
      <c r="M58" s="6"/>
      <c r="N58" s="6"/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/>
      <c r="C59" s="10"/>
      <c r="D59" s="7"/>
      <c r="E59" s="10"/>
      <c r="F59" s="10"/>
      <c r="G59" s="9"/>
      <c r="H59" s="9"/>
      <c r="I59" s="9"/>
      <c r="J59" s="9"/>
      <c r="K59" s="6"/>
      <c r="L59" s="8"/>
      <c r="M59" s="6"/>
      <c r="N59" s="6"/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/>
      <c r="C60" s="10"/>
      <c r="D60" s="7"/>
      <c r="E60" s="10"/>
      <c r="F60" s="10"/>
      <c r="G60" s="9"/>
      <c r="H60" s="9"/>
      <c r="I60" s="9"/>
      <c r="J60" s="9"/>
      <c r="K60" s="6"/>
      <c r="L60" s="8"/>
      <c r="M60" s="6"/>
      <c r="N60" s="6"/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/>
      <c r="C61" s="10"/>
      <c r="D61" s="7"/>
      <c r="E61" s="10"/>
      <c r="F61" s="10"/>
      <c r="G61" s="9"/>
      <c r="H61" s="9"/>
      <c r="I61" s="9"/>
      <c r="J61" s="9"/>
      <c r="K61" s="6"/>
      <c r="L61" s="8"/>
      <c r="M61" s="6"/>
      <c r="N61" s="6"/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9"/>
      <c r="C62" s="9"/>
      <c r="D62" s="6"/>
      <c r="E62" s="9"/>
      <c r="F62" s="9"/>
      <c r="G62" s="9"/>
      <c r="H62" s="9"/>
      <c r="I62" s="9"/>
      <c r="J62" s="9"/>
      <c r="K62" s="6"/>
      <c r="L62" s="8"/>
      <c r="M62" s="6"/>
      <c r="N62" s="6"/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9"/>
      <c r="C63" s="9"/>
      <c r="D63" s="6"/>
      <c r="E63" s="9"/>
      <c r="F63" s="9"/>
      <c r="G63" s="9"/>
      <c r="H63" s="9"/>
      <c r="I63" s="9"/>
      <c r="J63" s="9"/>
      <c r="K63" s="6"/>
      <c r="L63" s="8"/>
      <c r="M63" s="6"/>
      <c r="N63" s="6"/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9"/>
      <c r="C64" s="9"/>
      <c r="D64" s="6"/>
      <c r="E64" s="9"/>
      <c r="F64" s="9"/>
      <c r="G64" s="9"/>
      <c r="H64" s="9"/>
      <c r="I64" s="9"/>
      <c r="J64" s="9"/>
      <c r="K64" s="6"/>
      <c r="L64" s="8"/>
      <c r="M64" s="6"/>
      <c r="N64" s="6"/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9"/>
      <c r="C65" s="10"/>
      <c r="D65" s="7"/>
      <c r="E65" s="10"/>
      <c r="F65" s="10"/>
      <c r="G65" s="9"/>
      <c r="H65" s="9"/>
      <c r="I65" s="9"/>
      <c r="J65" s="9"/>
      <c r="K65" s="6"/>
      <c r="L65" s="8"/>
      <c r="M65" s="6"/>
      <c r="N65" s="6"/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9"/>
      <c r="C66" s="10"/>
      <c r="D66" s="7"/>
      <c r="E66" s="10"/>
      <c r="F66" s="10"/>
      <c r="G66" s="9"/>
      <c r="H66" s="9"/>
      <c r="I66" s="9"/>
      <c r="J66" s="9"/>
      <c r="K66" s="6"/>
      <c r="L66" s="6"/>
      <c r="M66" s="6"/>
      <c r="N66" s="6"/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9"/>
      <c r="C67" s="10"/>
      <c r="D67" s="7"/>
      <c r="E67" s="10"/>
      <c r="F67" s="10"/>
      <c r="G67" s="9"/>
      <c r="H67" s="9"/>
      <c r="I67" s="9"/>
      <c r="J67" s="9"/>
      <c r="K67" s="6"/>
      <c r="L67" s="8"/>
      <c r="M67" s="6"/>
      <c r="N67" s="6"/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9"/>
      <c r="C68" s="10"/>
      <c r="D68" s="7"/>
      <c r="E68" s="10"/>
      <c r="F68" s="10"/>
      <c r="G68" s="9"/>
      <c r="H68" s="9"/>
      <c r="I68" s="9"/>
      <c r="J68" s="9"/>
      <c r="K68" s="6"/>
      <c r="L68" s="8"/>
      <c r="M68" s="6"/>
      <c r="N68" s="6"/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9"/>
      <c r="C69" s="10"/>
      <c r="D69" s="7"/>
      <c r="E69" s="10"/>
      <c r="F69" s="10"/>
      <c r="G69" s="9"/>
      <c r="H69" s="9"/>
      <c r="I69" s="9"/>
      <c r="J69" s="9"/>
      <c r="K69" s="6"/>
      <c r="L69" s="8"/>
      <c r="M69" s="6"/>
      <c r="N69" s="6"/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9"/>
      <c r="C70" s="10"/>
      <c r="D70" s="7"/>
      <c r="E70" s="10"/>
      <c r="F70" s="10"/>
      <c r="G70" s="9"/>
      <c r="H70" s="9"/>
      <c r="I70" s="9"/>
      <c r="J70" s="9"/>
      <c r="K70" s="6"/>
      <c r="L70" s="8"/>
      <c r="M70" s="6"/>
      <c r="N70" s="6"/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9"/>
      <c r="C71" s="10"/>
      <c r="D71" s="7"/>
      <c r="E71" s="10"/>
      <c r="F71" s="10"/>
      <c r="G71" s="9"/>
      <c r="H71" s="9"/>
      <c r="I71" s="9"/>
      <c r="J71" s="9"/>
      <c r="K71" s="6"/>
      <c r="L71" s="8"/>
      <c r="M71" s="6"/>
      <c r="N71" s="6"/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9"/>
      <c r="C72" s="10"/>
      <c r="D72" s="7"/>
      <c r="E72" s="10"/>
      <c r="F72" s="10"/>
      <c r="G72" s="9"/>
      <c r="H72" s="9"/>
      <c r="I72" s="9"/>
      <c r="J72" s="9"/>
      <c r="K72" s="6"/>
      <c r="L72" s="8"/>
      <c r="M72" s="6"/>
      <c r="N72" s="6"/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9"/>
      <c r="C73" s="10"/>
      <c r="D73" s="7"/>
      <c r="E73" s="10"/>
      <c r="F73" s="10"/>
      <c r="G73" s="9"/>
      <c r="H73" s="9"/>
      <c r="I73" s="9"/>
      <c r="J73" s="9"/>
      <c r="K73" s="6"/>
      <c r="L73" s="8"/>
      <c r="M73" s="6"/>
      <c r="N73" s="6"/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9"/>
      <c r="C74" s="10"/>
      <c r="D74" s="7"/>
      <c r="E74" s="10"/>
      <c r="F74" s="10"/>
      <c r="G74" s="9"/>
      <c r="H74" s="9"/>
      <c r="I74" s="9"/>
      <c r="J74" s="9"/>
      <c r="K74" s="6"/>
      <c r="L74" s="8"/>
      <c r="M74" s="6"/>
      <c r="N74" s="6"/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9"/>
      <c r="C75" s="10"/>
      <c r="D75" s="7"/>
      <c r="E75" s="10"/>
      <c r="F75" s="10"/>
      <c r="G75" s="9"/>
      <c r="H75" s="9"/>
      <c r="I75" s="9"/>
      <c r="J75" s="9"/>
      <c r="K75" s="6"/>
      <c r="L75" s="8"/>
      <c r="M75" s="6"/>
      <c r="N75" s="6"/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9"/>
      <c r="C76" s="10"/>
      <c r="D76" s="7"/>
      <c r="E76" s="10"/>
      <c r="F76" s="10"/>
      <c r="G76" s="9"/>
      <c r="H76" s="9"/>
      <c r="I76" s="9"/>
      <c r="J76" s="9"/>
      <c r="K76" s="6"/>
      <c r="L76" s="8"/>
      <c r="M76" s="6"/>
      <c r="N76" s="6"/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9"/>
      <c r="C77" s="10"/>
      <c r="D77" s="7"/>
      <c r="E77" s="10"/>
      <c r="F77" s="10"/>
      <c r="G77" s="9"/>
      <c r="H77" s="9"/>
      <c r="I77" s="9"/>
      <c r="J77" s="9"/>
      <c r="K77" s="6"/>
      <c r="L77" s="8"/>
      <c r="M77" s="6"/>
      <c r="N77" s="6"/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9"/>
      <c r="C78" s="10"/>
      <c r="D78" s="7"/>
      <c r="E78" s="10"/>
      <c r="F78" s="10"/>
      <c r="G78" s="9"/>
      <c r="H78" s="9"/>
      <c r="I78" s="9"/>
      <c r="J78" s="9"/>
      <c r="K78" s="6"/>
      <c r="L78" s="8"/>
      <c r="M78" s="6"/>
      <c r="N78" s="6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9"/>
      <c r="C79" s="10"/>
      <c r="D79" s="7"/>
      <c r="E79" s="10"/>
      <c r="F79" s="10"/>
      <c r="G79" s="9"/>
      <c r="H79" s="9"/>
      <c r="I79" s="9"/>
      <c r="J79" s="9"/>
      <c r="K79" s="6"/>
      <c r="L79" s="8"/>
      <c r="M79" s="6"/>
      <c r="N79" s="6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9"/>
      <c r="C80" s="9"/>
      <c r="D80" s="6"/>
      <c r="E80" s="9"/>
      <c r="F80" s="9"/>
      <c r="G80" s="9"/>
      <c r="H80" s="9"/>
      <c r="I80" s="9"/>
      <c r="J80" s="9"/>
      <c r="K80" s="6"/>
      <c r="L80" s="8"/>
      <c r="M80" s="6"/>
      <c r="N80" s="6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9"/>
      <c r="C81" s="9"/>
      <c r="D81" s="6"/>
      <c r="E81" s="9"/>
      <c r="F81" s="9"/>
      <c r="G81" s="9"/>
      <c r="H81" s="9"/>
      <c r="I81" s="9"/>
      <c r="J81" s="9"/>
      <c r="K81" s="6"/>
      <c r="L81" s="8"/>
      <c r="M81" s="6"/>
      <c r="N81" s="6"/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9"/>
      <c r="C82" s="9"/>
      <c r="D82" s="6"/>
      <c r="E82" s="9"/>
      <c r="F82" s="9"/>
      <c r="G82" s="9"/>
      <c r="H82" s="9"/>
      <c r="I82" s="9"/>
      <c r="J82" s="9"/>
      <c r="K82" s="6"/>
      <c r="L82" s="8"/>
      <c r="M82" s="6"/>
      <c r="N82" s="6"/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9"/>
      <c r="C83" s="9"/>
      <c r="D83" s="6"/>
      <c r="E83" s="9"/>
      <c r="F83" s="9"/>
      <c r="G83" s="9"/>
      <c r="H83" s="9"/>
      <c r="I83" s="9"/>
      <c r="J83" s="9"/>
      <c r="K83" s="6"/>
      <c r="L83" s="8"/>
      <c r="M83" s="6"/>
      <c r="N83" s="6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9"/>
      <c r="C84" s="9"/>
      <c r="D84" s="6"/>
      <c r="E84" s="9"/>
      <c r="F84" s="9"/>
      <c r="G84" s="9"/>
      <c r="H84" s="9"/>
      <c r="I84" s="9"/>
      <c r="J84" s="9"/>
      <c r="K84" s="6"/>
      <c r="L84" s="8"/>
      <c r="M84" s="6"/>
      <c r="N84" s="6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9"/>
      <c r="C85" s="9"/>
      <c r="D85" s="6"/>
      <c r="E85" s="9"/>
      <c r="F85" s="9"/>
      <c r="G85" s="9"/>
      <c r="H85" s="9"/>
      <c r="I85" s="9"/>
      <c r="J85" s="9"/>
      <c r="K85" s="6"/>
      <c r="L85" s="8"/>
      <c r="M85" s="6"/>
      <c r="N85" s="6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9"/>
      <c r="C86" s="9"/>
      <c r="D86" s="6"/>
      <c r="E86" s="9"/>
      <c r="F86" s="9"/>
      <c r="G86" s="9"/>
      <c r="H86" s="9"/>
      <c r="I86" s="9"/>
      <c r="J86" s="9"/>
      <c r="K86" s="6"/>
      <c r="L86" s="8"/>
      <c r="M86" s="6"/>
      <c r="N86" s="6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9"/>
      <c r="C87" s="9"/>
      <c r="D87" s="6"/>
      <c r="E87" s="9"/>
      <c r="F87" s="9"/>
      <c r="G87" s="9"/>
      <c r="H87" s="9"/>
      <c r="I87" s="9"/>
      <c r="J87" s="9"/>
      <c r="K87" s="6"/>
      <c r="L87" s="8"/>
      <c r="M87" s="6"/>
      <c r="N87" s="6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9"/>
      <c r="C88" s="9"/>
      <c r="D88" s="6"/>
      <c r="E88" s="9"/>
      <c r="F88" s="9"/>
      <c r="G88" s="9"/>
      <c r="H88" s="9"/>
      <c r="I88" s="9"/>
      <c r="J88" s="9"/>
      <c r="K88" s="6"/>
      <c r="L88" s="8"/>
      <c r="M88" s="6"/>
      <c r="N88" s="6"/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9"/>
      <c r="C89" s="9"/>
      <c r="D89" s="6"/>
      <c r="E89" s="9"/>
      <c r="F89" s="9"/>
      <c r="G89" s="9"/>
      <c r="H89" s="9"/>
      <c r="I89" s="9"/>
      <c r="J89" s="9"/>
      <c r="K89" s="6"/>
      <c r="L89" s="8"/>
      <c r="M89" s="6"/>
      <c r="N89" s="6"/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9"/>
      <c r="C90" s="9"/>
      <c r="D90" s="6"/>
      <c r="E90" s="9"/>
      <c r="F90" s="9"/>
      <c r="G90" s="9"/>
      <c r="H90" s="9"/>
      <c r="I90" s="9"/>
      <c r="J90" s="9"/>
      <c r="K90" s="6"/>
      <c r="L90" s="8"/>
      <c r="M90" s="6"/>
      <c r="N90" s="6"/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9"/>
      <c r="C91" s="9"/>
      <c r="D91" s="6"/>
      <c r="E91" s="9"/>
      <c r="F91" s="9"/>
      <c r="G91" s="9"/>
      <c r="H91" s="9"/>
      <c r="I91" s="9"/>
      <c r="J91" s="9"/>
      <c r="K91" s="6"/>
      <c r="L91" s="8"/>
      <c r="M91" s="6"/>
      <c r="N91" s="6"/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9"/>
      <c r="C92" s="9"/>
      <c r="D92" s="6"/>
      <c r="E92" s="9"/>
      <c r="F92" s="9"/>
      <c r="G92" s="9"/>
      <c r="H92" s="9"/>
      <c r="I92" s="9"/>
      <c r="J92" s="9"/>
      <c r="K92" s="6"/>
      <c r="L92" s="8"/>
      <c r="M92" s="6"/>
      <c r="N92" s="6"/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9"/>
      <c r="C93" s="9"/>
      <c r="D93" s="6"/>
      <c r="E93" s="9"/>
      <c r="F93" s="9"/>
      <c r="G93" s="9"/>
      <c r="H93" s="9"/>
      <c r="I93" s="9"/>
      <c r="J93" s="9"/>
      <c r="K93" s="6"/>
      <c r="L93" s="8"/>
      <c r="M93" s="6"/>
      <c r="N93" s="6"/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9"/>
      <c r="C94" s="9"/>
      <c r="D94" s="6"/>
      <c r="E94" s="9"/>
      <c r="F94" s="9"/>
      <c r="G94" s="9"/>
      <c r="H94" s="9"/>
      <c r="I94" s="9"/>
      <c r="J94" s="9"/>
      <c r="K94" s="6"/>
      <c r="L94" s="8"/>
      <c r="M94" s="6"/>
      <c r="N94" s="6"/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9"/>
      <c r="C95" s="9"/>
      <c r="D95" s="6"/>
      <c r="E95" s="9"/>
      <c r="F95" s="9"/>
      <c r="G95" s="9"/>
      <c r="H95" s="9"/>
      <c r="I95" s="9"/>
      <c r="J95" s="9"/>
      <c r="K95" s="6"/>
      <c r="L95" s="8"/>
      <c r="M95" s="6"/>
      <c r="N95" s="6"/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9"/>
      <c r="C96" s="9"/>
      <c r="D96" s="6"/>
      <c r="E96" s="9"/>
      <c r="F96" s="9"/>
      <c r="G96" s="9"/>
      <c r="H96" s="9"/>
      <c r="I96" s="9"/>
      <c r="J96" s="9"/>
      <c r="K96" s="6"/>
      <c r="L96" s="8"/>
      <c r="M96" s="6"/>
      <c r="N96" s="6"/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9"/>
      <c r="C97" s="9"/>
      <c r="D97" s="6"/>
      <c r="E97" s="9"/>
      <c r="F97" s="9"/>
      <c r="G97" s="9"/>
      <c r="H97" s="9"/>
      <c r="I97" s="9"/>
      <c r="J97" s="9"/>
      <c r="K97" s="6"/>
      <c r="L97" s="8"/>
      <c r="M97" s="6"/>
      <c r="N97" s="6"/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9"/>
      <c r="C98" s="9"/>
      <c r="D98" s="6"/>
      <c r="E98" s="9"/>
      <c r="F98" s="9"/>
      <c r="G98" s="9"/>
      <c r="H98" s="9"/>
      <c r="I98" s="9"/>
      <c r="J98" s="9"/>
      <c r="K98" s="6"/>
      <c r="L98" s="8"/>
      <c r="M98" s="6"/>
      <c r="N98" s="6"/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9"/>
      <c r="C99" s="9"/>
      <c r="D99" s="6"/>
      <c r="E99" s="9"/>
      <c r="F99" s="9"/>
      <c r="G99" s="9"/>
      <c r="H99" s="9"/>
      <c r="I99" s="9"/>
      <c r="J99" s="9"/>
      <c r="K99" s="6"/>
      <c r="L99" s="8"/>
      <c r="M99" s="6"/>
      <c r="N99" s="6"/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9"/>
      <c r="C100" s="9"/>
      <c r="D100" s="6"/>
      <c r="E100" s="9"/>
      <c r="F100" s="9"/>
      <c r="G100" s="9"/>
      <c r="H100" s="9"/>
      <c r="I100" s="9"/>
      <c r="J100" s="9"/>
      <c r="K100" s="6"/>
      <c r="L100" s="8"/>
      <c r="M100" s="6"/>
      <c r="N100" s="6"/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9"/>
      <c r="C101" s="9"/>
      <c r="D101" s="6"/>
      <c r="E101" s="9"/>
      <c r="F101" s="9"/>
      <c r="G101" s="9"/>
      <c r="H101" s="9"/>
      <c r="I101" s="9"/>
      <c r="J101" s="9"/>
      <c r="K101" s="6"/>
      <c r="L101" s="8"/>
      <c r="M101" s="6"/>
      <c r="N101" s="6"/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9"/>
      <c r="C102" s="9"/>
      <c r="D102" s="6"/>
      <c r="E102" s="9"/>
      <c r="F102" s="9"/>
      <c r="G102" s="9"/>
      <c r="H102" s="9"/>
      <c r="I102" s="9"/>
      <c r="J102" s="9"/>
      <c r="K102" s="6"/>
      <c r="L102" s="8"/>
      <c r="M102" s="6"/>
      <c r="N102" s="6"/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9"/>
      <c r="C103" s="9"/>
      <c r="D103" s="6"/>
      <c r="E103" s="9"/>
      <c r="F103" s="9"/>
      <c r="G103" s="9"/>
      <c r="H103" s="9"/>
      <c r="I103" s="9"/>
      <c r="J103" s="9"/>
      <c r="K103" s="6"/>
      <c r="L103" s="8"/>
      <c r="M103" s="6"/>
      <c r="N103" s="6"/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9"/>
      <c r="C104" s="9"/>
      <c r="D104" s="6"/>
      <c r="E104" s="9"/>
      <c r="F104" s="9"/>
      <c r="G104" s="9"/>
      <c r="H104" s="9"/>
      <c r="I104" s="9"/>
      <c r="J104" s="9"/>
      <c r="K104" s="6"/>
      <c r="L104" s="8"/>
      <c r="M104" s="6"/>
      <c r="N104" s="6"/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9"/>
      <c r="C105" s="9"/>
      <c r="D105" s="6"/>
      <c r="E105" s="9"/>
      <c r="F105" s="9"/>
      <c r="G105" s="9"/>
      <c r="H105" s="9"/>
      <c r="I105" s="9"/>
      <c r="J105" s="9"/>
      <c r="K105" s="6"/>
      <c r="L105" s="8"/>
      <c r="M105" s="6"/>
      <c r="N105" s="6"/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9"/>
      <c r="C106" s="9"/>
      <c r="D106" s="6"/>
      <c r="E106" s="9"/>
      <c r="F106" s="9"/>
      <c r="G106" s="9"/>
      <c r="H106" s="9"/>
      <c r="I106" s="9"/>
      <c r="J106" s="9"/>
      <c r="K106" s="6"/>
      <c r="L106" s="8"/>
      <c r="M106" s="6"/>
      <c r="N106" s="6"/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9"/>
      <c r="C107" s="9"/>
      <c r="D107" s="6"/>
      <c r="E107" s="9"/>
      <c r="F107" s="9"/>
      <c r="G107" s="9"/>
      <c r="H107" s="9"/>
      <c r="I107" s="9"/>
      <c r="J107" s="9"/>
      <c r="K107" s="6"/>
      <c r="L107" s="8"/>
      <c r="M107" s="6"/>
      <c r="N107" s="6"/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9"/>
      <c r="C108" s="9"/>
      <c r="D108" s="6"/>
      <c r="E108" s="9"/>
      <c r="F108" s="9"/>
      <c r="G108" s="9"/>
      <c r="H108" s="9"/>
      <c r="I108" s="9"/>
      <c r="J108" s="9"/>
      <c r="K108" s="6"/>
      <c r="L108" s="8"/>
      <c r="M108" s="6"/>
      <c r="N108" s="6"/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9"/>
      <c r="C109" s="9"/>
      <c r="D109" s="6"/>
      <c r="E109" s="9"/>
      <c r="F109" s="9"/>
      <c r="G109" s="9"/>
      <c r="H109" s="9"/>
      <c r="I109" s="9"/>
      <c r="J109" s="9"/>
      <c r="K109" s="6"/>
      <c r="L109" s="8"/>
      <c r="M109" s="6"/>
      <c r="N109" s="6"/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9"/>
      <c r="C110" s="9"/>
      <c r="D110" s="6"/>
      <c r="E110" s="9"/>
      <c r="F110" s="9"/>
      <c r="G110" s="9"/>
      <c r="H110" s="9"/>
      <c r="I110" s="9"/>
      <c r="J110" s="9"/>
      <c r="K110" s="6"/>
      <c r="L110" s="8"/>
      <c r="M110" s="6"/>
      <c r="N110" s="6"/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9"/>
      <c r="C111" s="9"/>
      <c r="D111" s="6"/>
      <c r="E111" s="9"/>
      <c r="F111" s="9"/>
      <c r="G111" s="9"/>
      <c r="H111" s="9"/>
      <c r="I111" s="9"/>
      <c r="J111" s="9"/>
      <c r="K111" s="6"/>
      <c r="L111" s="8"/>
      <c r="M111" s="6"/>
      <c r="N111" s="6"/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9"/>
      <c r="C112" s="9"/>
      <c r="D112" s="6"/>
      <c r="E112" s="9"/>
      <c r="F112" s="9"/>
      <c r="G112" s="9"/>
      <c r="H112" s="9"/>
      <c r="I112" s="9"/>
      <c r="J112" s="9"/>
      <c r="K112" s="6"/>
      <c r="L112" s="8"/>
      <c r="M112" s="6"/>
      <c r="N112" s="6"/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9"/>
      <c r="C113" s="9"/>
      <c r="D113" s="6"/>
      <c r="E113" s="9"/>
      <c r="F113" s="9"/>
      <c r="G113" s="9"/>
      <c r="H113" s="9"/>
      <c r="I113" s="9"/>
      <c r="J113" s="9"/>
      <c r="K113" s="6"/>
      <c r="L113" s="8"/>
      <c r="M113" s="6"/>
      <c r="N113" s="6"/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9"/>
      <c r="C114" s="9"/>
      <c r="D114" s="6"/>
      <c r="E114" s="9"/>
      <c r="F114" s="9"/>
      <c r="G114" s="9"/>
      <c r="H114" s="9"/>
      <c r="I114" s="9"/>
      <c r="J114" s="9"/>
      <c r="K114" s="6"/>
      <c r="L114" s="8"/>
      <c r="M114" s="6"/>
      <c r="N114" s="6"/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9"/>
      <c r="C115" s="9"/>
      <c r="D115" s="6"/>
      <c r="E115" s="9"/>
      <c r="F115" s="9"/>
      <c r="G115" s="9"/>
      <c r="H115" s="9"/>
      <c r="I115" s="9"/>
      <c r="J115" s="9"/>
      <c r="K115" s="6"/>
      <c r="L115" s="8"/>
      <c r="M115" s="6"/>
      <c r="N115" s="6"/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9"/>
      <c r="C116" s="9"/>
      <c r="D116" s="6"/>
      <c r="E116" s="9"/>
      <c r="F116" s="9"/>
      <c r="G116" s="9"/>
      <c r="H116" s="9"/>
      <c r="I116" s="9"/>
      <c r="J116" s="9"/>
      <c r="K116" s="6"/>
      <c r="L116" s="8"/>
      <c r="M116" s="6"/>
      <c r="N116" s="6"/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9"/>
      <c r="C117" s="9"/>
      <c r="D117" s="6"/>
      <c r="E117" s="9"/>
      <c r="F117" s="9"/>
      <c r="G117" s="9"/>
      <c r="H117" s="9"/>
      <c r="I117" s="9"/>
      <c r="J117" s="9"/>
      <c r="K117" s="6"/>
      <c r="L117" s="8"/>
      <c r="M117" s="6"/>
      <c r="N117" s="6"/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9"/>
      <c r="C118" s="9"/>
      <c r="D118" s="6"/>
      <c r="E118" s="9"/>
      <c r="F118" s="9"/>
      <c r="G118" s="9"/>
      <c r="H118" s="9"/>
      <c r="I118" s="9"/>
      <c r="J118" s="9"/>
      <c r="K118" s="6"/>
      <c r="L118" s="8"/>
      <c r="M118" s="6"/>
      <c r="N118" s="6"/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9"/>
      <c r="C119" s="9"/>
      <c r="D119" s="6"/>
      <c r="E119" s="9"/>
      <c r="F119" s="9"/>
      <c r="G119" s="9"/>
      <c r="H119" s="9"/>
      <c r="I119" s="9"/>
      <c r="J119" s="9"/>
      <c r="K119" s="6"/>
      <c r="L119" s="8"/>
      <c r="M119" s="6"/>
      <c r="N119" s="6"/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9"/>
      <c r="C120" s="9"/>
      <c r="D120" s="6"/>
      <c r="E120" s="9"/>
      <c r="F120" s="9"/>
      <c r="G120" s="9"/>
      <c r="H120" s="9"/>
      <c r="I120" s="9"/>
      <c r="J120" s="9"/>
      <c r="K120" s="6"/>
      <c r="L120" s="8"/>
      <c r="M120" s="6"/>
      <c r="N120" s="6"/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9"/>
      <c r="C121" s="9"/>
      <c r="D121" s="6"/>
      <c r="E121" s="9"/>
      <c r="F121" s="9"/>
      <c r="G121" s="9"/>
      <c r="H121" s="9"/>
      <c r="I121" s="9"/>
      <c r="J121" s="9"/>
      <c r="K121" s="6"/>
      <c r="L121" s="8"/>
      <c r="M121" s="6"/>
      <c r="N121" s="6"/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9"/>
      <c r="C122" s="9"/>
      <c r="D122" s="6"/>
      <c r="E122" s="9"/>
      <c r="F122" s="9"/>
      <c r="G122" s="9"/>
      <c r="H122" s="9"/>
      <c r="I122" s="9"/>
      <c r="J122" s="9"/>
      <c r="K122" s="6"/>
      <c r="L122" s="8"/>
      <c r="M122" s="6"/>
      <c r="N122" s="6"/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9"/>
      <c r="C123" s="9"/>
      <c r="D123" s="6"/>
      <c r="E123" s="9"/>
      <c r="F123" s="9"/>
      <c r="G123" s="9"/>
      <c r="H123" s="9"/>
      <c r="I123" s="9"/>
      <c r="J123" s="9"/>
      <c r="K123" s="6"/>
      <c r="L123" s="8"/>
      <c r="M123" s="6"/>
      <c r="N123" s="6"/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9"/>
      <c r="C124" s="9"/>
      <c r="D124" s="6"/>
      <c r="E124" s="9"/>
      <c r="F124" s="9"/>
      <c r="G124" s="9"/>
      <c r="H124" s="9"/>
      <c r="I124" s="9"/>
      <c r="J124" s="9"/>
      <c r="K124" s="6"/>
      <c r="L124" s="8"/>
      <c r="M124" s="6"/>
      <c r="N124" s="6"/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9"/>
      <c r="C125" s="9"/>
      <c r="D125" s="6"/>
      <c r="E125" s="9"/>
      <c r="F125" s="9"/>
      <c r="G125" s="9"/>
      <c r="H125" s="9"/>
      <c r="I125" s="9"/>
      <c r="J125" s="9"/>
      <c r="K125" s="6"/>
      <c r="L125" s="8"/>
      <c r="M125" s="6"/>
      <c r="N125" s="6"/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9"/>
      <c r="C126" s="9"/>
      <c r="D126" s="6"/>
      <c r="E126" s="9"/>
      <c r="F126" s="9"/>
      <c r="G126" s="9"/>
      <c r="H126" s="9"/>
      <c r="I126" s="9"/>
      <c r="J126" s="9"/>
      <c r="K126" s="6"/>
      <c r="L126" s="8"/>
      <c r="M126" s="6"/>
      <c r="N126" s="6"/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9"/>
      <c r="C127" s="9"/>
      <c r="D127" s="6"/>
      <c r="E127" s="9"/>
      <c r="F127" s="9"/>
      <c r="G127" s="9"/>
      <c r="H127" s="9"/>
      <c r="I127" s="9"/>
      <c r="J127" s="9"/>
      <c r="K127" s="6"/>
      <c r="L127" s="8"/>
      <c r="M127" s="6"/>
      <c r="N127" s="6"/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9"/>
      <c r="C128" s="9"/>
      <c r="D128" s="6"/>
      <c r="E128" s="9"/>
      <c r="F128" s="9"/>
      <c r="G128" s="9"/>
      <c r="H128" s="9"/>
      <c r="I128" s="9"/>
      <c r="J128" s="9"/>
      <c r="K128" s="6"/>
      <c r="L128" s="8"/>
      <c r="M128" s="6"/>
      <c r="N128" s="6"/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9"/>
      <c r="C129" s="9"/>
      <c r="D129" s="6"/>
      <c r="E129" s="9"/>
      <c r="F129" s="9"/>
      <c r="G129" s="9"/>
      <c r="H129" s="9"/>
      <c r="I129" s="9"/>
      <c r="J129" s="9"/>
      <c r="K129" s="6"/>
      <c r="L129" s="8"/>
      <c r="M129" s="6"/>
      <c r="N129" s="6"/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9"/>
      <c r="C130" s="9"/>
      <c r="D130" s="6"/>
      <c r="E130" s="9"/>
      <c r="F130" s="9"/>
      <c r="G130" s="9"/>
      <c r="H130" s="9"/>
      <c r="I130" s="9"/>
      <c r="J130" s="9"/>
      <c r="K130" s="6"/>
      <c r="L130" s="8"/>
      <c r="M130" s="6"/>
      <c r="N130" s="6"/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9"/>
      <c r="C131" s="9"/>
      <c r="D131" s="6"/>
      <c r="E131" s="9"/>
      <c r="F131" s="9"/>
      <c r="G131" s="9"/>
      <c r="H131" s="9"/>
      <c r="I131" s="9"/>
      <c r="J131" s="9"/>
      <c r="K131" s="6"/>
      <c r="L131" s="8"/>
      <c r="M131" s="6"/>
      <c r="N131" s="6"/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9"/>
      <c r="C132" s="9"/>
      <c r="D132" s="6"/>
      <c r="E132" s="9"/>
      <c r="F132" s="9"/>
      <c r="G132" s="9"/>
      <c r="H132" s="9"/>
      <c r="I132" s="9"/>
      <c r="J132" s="9"/>
      <c r="K132" s="6"/>
      <c r="L132" s="8"/>
      <c r="M132" s="6"/>
      <c r="N132" s="6"/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9"/>
      <c r="C133" s="9"/>
      <c r="D133" s="6"/>
      <c r="E133" s="9"/>
      <c r="F133" s="9"/>
      <c r="G133" s="9"/>
      <c r="H133" s="9"/>
      <c r="I133" s="9"/>
      <c r="J133" s="9"/>
      <c r="K133" s="6"/>
      <c r="L133" s="8"/>
      <c r="M133" s="6"/>
      <c r="N133" s="6"/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9"/>
      <c r="C134" s="9"/>
      <c r="D134" s="6"/>
      <c r="E134" s="9"/>
      <c r="F134" s="9"/>
      <c r="G134" s="9"/>
      <c r="H134" s="9"/>
      <c r="I134" s="9"/>
      <c r="J134" s="9"/>
      <c r="K134" s="6"/>
      <c r="L134" s="8"/>
      <c r="M134" s="6"/>
      <c r="N134" s="6"/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9"/>
      <c r="C135" s="9"/>
      <c r="D135" s="6"/>
      <c r="E135" s="9"/>
      <c r="F135" s="9"/>
      <c r="G135" s="9"/>
      <c r="H135" s="9"/>
      <c r="I135" s="9"/>
      <c r="J135" s="9"/>
      <c r="K135" s="6"/>
      <c r="L135" s="8"/>
      <c r="M135" s="6"/>
      <c r="N135" s="6"/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9"/>
      <c r="C136" s="9"/>
      <c r="D136" s="6"/>
      <c r="E136" s="9"/>
      <c r="F136" s="9"/>
      <c r="G136" s="9"/>
      <c r="H136" s="9"/>
      <c r="I136" s="9"/>
      <c r="J136" s="9"/>
      <c r="K136" s="6"/>
      <c r="L136" s="8"/>
      <c r="M136" s="6"/>
      <c r="N136" s="6"/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9"/>
      <c r="C137" s="9"/>
      <c r="D137" s="6"/>
      <c r="E137" s="9"/>
      <c r="F137" s="9"/>
      <c r="G137" s="9"/>
      <c r="H137" s="9"/>
      <c r="I137" s="9"/>
      <c r="J137" s="9"/>
      <c r="K137" s="6"/>
      <c r="L137" s="8"/>
      <c r="M137" s="6"/>
      <c r="N137" s="6"/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9"/>
      <c r="C138" s="9"/>
      <c r="D138" s="6"/>
      <c r="E138" s="9"/>
      <c r="F138" s="9"/>
      <c r="G138" s="9"/>
      <c r="H138" s="9"/>
      <c r="I138" s="9"/>
      <c r="J138" s="9"/>
      <c r="K138" s="6"/>
      <c r="L138" s="8"/>
      <c r="M138" s="6"/>
      <c r="N138" s="6"/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9"/>
      <c r="C139" s="9"/>
      <c r="D139" s="6"/>
      <c r="E139" s="9"/>
      <c r="F139" s="9"/>
      <c r="G139" s="9"/>
      <c r="H139" s="9"/>
      <c r="I139" s="9"/>
      <c r="J139" s="9"/>
      <c r="K139" s="6"/>
      <c r="L139" s="8"/>
      <c r="M139" s="6"/>
      <c r="N139" s="6"/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9"/>
      <c r="C140" s="9"/>
      <c r="D140" s="6"/>
      <c r="E140" s="9"/>
      <c r="F140" s="9"/>
      <c r="G140" s="9"/>
      <c r="H140" s="9"/>
      <c r="I140" s="9"/>
      <c r="J140" s="9"/>
      <c r="K140" s="6"/>
      <c r="L140" s="8"/>
      <c r="M140" s="6"/>
      <c r="N140" s="6"/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9"/>
      <c r="C141" s="9"/>
      <c r="D141" s="6"/>
      <c r="E141" s="9"/>
      <c r="F141" s="9"/>
      <c r="G141" s="9"/>
      <c r="H141" s="9"/>
      <c r="I141" s="9"/>
      <c r="J141" s="9"/>
      <c r="K141" s="6"/>
      <c r="L141" s="8"/>
      <c r="M141" s="6"/>
      <c r="N141" s="6"/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9"/>
      <c r="C142" s="9"/>
      <c r="D142" s="6"/>
      <c r="E142" s="9"/>
      <c r="F142" s="9"/>
      <c r="G142" s="9"/>
      <c r="H142" s="9"/>
      <c r="I142" s="9"/>
      <c r="J142" s="9"/>
      <c r="K142" s="6"/>
      <c r="L142" s="8"/>
      <c r="M142" s="6"/>
      <c r="N142" s="6"/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9"/>
      <c r="C143" s="9"/>
      <c r="D143" s="6"/>
      <c r="E143" s="9"/>
      <c r="F143" s="9"/>
      <c r="G143" s="9"/>
      <c r="H143" s="9"/>
      <c r="I143" s="9"/>
      <c r="J143" s="9"/>
      <c r="K143" s="6"/>
      <c r="L143" s="8"/>
      <c r="M143" s="6"/>
      <c r="N143" s="6"/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9"/>
      <c r="C144" s="9"/>
      <c r="D144" s="6"/>
      <c r="E144" s="9"/>
      <c r="F144" s="9"/>
      <c r="G144" s="9"/>
      <c r="H144" s="9"/>
      <c r="I144" s="9"/>
      <c r="J144" s="9"/>
      <c r="K144" s="6"/>
      <c r="L144" s="8"/>
      <c r="M144" s="6"/>
      <c r="N144" s="6"/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9"/>
      <c r="C145" s="9"/>
      <c r="D145" s="6"/>
      <c r="E145" s="9"/>
      <c r="F145" s="9"/>
      <c r="G145" s="9"/>
      <c r="H145" s="9"/>
      <c r="I145" s="9"/>
      <c r="J145" s="9"/>
      <c r="K145" s="6"/>
      <c r="L145" s="8"/>
      <c r="M145" s="6"/>
      <c r="N145" s="6"/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9"/>
      <c r="C146" s="9"/>
      <c r="D146" s="6"/>
      <c r="E146" s="9"/>
      <c r="F146" s="9"/>
      <c r="G146" s="9"/>
      <c r="H146" s="9"/>
      <c r="I146" s="9"/>
      <c r="J146" s="9"/>
      <c r="K146" s="6"/>
      <c r="L146" s="8"/>
      <c r="M146" s="6"/>
      <c r="N146" s="6"/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9"/>
      <c r="C147" s="9"/>
      <c r="D147" s="6"/>
      <c r="E147" s="9"/>
      <c r="F147" s="9"/>
      <c r="G147" s="9"/>
      <c r="H147" s="9"/>
      <c r="I147" s="9"/>
      <c r="J147" s="9"/>
      <c r="K147" s="6"/>
      <c r="L147" s="8"/>
      <c r="M147" s="6"/>
      <c r="N147" s="6"/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9"/>
      <c r="C148" s="9"/>
      <c r="D148" s="6"/>
      <c r="E148" s="9"/>
      <c r="F148" s="9"/>
      <c r="G148" s="9"/>
      <c r="H148" s="9"/>
      <c r="I148" s="9"/>
      <c r="J148" s="9"/>
      <c r="K148" s="6"/>
      <c r="L148" s="8"/>
      <c r="M148" s="6"/>
      <c r="N148" s="6"/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9"/>
      <c r="C149" s="9"/>
      <c r="D149" s="6"/>
      <c r="E149" s="9"/>
      <c r="F149" s="9"/>
      <c r="G149" s="9"/>
      <c r="H149" s="9"/>
      <c r="I149" s="9"/>
      <c r="J149" s="9"/>
      <c r="K149" s="6"/>
      <c r="L149" s="8"/>
      <c r="M149" s="6"/>
      <c r="N149" s="6"/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9"/>
      <c r="C150" s="9"/>
      <c r="D150" s="6"/>
      <c r="E150" s="9"/>
      <c r="F150" s="9"/>
      <c r="G150" s="9"/>
      <c r="H150" s="9"/>
      <c r="I150" s="9"/>
      <c r="J150" s="9"/>
      <c r="K150" s="6"/>
      <c r="L150" s="8"/>
      <c r="M150" s="6"/>
      <c r="N150" s="6"/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9"/>
      <c r="C151" s="9"/>
      <c r="D151" s="6"/>
      <c r="E151" s="9"/>
      <c r="F151" s="9"/>
      <c r="G151" s="9"/>
      <c r="H151" s="9"/>
      <c r="I151" s="9"/>
      <c r="J151" s="9"/>
      <c r="K151" s="6"/>
      <c r="L151" s="8"/>
      <c r="M151" s="6"/>
      <c r="N151" s="6"/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9"/>
      <c r="C152" s="9"/>
      <c r="D152" s="6"/>
      <c r="E152" s="9"/>
      <c r="F152" s="9"/>
      <c r="G152" s="9"/>
      <c r="H152" s="9"/>
      <c r="I152" s="9"/>
      <c r="J152" s="9"/>
      <c r="K152" s="6"/>
      <c r="L152" s="8"/>
      <c r="M152" s="6"/>
      <c r="N152" s="6"/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9"/>
      <c r="C153" s="9"/>
      <c r="D153" s="6"/>
      <c r="E153" s="9"/>
      <c r="F153" s="9"/>
      <c r="G153" s="9"/>
      <c r="H153" s="9"/>
      <c r="I153" s="9"/>
      <c r="J153" s="9"/>
      <c r="K153" s="6"/>
      <c r="L153" s="8"/>
      <c r="M153" s="6"/>
      <c r="N153" s="6"/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9"/>
      <c r="C154" s="9"/>
      <c r="D154" s="6"/>
      <c r="E154" s="9"/>
      <c r="F154" s="9"/>
      <c r="G154" s="9"/>
      <c r="H154" s="9"/>
      <c r="I154" s="9"/>
      <c r="J154" s="9"/>
      <c r="K154" s="6"/>
      <c r="L154" s="8"/>
      <c r="M154" s="6"/>
      <c r="N154" s="6"/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9"/>
      <c r="C155" s="9"/>
      <c r="D155" s="6"/>
      <c r="E155" s="9"/>
      <c r="F155" s="9"/>
      <c r="G155" s="9"/>
      <c r="H155" s="9"/>
      <c r="I155" s="9"/>
      <c r="J155" s="9"/>
      <c r="K155" s="6"/>
      <c r="L155" s="8"/>
      <c r="M155" s="6"/>
      <c r="N155" s="6"/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9"/>
      <c r="C156" s="9"/>
      <c r="D156" s="6"/>
      <c r="E156" s="9"/>
      <c r="F156" s="9"/>
      <c r="G156" s="9"/>
      <c r="H156" s="9"/>
      <c r="I156" s="9"/>
      <c r="J156" s="9"/>
      <c r="K156" s="6"/>
      <c r="L156" s="8"/>
      <c r="M156" s="6"/>
      <c r="N156" s="6"/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9"/>
      <c r="C157" s="9"/>
      <c r="D157" s="6"/>
      <c r="E157" s="9"/>
      <c r="F157" s="9"/>
      <c r="G157" s="9"/>
      <c r="H157" s="9"/>
      <c r="I157" s="9"/>
      <c r="J157" s="9"/>
      <c r="K157" s="6"/>
      <c r="L157" s="8"/>
      <c r="M157" s="6"/>
      <c r="N157" s="6"/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9"/>
      <c r="C158" s="9"/>
      <c r="D158" s="6"/>
      <c r="E158" s="9"/>
      <c r="F158" s="9"/>
      <c r="G158" s="9"/>
      <c r="H158" s="9"/>
      <c r="I158" s="9"/>
      <c r="J158" s="9"/>
      <c r="K158" s="6"/>
      <c r="L158" s="8"/>
      <c r="M158" s="6"/>
      <c r="N158" s="6"/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9"/>
      <c r="C159" s="9"/>
      <c r="D159" s="6"/>
      <c r="E159" s="9"/>
      <c r="F159" s="9"/>
      <c r="G159" s="9"/>
      <c r="H159" s="9"/>
      <c r="I159" s="9"/>
      <c r="J159" s="9"/>
      <c r="K159" s="6"/>
      <c r="L159" s="8"/>
      <c r="M159" s="6"/>
      <c r="N159" s="6"/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9"/>
      <c r="C160" s="9"/>
      <c r="D160" s="6"/>
      <c r="E160" s="9"/>
      <c r="F160" s="9"/>
      <c r="G160" s="9"/>
      <c r="H160" s="9"/>
      <c r="I160" s="9"/>
      <c r="J160" s="9"/>
      <c r="K160" s="6"/>
      <c r="L160" s="8"/>
      <c r="M160" s="6"/>
      <c r="N160" s="6"/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9"/>
      <c r="C161" s="9"/>
      <c r="D161" s="6"/>
      <c r="E161" s="9"/>
      <c r="F161" s="9"/>
      <c r="G161" s="9"/>
      <c r="H161" s="9"/>
      <c r="I161" s="9"/>
      <c r="J161" s="9"/>
      <c r="K161" s="6"/>
      <c r="L161" s="8"/>
      <c r="M161" s="6"/>
      <c r="N161" s="6"/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9"/>
      <c r="C162" s="9"/>
      <c r="D162" s="6"/>
      <c r="E162" s="9"/>
      <c r="F162" s="9"/>
      <c r="G162" s="9"/>
      <c r="H162" s="9"/>
      <c r="I162" s="9"/>
      <c r="J162" s="9"/>
      <c r="K162" s="6"/>
      <c r="L162" s="8"/>
      <c r="M162" s="6"/>
      <c r="N162" s="6"/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9"/>
      <c r="C163" s="9"/>
      <c r="D163" s="6"/>
      <c r="E163" s="9"/>
      <c r="F163" s="9"/>
      <c r="G163" s="9"/>
      <c r="H163" s="9"/>
      <c r="I163" s="9"/>
      <c r="J163" s="9"/>
      <c r="K163" s="6"/>
      <c r="L163" s="8"/>
      <c r="M163" s="6"/>
      <c r="N163" s="6"/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9"/>
      <c r="C164" s="9"/>
      <c r="D164" s="6"/>
      <c r="E164" s="9"/>
      <c r="F164" s="9"/>
      <c r="G164" s="9"/>
      <c r="H164" s="9"/>
      <c r="I164" s="9"/>
      <c r="J164" s="9"/>
      <c r="K164" s="6"/>
      <c r="L164" s="8"/>
      <c r="M164" s="6"/>
      <c r="N164" s="6"/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9"/>
      <c r="C165" s="9"/>
      <c r="D165" s="6"/>
      <c r="E165" s="9"/>
      <c r="F165" s="9"/>
      <c r="G165" s="9"/>
      <c r="H165" s="9"/>
      <c r="I165" s="9"/>
      <c r="J165" s="9"/>
      <c r="K165" s="6"/>
      <c r="L165" s="8"/>
      <c r="M165" s="6"/>
      <c r="N165" s="6"/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9"/>
      <c r="C166" s="9"/>
      <c r="D166" s="6"/>
      <c r="E166" s="9"/>
      <c r="F166" s="9"/>
      <c r="G166" s="9"/>
      <c r="H166" s="9"/>
      <c r="I166" s="9"/>
      <c r="J166" s="9"/>
      <c r="K166" s="6"/>
      <c r="L166" s="8"/>
      <c r="M166" s="6"/>
      <c r="N166" s="6"/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9"/>
      <c r="C167" s="9"/>
      <c r="D167" s="6"/>
      <c r="E167" s="9"/>
      <c r="F167" s="9"/>
      <c r="G167" s="9"/>
      <c r="H167" s="9"/>
      <c r="I167" s="9"/>
      <c r="J167" s="9"/>
      <c r="K167" s="6"/>
      <c r="L167" s="8"/>
      <c r="M167" s="6"/>
      <c r="N167" s="6"/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9"/>
      <c r="C168" s="9"/>
      <c r="D168" s="6"/>
      <c r="E168" s="9"/>
      <c r="F168" s="9"/>
      <c r="G168" s="9"/>
      <c r="H168" s="9"/>
      <c r="I168" s="9"/>
      <c r="J168" s="9"/>
      <c r="K168" s="6"/>
      <c r="L168" s="8"/>
      <c r="M168" s="6"/>
      <c r="N168" s="6"/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9"/>
      <c r="C169" s="9"/>
      <c r="D169" s="6"/>
      <c r="E169" s="9"/>
      <c r="F169" s="9"/>
      <c r="G169" s="9"/>
      <c r="H169" s="9"/>
      <c r="I169" s="9"/>
      <c r="J169" s="9"/>
      <c r="K169" s="6"/>
      <c r="L169" s="8"/>
      <c r="M169" s="6"/>
      <c r="N169" s="6"/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9"/>
      <c r="C170" s="9"/>
      <c r="D170" s="6"/>
      <c r="E170" s="9"/>
      <c r="F170" s="9"/>
      <c r="G170" s="9"/>
      <c r="H170" s="9"/>
      <c r="I170" s="9"/>
      <c r="J170" s="9"/>
      <c r="K170" s="6"/>
      <c r="L170" s="8"/>
      <c r="M170" s="6"/>
      <c r="N170" s="6"/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9"/>
      <c r="C171" s="9"/>
      <c r="D171" s="6"/>
      <c r="E171" s="9"/>
      <c r="F171" s="9"/>
      <c r="G171" s="9"/>
      <c r="H171" s="9"/>
      <c r="I171" s="9"/>
      <c r="J171" s="9"/>
      <c r="K171" s="6"/>
      <c r="L171" s="8"/>
      <c r="M171" s="6"/>
      <c r="N171" s="6"/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9"/>
      <c r="C172" s="9"/>
      <c r="D172" s="6"/>
      <c r="E172" s="9"/>
      <c r="F172" s="9"/>
      <c r="G172" s="9"/>
      <c r="H172" s="9"/>
      <c r="I172" s="9"/>
      <c r="J172" s="9"/>
      <c r="K172" s="6"/>
      <c r="L172" s="8"/>
      <c r="M172" s="6"/>
      <c r="N172" s="6"/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9"/>
      <c r="C173" s="9"/>
      <c r="D173" s="6"/>
      <c r="E173" s="9"/>
      <c r="F173" s="9"/>
      <c r="G173" s="9"/>
      <c r="H173" s="9"/>
      <c r="I173" s="9"/>
      <c r="J173" s="9"/>
      <c r="K173" s="6"/>
      <c r="L173" s="8"/>
      <c r="M173" s="6"/>
      <c r="N173" s="6"/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9"/>
      <c r="C174" s="9"/>
      <c r="D174" s="6"/>
      <c r="E174" s="9"/>
      <c r="F174" s="9"/>
      <c r="G174" s="9"/>
      <c r="H174" s="9"/>
      <c r="I174" s="9"/>
      <c r="J174" s="9"/>
      <c r="K174" s="6"/>
      <c r="L174" s="8"/>
      <c r="M174" s="6"/>
      <c r="N174" s="6"/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9"/>
      <c r="C175" s="9"/>
      <c r="D175" s="6"/>
      <c r="E175" s="9"/>
      <c r="F175" s="9"/>
      <c r="G175" s="9"/>
      <c r="H175" s="9"/>
      <c r="I175" s="9"/>
      <c r="J175" s="9"/>
      <c r="K175" s="6"/>
      <c r="L175" s="8"/>
      <c r="M175" s="6"/>
      <c r="N175" s="6"/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9"/>
      <c r="C176" s="9"/>
      <c r="D176" s="6"/>
      <c r="E176" s="9"/>
      <c r="F176" s="9"/>
      <c r="G176" s="9"/>
      <c r="H176" s="9"/>
      <c r="I176" s="9"/>
      <c r="J176" s="9"/>
      <c r="K176" s="6"/>
      <c r="L176" s="8"/>
      <c r="M176" s="6"/>
      <c r="N176" s="6"/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9"/>
      <c r="C177" s="9"/>
      <c r="D177" s="6"/>
      <c r="E177" s="9"/>
      <c r="F177" s="9"/>
      <c r="G177" s="9"/>
      <c r="H177" s="9"/>
      <c r="I177" s="9"/>
      <c r="J177" s="9"/>
      <c r="K177" s="6"/>
      <c r="L177" s="8"/>
      <c r="M177" s="6"/>
      <c r="N177" s="6"/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9"/>
      <c r="C178" s="9"/>
      <c r="D178" s="6"/>
      <c r="E178" s="9"/>
      <c r="F178" s="9"/>
      <c r="G178" s="9"/>
      <c r="H178" s="9"/>
      <c r="I178" s="9"/>
      <c r="J178" s="9"/>
      <c r="K178" s="6"/>
      <c r="L178" s="8"/>
      <c r="M178" s="6"/>
      <c r="N178" s="6"/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9"/>
      <c r="C179" s="9"/>
      <c r="D179" s="6"/>
      <c r="E179" s="9"/>
      <c r="F179" s="9"/>
      <c r="G179" s="9"/>
      <c r="H179" s="9"/>
      <c r="I179" s="9"/>
      <c r="J179" s="9"/>
      <c r="K179" s="6"/>
      <c r="L179" s="8"/>
      <c r="M179" s="6"/>
      <c r="N179" s="6"/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9"/>
      <c r="C180" s="9"/>
      <c r="D180" s="6"/>
      <c r="E180" s="9"/>
      <c r="F180" s="9"/>
      <c r="G180" s="9"/>
      <c r="H180" s="9"/>
      <c r="I180" s="9"/>
      <c r="J180" s="9"/>
      <c r="K180" s="6"/>
      <c r="L180" s="8"/>
      <c r="M180" s="6"/>
      <c r="N180" s="6"/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9"/>
      <c r="C181" s="9"/>
      <c r="D181" s="6"/>
      <c r="E181" s="9"/>
      <c r="F181" s="9"/>
      <c r="G181" s="9"/>
      <c r="H181" s="9"/>
      <c r="I181" s="9"/>
      <c r="J181" s="9"/>
      <c r="K181" s="6"/>
      <c r="L181" s="8"/>
      <c r="M181" s="6"/>
      <c r="N181" s="6"/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9"/>
      <c r="C182" s="9"/>
      <c r="D182" s="6"/>
      <c r="E182" s="9"/>
      <c r="F182" s="9"/>
      <c r="G182" s="9"/>
      <c r="H182" s="9"/>
      <c r="I182" s="9"/>
      <c r="J182" s="9"/>
      <c r="K182" s="6"/>
      <c r="L182" s="8"/>
      <c r="M182" s="6"/>
      <c r="N182" s="6"/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9"/>
      <c r="C183" s="9"/>
      <c r="D183" s="6"/>
      <c r="E183" s="9"/>
      <c r="F183" s="9"/>
      <c r="G183" s="9"/>
      <c r="H183" s="9"/>
      <c r="I183" s="9"/>
      <c r="J183" s="9"/>
      <c r="K183" s="6"/>
      <c r="L183" s="8"/>
      <c r="M183" s="6"/>
      <c r="N183" s="6"/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9"/>
      <c r="C184" s="9"/>
      <c r="D184" s="6"/>
      <c r="E184" s="9"/>
      <c r="F184" s="9"/>
      <c r="G184" s="9"/>
      <c r="H184" s="9"/>
      <c r="I184" s="9"/>
      <c r="J184" s="9"/>
      <c r="K184" s="6"/>
      <c r="L184" s="8"/>
      <c r="M184" s="6"/>
      <c r="N184" s="6"/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9"/>
      <c r="C185" s="9"/>
      <c r="D185" s="6"/>
      <c r="E185" s="9"/>
      <c r="F185" s="9"/>
      <c r="G185" s="9"/>
      <c r="H185" s="9"/>
      <c r="I185" s="9"/>
      <c r="J185" s="9"/>
      <c r="K185" s="6"/>
      <c r="L185" s="8"/>
      <c r="M185" s="6"/>
      <c r="N185" s="6"/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9"/>
      <c r="C186" s="9"/>
      <c r="D186" s="6"/>
      <c r="E186" s="9"/>
      <c r="F186" s="9"/>
      <c r="G186" s="9"/>
      <c r="H186" s="9"/>
      <c r="I186" s="9"/>
      <c r="J186" s="9"/>
      <c r="K186" s="6"/>
      <c r="L186" s="8"/>
      <c r="M186" s="6"/>
      <c r="N186" s="6"/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9"/>
      <c r="C187" s="9"/>
      <c r="D187" s="6"/>
      <c r="E187" s="9"/>
      <c r="F187" s="9"/>
      <c r="G187" s="9"/>
      <c r="H187" s="9"/>
      <c r="I187" s="9"/>
      <c r="J187" s="9"/>
      <c r="K187" s="6"/>
      <c r="L187" s="8"/>
      <c r="M187" s="6"/>
      <c r="N187" s="6"/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9"/>
      <c r="C188" s="9"/>
      <c r="D188" s="6"/>
      <c r="E188" s="9"/>
      <c r="F188" s="9"/>
      <c r="G188" s="9"/>
      <c r="H188" s="9"/>
      <c r="I188" s="9"/>
      <c r="J188" s="9"/>
      <c r="K188" s="6"/>
      <c r="L188" s="8"/>
      <c r="M188" s="6"/>
      <c r="N188" s="6"/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9"/>
      <c r="C189" s="9"/>
      <c r="D189" s="6"/>
      <c r="E189" s="9"/>
      <c r="F189" s="9"/>
      <c r="G189" s="9"/>
      <c r="H189" s="9"/>
      <c r="I189" s="9"/>
      <c r="J189" s="9"/>
      <c r="K189" s="6"/>
      <c r="L189" s="8"/>
      <c r="M189" s="6"/>
      <c r="N189" s="6"/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9"/>
      <c r="C190" s="9"/>
      <c r="D190" s="6"/>
      <c r="E190" s="9"/>
      <c r="F190" s="9"/>
      <c r="G190" s="9"/>
      <c r="H190" s="9"/>
      <c r="I190" s="9"/>
      <c r="J190" s="9"/>
      <c r="K190" s="6"/>
      <c r="L190" s="8"/>
      <c r="M190" s="6"/>
      <c r="N190" s="6"/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9"/>
      <c r="C191" s="9"/>
      <c r="D191" s="6"/>
      <c r="E191" s="9"/>
      <c r="F191" s="9"/>
      <c r="G191" s="9"/>
      <c r="H191" s="9"/>
      <c r="I191" s="9"/>
      <c r="J191" s="9"/>
      <c r="K191" s="6"/>
      <c r="L191" s="8"/>
      <c r="M191" s="6"/>
      <c r="N191" s="6"/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9"/>
      <c r="C192" s="9"/>
      <c r="D192" s="6"/>
      <c r="E192" s="9"/>
      <c r="F192" s="9"/>
      <c r="G192" s="9"/>
      <c r="H192" s="9"/>
      <c r="I192" s="9"/>
      <c r="J192" s="9"/>
      <c r="K192" s="6"/>
      <c r="L192" s="8"/>
      <c r="M192" s="6"/>
      <c r="N192" s="6"/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9"/>
      <c r="C193" s="9"/>
      <c r="D193" s="6"/>
      <c r="E193" s="9"/>
      <c r="F193" s="9"/>
      <c r="G193" s="9"/>
      <c r="H193" s="9"/>
      <c r="I193" s="9"/>
      <c r="J193" s="9"/>
      <c r="K193" s="6"/>
      <c r="L193" s="8"/>
      <c r="M193" s="6"/>
      <c r="N193" s="6"/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9"/>
      <c r="C194" s="9"/>
      <c r="D194" s="6"/>
      <c r="E194" s="9"/>
      <c r="F194" s="9"/>
      <c r="G194" s="9"/>
      <c r="H194" s="9"/>
      <c r="I194" s="9"/>
      <c r="J194" s="9"/>
      <c r="K194" s="6"/>
      <c r="L194" s="8"/>
      <c r="M194" s="6"/>
      <c r="N194" s="6"/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9"/>
      <c r="C195" s="9"/>
      <c r="D195" s="6"/>
      <c r="E195" s="9"/>
      <c r="F195" s="9"/>
      <c r="G195" s="9"/>
      <c r="H195" s="9"/>
      <c r="I195" s="9"/>
      <c r="J195" s="9"/>
      <c r="K195" s="6"/>
      <c r="L195" s="8"/>
      <c r="M195" s="6"/>
      <c r="N195" s="6"/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9"/>
      <c r="C196" s="9"/>
      <c r="D196" s="6"/>
      <c r="E196" s="9"/>
      <c r="F196" s="9"/>
      <c r="G196" s="9"/>
      <c r="H196" s="9"/>
      <c r="I196" s="9"/>
      <c r="J196" s="9"/>
      <c r="K196" s="6"/>
      <c r="L196" s="8"/>
      <c r="M196" s="6"/>
      <c r="N196" s="6"/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9"/>
      <c r="C197" s="9"/>
      <c r="D197" s="6"/>
      <c r="E197" s="9"/>
      <c r="F197" s="9"/>
      <c r="G197" s="9"/>
      <c r="H197" s="9"/>
      <c r="I197" s="9"/>
      <c r="J197" s="9"/>
      <c r="K197" s="6"/>
      <c r="L197" s="8"/>
      <c r="M197" s="6"/>
      <c r="N197" s="6"/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9"/>
      <c r="C198" s="9"/>
      <c r="D198" s="6"/>
      <c r="E198" s="9"/>
      <c r="F198" s="9"/>
      <c r="G198" s="9"/>
      <c r="H198" s="9"/>
      <c r="I198" s="9"/>
      <c r="J198" s="9"/>
      <c r="K198" s="6"/>
      <c r="L198" s="8"/>
      <c r="M198" s="6"/>
      <c r="N198" s="6"/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9"/>
      <c r="C199" s="9"/>
      <c r="D199" s="6"/>
      <c r="E199" s="9"/>
      <c r="F199" s="9"/>
      <c r="G199" s="9"/>
      <c r="H199" s="9"/>
      <c r="I199" s="9"/>
      <c r="J199" s="9"/>
      <c r="K199" s="6"/>
      <c r="L199" s="8"/>
      <c r="M199" s="6"/>
      <c r="N199" s="6"/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9"/>
      <c r="C200" s="9"/>
      <c r="D200" s="6"/>
      <c r="E200" s="9"/>
      <c r="F200" s="9"/>
      <c r="G200" s="9"/>
      <c r="H200" s="9"/>
      <c r="I200" s="9"/>
      <c r="J200" s="9"/>
      <c r="K200" s="6"/>
      <c r="L200" s="8"/>
      <c r="M200" s="6"/>
      <c r="N200" s="6"/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9"/>
      <c r="C201" s="9"/>
      <c r="D201" s="6"/>
      <c r="E201" s="9"/>
      <c r="F201" s="9"/>
      <c r="G201" s="9"/>
      <c r="H201" s="9"/>
      <c r="I201" s="9"/>
      <c r="J201" s="9"/>
      <c r="K201" s="6"/>
      <c r="L201" s="8"/>
      <c r="M201" s="6"/>
      <c r="N201" s="6"/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9"/>
      <c r="C202" s="9"/>
      <c r="D202" s="6"/>
      <c r="E202" s="9"/>
      <c r="F202" s="9"/>
      <c r="G202" s="9"/>
      <c r="H202" s="9"/>
      <c r="I202" s="9"/>
      <c r="J202" s="9"/>
      <c r="K202" s="6"/>
      <c r="L202" s="8"/>
      <c r="M202" s="6"/>
      <c r="N202" s="6"/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9"/>
      <c r="C203" s="9"/>
      <c r="D203" s="6"/>
      <c r="E203" s="9"/>
      <c r="F203" s="9"/>
      <c r="G203" s="9"/>
      <c r="H203" s="9"/>
      <c r="I203" s="9"/>
      <c r="J203" s="9"/>
      <c r="K203" s="6"/>
      <c r="L203" s="8"/>
      <c r="M203" s="6"/>
      <c r="N203" s="6"/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9"/>
      <c r="C204" s="9"/>
      <c r="D204" s="6"/>
      <c r="E204" s="9"/>
      <c r="F204" s="9"/>
      <c r="G204" s="9"/>
      <c r="H204" s="9"/>
      <c r="I204" s="9"/>
      <c r="J204" s="9"/>
      <c r="K204" s="6"/>
      <c r="L204" s="8"/>
      <c r="M204" s="6"/>
      <c r="N204" s="6"/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9"/>
      <c r="C205" s="9"/>
      <c r="D205" s="6"/>
      <c r="E205" s="9"/>
      <c r="F205" s="9"/>
      <c r="G205" s="9"/>
      <c r="H205" s="9"/>
      <c r="I205" s="9"/>
      <c r="J205" s="9"/>
      <c r="K205" s="6"/>
      <c r="L205" s="8"/>
      <c r="M205" s="6"/>
      <c r="N205" s="6"/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9"/>
      <c r="C206" s="9"/>
      <c r="D206" s="6"/>
      <c r="E206" s="9"/>
      <c r="F206" s="9"/>
      <c r="G206" s="9"/>
      <c r="H206" s="9"/>
      <c r="I206" s="9"/>
      <c r="J206" s="9"/>
      <c r="K206" s="6"/>
      <c r="L206" s="8"/>
      <c r="M206" s="6"/>
      <c r="N206" s="6"/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9"/>
      <c r="C207" s="9"/>
      <c r="D207" s="6"/>
      <c r="E207" s="9"/>
      <c r="F207" s="9"/>
      <c r="G207" s="9"/>
      <c r="H207" s="9"/>
      <c r="I207" s="9"/>
      <c r="J207" s="9"/>
      <c r="K207" s="6"/>
      <c r="L207" s="8"/>
      <c r="M207" s="6"/>
      <c r="N207" s="6"/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9"/>
      <c r="C208" s="9"/>
      <c r="D208" s="6"/>
      <c r="E208" s="9"/>
      <c r="F208" s="9"/>
      <c r="G208" s="9"/>
      <c r="H208" s="9"/>
      <c r="I208" s="9"/>
      <c r="J208" s="9"/>
      <c r="K208" s="6"/>
      <c r="L208" s="8"/>
      <c r="M208" s="6"/>
      <c r="N208" s="6"/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9"/>
      <c r="C209" s="9"/>
      <c r="D209" s="6"/>
      <c r="E209" s="9"/>
      <c r="F209" s="9"/>
      <c r="G209" s="9"/>
      <c r="H209" s="9"/>
      <c r="I209" s="9"/>
      <c r="J209" s="9"/>
      <c r="K209" s="6"/>
      <c r="L209" s="8"/>
      <c r="M209" s="6"/>
      <c r="N209" s="6"/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9"/>
      <c r="C210" s="9"/>
      <c r="D210" s="6"/>
      <c r="E210" s="9"/>
      <c r="F210" s="9"/>
      <c r="G210" s="9"/>
      <c r="H210" s="9"/>
      <c r="I210" s="9"/>
      <c r="J210" s="9"/>
      <c r="K210" s="6"/>
      <c r="L210" s="8"/>
      <c r="M210" s="6"/>
      <c r="N210" s="6"/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9"/>
      <c r="C211" s="9"/>
      <c r="D211" s="6"/>
      <c r="E211" s="9"/>
      <c r="F211" s="9"/>
      <c r="G211" s="9"/>
      <c r="H211" s="9"/>
      <c r="I211" s="9"/>
      <c r="J211" s="9"/>
      <c r="K211" s="6"/>
      <c r="L211" s="8"/>
      <c r="M211" s="6"/>
      <c r="N211" s="6"/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9"/>
      <c r="C212" s="9"/>
      <c r="D212" s="6"/>
      <c r="E212" s="9"/>
      <c r="F212" s="9"/>
      <c r="G212" s="9"/>
      <c r="H212" s="9"/>
      <c r="I212" s="9"/>
      <c r="J212" s="9"/>
      <c r="K212" s="6"/>
      <c r="L212" s="8"/>
      <c r="M212" s="6"/>
      <c r="N212" s="6"/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9"/>
      <c r="C213" s="9"/>
      <c r="D213" s="6"/>
      <c r="E213" s="9"/>
      <c r="F213" s="9"/>
      <c r="G213" s="9"/>
      <c r="H213" s="9"/>
      <c r="I213" s="9"/>
      <c r="J213" s="9"/>
      <c r="K213" s="6"/>
      <c r="L213" s="8"/>
      <c r="M213" s="6"/>
      <c r="N213" s="6"/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9"/>
      <c r="C214" s="9"/>
      <c r="D214" s="6"/>
      <c r="E214" s="9"/>
      <c r="F214" s="9"/>
      <c r="G214" s="9"/>
      <c r="H214" s="9"/>
      <c r="I214" s="9"/>
      <c r="J214" s="9"/>
      <c r="K214" s="6"/>
      <c r="L214" s="8"/>
      <c r="M214" s="6"/>
      <c r="N214" s="6"/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9"/>
      <c r="C215" s="9"/>
      <c r="D215" s="6"/>
      <c r="E215" s="9"/>
      <c r="F215" s="9"/>
      <c r="G215" s="9"/>
      <c r="H215" s="9"/>
      <c r="I215" s="9"/>
      <c r="J215" s="9"/>
      <c r="K215" s="6"/>
      <c r="L215" s="8"/>
      <c r="M215" s="6"/>
      <c r="N215" s="6"/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9"/>
      <c r="C216" s="9"/>
      <c r="D216" s="6"/>
      <c r="E216" s="9"/>
      <c r="F216" s="9"/>
      <c r="G216" s="9"/>
      <c r="H216" s="9"/>
      <c r="I216" s="9"/>
      <c r="J216" s="9"/>
      <c r="K216" s="6"/>
      <c r="L216" s="8"/>
      <c r="M216" s="6"/>
      <c r="N216" s="6"/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9"/>
      <c r="C217" s="9"/>
      <c r="D217" s="6"/>
      <c r="E217" s="9"/>
      <c r="F217" s="9"/>
      <c r="G217" s="9"/>
      <c r="H217" s="9"/>
      <c r="I217" s="9"/>
      <c r="J217" s="9"/>
      <c r="K217" s="6"/>
      <c r="L217" s="8"/>
      <c r="M217" s="6"/>
      <c r="N217" s="6"/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9"/>
      <c r="C218" s="9"/>
      <c r="D218" s="6"/>
      <c r="E218" s="9"/>
      <c r="F218" s="9"/>
      <c r="G218" s="9"/>
      <c r="H218" s="9"/>
      <c r="I218" s="9"/>
      <c r="J218" s="9"/>
      <c r="K218" s="6"/>
      <c r="L218" s="8"/>
      <c r="M218" s="6"/>
      <c r="N218" s="6"/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9"/>
      <c r="C219" s="9"/>
      <c r="D219" s="6"/>
      <c r="E219" s="9"/>
      <c r="F219" s="9"/>
      <c r="G219" s="9"/>
      <c r="H219" s="9"/>
      <c r="I219" s="9"/>
      <c r="J219" s="9"/>
      <c r="K219" s="6"/>
      <c r="L219" s="8"/>
      <c r="M219" s="6"/>
      <c r="N219" s="6"/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9"/>
      <c r="C220" s="9"/>
      <c r="D220" s="6"/>
      <c r="E220" s="9"/>
      <c r="F220" s="9"/>
      <c r="G220" s="9"/>
      <c r="H220" s="9"/>
      <c r="I220" s="9"/>
      <c r="J220" s="9"/>
      <c r="K220" s="6"/>
      <c r="L220" s="8"/>
      <c r="M220" s="6"/>
      <c r="N220" s="6"/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9"/>
      <c r="C221" s="9"/>
      <c r="D221" s="6"/>
      <c r="E221" s="9"/>
      <c r="F221" s="9"/>
      <c r="G221" s="9"/>
      <c r="H221" s="9"/>
      <c r="I221" s="9"/>
      <c r="J221" s="9"/>
      <c r="K221" s="6"/>
      <c r="L221" s="8"/>
      <c r="M221" s="6"/>
      <c r="N221" s="6"/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9"/>
      <c r="C222" s="9"/>
      <c r="D222" s="6"/>
      <c r="E222" s="9"/>
      <c r="F222" s="9"/>
      <c r="G222" s="9"/>
      <c r="H222" s="9"/>
      <c r="I222" s="9"/>
      <c r="J222" s="9"/>
      <c r="K222" s="6"/>
      <c r="L222" s="8"/>
      <c r="M222" s="6"/>
      <c r="N222" s="6"/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9"/>
      <c r="C223" s="9"/>
      <c r="D223" s="6"/>
      <c r="E223" s="9"/>
      <c r="F223" s="9"/>
      <c r="G223" s="9"/>
      <c r="H223" s="9"/>
      <c r="I223" s="9"/>
      <c r="J223" s="9"/>
      <c r="K223" s="6"/>
      <c r="L223" s="8"/>
      <c r="M223" s="6"/>
      <c r="N223" s="6"/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9"/>
      <c r="C224" s="9"/>
      <c r="D224" s="6"/>
      <c r="E224" s="9"/>
      <c r="F224" s="9"/>
      <c r="G224" s="9"/>
      <c r="H224" s="9"/>
      <c r="I224" s="9"/>
      <c r="J224" s="9"/>
      <c r="K224" s="6"/>
      <c r="L224" s="8"/>
      <c r="M224" s="6"/>
      <c r="N224" s="6"/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9"/>
      <c r="C225" s="9"/>
      <c r="D225" s="6"/>
      <c r="E225" s="9"/>
      <c r="F225" s="9"/>
      <c r="G225" s="9"/>
      <c r="H225" s="9"/>
      <c r="I225" s="9"/>
      <c r="J225" s="9"/>
      <c r="K225" s="6"/>
      <c r="L225" s="8"/>
      <c r="M225" s="6"/>
      <c r="N225" s="6"/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9"/>
      <c r="C226" s="9"/>
      <c r="D226" s="6"/>
      <c r="E226" s="9"/>
      <c r="F226" s="9"/>
      <c r="G226" s="9"/>
      <c r="H226" s="9"/>
      <c r="I226" s="9"/>
      <c r="J226" s="9"/>
      <c r="K226" s="6"/>
      <c r="L226" s="8"/>
      <c r="M226" s="6"/>
      <c r="N226" s="6"/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9"/>
      <c r="C227" s="9"/>
      <c r="D227" s="6"/>
      <c r="E227" s="9"/>
      <c r="F227" s="9"/>
      <c r="G227" s="9"/>
      <c r="H227" s="9"/>
      <c r="I227" s="9"/>
      <c r="J227" s="9"/>
      <c r="K227" s="6"/>
      <c r="L227" s="8"/>
      <c r="M227" s="6"/>
      <c r="N227" s="6"/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9"/>
      <c r="C228" s="9"/>
      <c r="D228" s="6"/>
      <c r="E228" s="9"/>
      <c r="F228" s="9"/>
      <c r="G228" s="9"/>
      <c r="H228" s="9"/>
      <c r="I228" s="9"/>
      <c r="J228" s="9"/>
      <c r="K228" s="6"/>
      <c r="L228" s="8"/>
      <c r="M228" s="6"/>
      <c r="N228" s="6"/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9"/>
      <c r="C229" s="9"/>
      <c r="D229" s="6"/>
      <c r="E229" s="9"/>
      <c r="F229" s="9"/>
      <c r="G229" s="9"/>
      <c r="H229" s="9"/>
      <c r="I229" s="9"/>
      <c r="J229" s="9"/>
      <c r="K229" s="6"/>
      <c r="L229" s="8"/>
      <c r="M229" s="6"/>
      <c r="N229" s="6"/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9"/>
      <c r="C230" s="9"/>
      <c r="D230" s="6"/>
      <c r="E230" s="9"/>
      <c r="F230" s="9"/>
      <c r="G230" s="9"/>
      <c r="H230" s="9"/>
      <c r="I230" s="9"/>
      <c r="J230" s="9"/>
      <c r="K230" s="6"/>
      <c r="L230" s="8"/>
      <c r="M230" s="6"/>
      <c r="N230" s="6"/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9"/>
      <c r="C231" s="9"/>
      <c r="D231" s="6"/>
      <c r="E231" s="9"/>
      <c r="F231" s="9"/>
      <c r="G231" s="9"/>
      <c r="H231" s="9"/>
      <c r="I231" s="9"/>
      <c r="J231" s="9"/>
      <c r="K231" s="6"/>
      <c r="L231" s="8"/>
      <c r="M231" s="6"/>
      <c r="N231" s="6"/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9"/>
      <c r="C232" s="9"/>
      <c r="D232" s="6"/>
      <c r="E232" s="9"/>
      <c r="F232" s="9"/>
      <c r="G232" s="9"/>
      <c r="H232" s="9"/>
      <c r="I232" s="9"/>
      <c r="J232" s="9"/>
      <c r="K232" s="6"/>
      <c r="L232" s="8"/>
      <c r="M232" s="6"/>
      <c r="N232" s="6"/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9"/>
      <c r="C233" s="9"/>
      <c r="D233" s="6"/>
      <c r="E233" s="9"/>
      <c r="F233" s="9"/>
      <c r="G233" s="9"/>
      <c r="H233" s="9"/>
      <c r="I233" s="9"/>
      <c r="J233" s="9"/>
      <c r="K233" s="6"/>
      <c r="L233" s="8"/>
      <c r="M233" s="6"/>
      <c r="N233" s="6"/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9"/>
      <c r="C234" s="9"/>
      <c r="D234" s="6"/>
      <c r="E234" s="9"/>
      <c r="F234" s="9"/>
      <c r="G234" s="9"/>
      <c r="H234" s="9"/>
      <c r="I234" s="9"/>
      <c r="J234" s="9"/>
      <c r="K234" s="6"/>
      <c r="L234" s="8"/>
      <c r="M234" s="6"/>
      <c r="N234" s="6"/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9"/>
      <c r="C235" s="9"/>
      <c r="D235" s="6"/>
      <c r="E235" s="9"/>
      <c r="F235" s="9"/>
      <c r="G235" s="9"/>
      <c r="H235" s="9"/>
      <c r="I235" s="9"/>
      <c r="J235" s="9"/>
      <c r="K235" s="6"/>
      <c r="L235" s="8"/>
      <c r="M235" s="6"/>
      <c r="N235" s="6"/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9"/>
      <c r="C236" s="9"/>
      <c r="D236" s="6"/>
      <c r="E236" s="9"/>
      <c r="F236" s="9"/>
      <c r="G236" s="9"/>
      <c r="H236" s="9"/>
      <c r="I236" s="9"/>
      <c r="J236" s="9"/>
      <c r="K236" s="6"/>
      <c r="L236" s="8"/>
      <c r="M236" s="6"/>
      <c r="N236" s="6"/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9"/>
      <c r="C237" s="9"/>
      <c r="D237" s="6"/>
      <c r="E237" s="9"/>
      <c r="F237" s="9"/>
      <c r="G237" s="9"/>
      <c r="H237" s="9"/>
      <c r="I237" s="9"/>
      <c r="J237" s="9"/>
      <c r="K237" s="6"/>
      <c r="L237" s="8"/>
      <c r="M237" s="6"/>
      <c r="N237" s="6"/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9"/>
      <c r="C238" s="9"/>
      <c r="D238" s="6"/>
      <c r="E238" s="9"/>
      <c r="F238" s="9"/>
      <c r="G238" s="9"/>
      <c r="H238" s="9"/>
      <c r="I238" s="9"/>
      <c r="J238" s="9"/>
      <c r="K238" s="6"/>
      <c r="L238" s="8"/>
      <c r="M238" s="6"/>
      <c r="N238" s="6"/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9"/>
      <c r="C239" s="9"/>
      <c r="D239" s="6"/>
      <c r="E239" s="9"/>
      <c r="F239" s="9"/>
      <c r="G239" s="9"/>
      <c r="H239" s="9"/>
      <c r="I239" s="9"/>
      <c r="J239" s="9"/>
      <c r="K239" s="6"/>
      <c r="L239" s="8"/>
      <c r="M239" s="6"/>
      <c r="N239" s="6"/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9"/>
      <c r="C240" s="9"/>
      <c r="D240" s="6"/>
      <c r="E240" s="9"/>
      <c r="F240" s="9"/>
      <c r="G240" s="9"/>
      <c r="H240" s="9"/>
      <c r="I240" s="9"/>
      <c r="J240" s="9"/>
      <c r="K240" s="6"/>
      <c r="L240" s="8"/>
      <c r="M240" s="6"/>
      <c r="N240" s="6"/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9"/>
      <c r="C241" s="9"/>
      <c r="D241" s="6"/>
      <c r="E241" s="9"/>
      <c r="F241" s="9"/>
      <c r="G241" s="9"/>
      <c r="H241" s="9"/>
      <c r="I241" s="9"/>
      <c r="J241" s="9"/>
      <c r="K241" s="6"/>
      <c r="L241" s="8"/>
      <c r="M241" s="6"/>
      <c r="N241" s="6"/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9"/>
      <c r="C242" s="9"/>
      <c r="D242" s="6"/>
      <c r="E242" s="9"/>
      <c r="F242" s="9"/>
      <c r="G242" s="9"/>
      <c r="H242" s="9"/>
      <c r="I242" s="9"/>
      <c r="J242" s="9"/>
      <c r="K242" s="6"/>
      <c r="L242" s="8"/>
      <c r="M242" s="6"/>
      <c r="N242" s="6"/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9"/>
      <c r="C243" s="9"/>
      <c r="D243" s="6"/>
      <c r="E243" s="9"/>
      <c r="F243" s="9"/>
      <c r="G243" s="9"/>
      <c r="H243" s="9"/>
      <c r="I243" s="9"/>
      <c r="J243" s="9"/>
      <c r="K243" s="6"/>
      <c r="L243" s="8"/>
      <c r="M243" s="6"/>
      <c r="N243" s="6"/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9"/>
      <c r="C244" s="9"/>
      <c r="D244" s="6"/>
      <c r="E244" s="9"/>
      <c r="F244" s="9"/>
      <c r="G244" s="9"/>
      <c r="H244" s="9"/>
      <c r="I244" s="9"/>
      <c r="J244" s="9"/>
      <c r="K244" s="6"/>
      <c r="L244" s="8"/>
      <c r="M244" s="6"/>
      <c r="N244" s="6"/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9"/>
      <c r="C245" s="9"/>
      <c r="D245" s="6"/>
      <c r="E245" s="9"/>
      <c r="F245" s="9"/>
      <c r="G245" s="9"/>
      <c r="H245" s="9"/>
      <c r="I245" s="9"/>
      <c r="J245" s="9"/>
      <c r="K245" s="6"/>
      <c r="L245" s="8"/>
      <c r="M245" s="6"/>
      <c r="N245" s="6"/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9"/>
      <c r="C246" s="9"/>
      <c r="D246" s="6"/>
      <c r="E246" s="9"/>
      <c r="F246" s="9"/>
      <c r="G246" s="9"/>
      <c r="H246" s="9"/>
      <c r="I246" s="9"/>
      <c r="J246" s="9"/>
      <c r="K246" s="6"/>
      <c r="L246" s="8"/>
      <c r="M246" s="6"/>
      <c r="N246" s="6"/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9"/>
      <c r="C247" s="9"/>
      <c r="D247" s="6"/>
      <c r="E247" s="9"/>
      <c r="F247" s="9"/>
      <c r="G247" s="9"/>
      <c r="H247" s="9"/>
      <c r="I247" s="9"/>
      <c r="J247" s="9"/>
      <c r="K247" s="6"/>
      <c r="L247" s="8"/>
      <c r="M247" s="6"/>
      <c r="N247" s="6"/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9"/>
      <c r="C248" s="9"/>
      <c r="D248" s="6"/>
      <c r="E248" s="9"/>
      <c r="F248" s="9"/>
      <c r="G248" s="9"/>
      <c r="H248" s="9"/>
      <c r="I248" s="9"/>
      <c r="J248" s="9"/>
      <c r="K248" s="6"/>
      <c r="L248" s="8"/>
      <c r="M248" s="6"/>
      <c r="N248" s="6"/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9"/>
      <c r="C249" s="9"/>
      <c r="D249" s="6"/>
      <c r="E249" s="9"/>
      <c r="F249" s="9"/>
      <c r="G249" s="9"/>
      <c r="H249" s="9"/>
      <c r="I249" s="9"/>
      <c r="J249" s="9"/>
      <c r="K249" s="6"/>
      <c r="L249" s="8"/>
      <c r="M249" s="6"/>
      <c r="N249" s="6"/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9"/>
      <c r="C250" s="9"/>
      <c r="D250" s="6"/>
      <c r="E250" s="9"/>
      <c r="F250" s="9"/>
      <c r="G250" s="9"/>
      <c r="H250" s="9"/>
      <c r="I250" s="9"/>
      <c r="J250" s="9"/>
      <c r="K250" s="6"/>
      <c r="L250" s="8"/>
      <c r="M250" s="6"/>
      <c r="N250" s="6"/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9"/>
      <c r="C251" s="9"/>
      <c r="D251" s="6"/>
      <c r="E251" s="9"/>
      <c r="F251" s="9"/>
      <c r="G251" s="9"/>
      <c r="H251" s="9"/>
      <c r="I251" s="9"/>
      <c r="J251" s="9"/>
      <c r="K251" s="6"/>
      <c r="L251" s="8"/>
      <c r="M251" s="6"/>
      <c r="N251" s="6"/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9"/>
      <c r="C252" s="9"/>
      <c r="D252" s="6"/>
      <c r="E252" s="9"/>
      <c r="F252" s="9"/>
      <c r="G252" s="9"/>
      <c r="H252" s="9"/>
      <c r="I252" s="9"/>
      <c r="J252" s="9"/>
      <c r="K252" s="6"/>
      <c r="L252" s="8"/>
      <c r="M252" s="6"/>
      <c r="N252" s="6"/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9"/>
      <c r="C253" s="9"/>
      <c r="D253" s="6"/>
      <c r="E253" s="9"/>
      <c r="F253" s="9"/>
      <c r="G253" s="9"/>
      <c r="H253" s="9"/>
      <c r="I253" s="9"/>
      <c r="J253" s="9"/>
      <c r="K253" s="6"/>
      <c r="L253" s="8"/>
      <c r="M253" s="6"/>
      <c r="N253" s="6"/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9"/>
      <c r="C254" s="9"/>
      <c r="D254" s="6"/>
      <c r="E254" s="9"/>
      <c r="F254" s="9"/>
      <c r="G254" s="9"/>
      <c r="H254" s="9"/>
      <c r="I254" s="9"/>
      <c r="J254" s="9"/>
      <c r="K254" s="6"/>
      <c r="L254" s="8"/>
      <c r="M254" s="6"/>
      <c r="N254" s="6"/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9"/>
      <c r="C255" s="9"/>
      <c r="D255" s="6"/>
      <c r="E255" s="9"/>
      <c r="F255" s="9"/>
      <c r="G255" s="9"/>
      <c r="H255" s="9"/>
      <c r="I255" s="9"/>
      <c r="J255" s="9"/>
      <c r="K255" s="6"/>
      <c r="L255" s="8"/>
      <c r="M255" s="6"/>
      <c r="N255" s="6"/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9"/>
      <c r="C256" s="9"/>
      <c r="D256" s="6"/>
      <c r="E256" s="9"/>
      <c r="F256" s="9"/>
      <c r="G256" s="9"/>
      <c r="H256" s="9"/>
      <c r="I256" s="9"/>
      <c r="J256" s="9"/>
      <c r="K256" s="6"/>
      <c r="L256" s="8"/>
      <c r="M256" s="6"/>
      <c r="N256" s="6"/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9"/>
      <c r="C257" s="9"/>
      <c r="D257" s="6"/>
      <c r="E257" s="9"/>
      <c r="F257" s="9"/>
      <c r="G257" s="9"/>
      <c r="H257" s="9"/>
      <c r="I257" s="9"/>
      <c r="J257" s="9"/>
      <c r="K257" s="6"/>
      <c r="L257" s="8"/>
      <c r="M257" s="6"/>
      <c r="N257" s="6"/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9"/>
      <c r="C258" s="9"/>
      <c r="D258" s="6"/>
      <c r="E258" s="9"/>
      <c r="F258" s="9"/>
      <c r="G258" s="9"/>
      <c r="H258" s="9"/>
      <c r="I258" s="9"/>
      <c r="J258" s="9"/>
      <c r="K258" s="6"/>
      <c r="L258" s="8"/>
      <c r="M258" s="6"/>
      <c r="N258" s="6"/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9"/>
      <c r="C259" s="9"/>
      <c r="D259" s="6"/>
      <c r="E259" s="9"/>
      <c r="F259" s="9"/>
      <c r="G259" s="9"/>
      <c r="H259" s="9"/>
      <c r="I259" s="9"/>
      <c r="J259" s="9"/>
      <c r="K259" s="6"/>
      <c r="L259" s="8"/>
      <c r="M259" s="6"/>
      <c r="N259" s="6"/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9"/>
      <c r="C260" s="9"/>
      <c r="D260" s="6"/>
      <c r="E260" s="9"/>
      <c r="F260" s="9"/>
      <c r="G260" s="9"/>
      <c r="H260" s="9"/>
      <c r="I260" s="9"/>
      <c r="J260" s="9"/>
      <c r="K260" s="6"/>
      <c r="L260" s="8"/>
      <c r="M260" s="6"/>
      <c r="N260" s="6"/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9"/>
      <c r="C261" s="9"/>
      <c r="D261" s="6"/>
      <c r="E261" s="9"/>
      <c r="F261" s="9"/>
      <c r="G261" s="9"/>
      <c r="H261" s="9"/>
      <c r="I261" s="9"/>
      <c r="J261" s="9"/>
      <c r="K261" s="6"/>
      <c r="L261" s="8"/>
      <c r="M261" s="6"/>
      <c r="N261" s="6"/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9"/>
      <c r="C262" s="9"/>
      <c r="D262" s="6"/>
      <c r="E262" s="9"/>
      <c r="F262" s="9"/>
      <c r="G262" s="9"/>
      <c r="H262" s="9"/>
      <c r="I262" s="9"/>
      <c r="J262" s="9"/>
      <c r="K262" s="6"/>
      <c r="L262" s="8"/>
      <c r="M262" s="6"/>
      <c r="N262" s="6"/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9"/>
      <c r="C263" s="9"/>
      <c r="D263" s="6"/>
      <c r="E263" s="9"/>
      <c r="F263" s="9"/>
      <c r="G263" s="9"/>
      <c r="H263" s="9"/>
      <c r="I263" s="9"/>
      <c r="J263" s="9"/>
      <c r="K263" s="6"/>
      <c r="L263" s="8"/>
      <c r="M263" s="6"/>
      <c r="N263" s="6"/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9"/>
      <c r="C264" s="9"/>
      <c r="D264" s="6"/>
      <c r="E264" s="9"/>
      <c r="F264" s="9"/>
      <c r="G264" s="9"/>
      <c r="H264" s="9"/>
      <c r="I264" s="9"/>
      <c r="J264" s="9"/>
      <c r="K264" s="6"/>
      <c r="L264" s="8"/>
      <c r="M264" s="6"/>
      <c r="N264" s="6"/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9"/>
      <c r="C265" s="9"/>
      <c r="D265" s="6"/>
      <c r="E265" s="9"/>
      <c r="F265" s="9"/>
      <c r="G265" s="9"/>
      <c r="H265" s="9"/>
      <c r="I265" s="9"/>
      <c r="J265" s="9"/>
      <c r="K265" s="6"/>
      <c r="L265" s="8"/>
      <c r="M265" s="6"/>
      <c r="N265" s="6"/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9"/>
      <c r="C266" s="9"/>
      <c r="D266" s="6"/>
      <c r="E266" s="9"/>
      <c r="F266" s="9"/>
      <c r="G266" s="9"/>
      <c r="H266" s="9"/>
      <c r="I266" s="9"/>
      <c r="J266" s="9"/>
      <c r="K266" s="6"/>
      <c r="L266" s="8"/>
      <c r="M266" s="6"/>
      <c r="N266" s="6"/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9"/>
      <c r="C267" s="9"/>
      <c r="D267" s="6"/>
      <c r="E267" s="9"/>
      <c r="F267" s="9"/>
      <c r="G267" s="9"/>
      <c r="H267" s="9"/>
      <c r="I267" s="9"/>
      <c r="J267" s="9"/>
      <c r="K267" s="6"/>
      <c r="L267" s="8"/>
      <c r="M267" s="6"/>
      <c r="N267" s="6"/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9"/>
      <c r="C268" s="9"/>
      <c r="D268" s="6"/>
      <c r="E268" s="9"/>
      <c r="F268" s="9"/>
      <c r="G268" s="9"/>
      <c r="H268" s="9"/>
      <c r="I268" s="9"/>
      <c r="J268" s="9"/>
      <c r="K268" s="6"/>
      <c r="L268" s="8"/>
      <c r="M268" s="6"/>
      <c r="N268" s="6"/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9"/>
      <c r="C269" s="9"/>
      <c r="D269" s="6"/>
      <c r="E269" s="9"/>
      <c r="F269" s="9"/>
      <c r="G269" s="9"/>
      <c r="H269" s="9"/>
      <c r="I269" s="9"/>
      <c r="J269" s="9"/>
      <c r="K269" s="6"/>
      <c r="L269" s="8"/>
      <c r="M269" s="6"/>
      <c r="N269" s="6"/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9"/>
      <c r="C270" s="9"/>
      <c r="D270" s="6"/>
      <c r="E270" s="9"/>
      <c r="F270" s="9"/>
      <c r="G270" s="9"/>
      <c r="H270" s="9"/>
      <c r="I270" s="9"/>
      <c r="J270" s="9"/>
      <c r="K270" s="6"/>
      <c r="L270" s="8"/>
      <c r="M270" s="6"/>
      <c r="N270" s="6"/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9"/>
      <c r="C271" s="9"/>
      <c r="D271" s="6"/>
      <c r="E271" s="9"/>
      <c r="F271" s="9"/>
      <c r="G271" s="9"/>
      <c r="H271" s="9"/>
      <c r="I271" s="9"/>
      <c r="J271" s="9"/>
      <c r="K271" s="6"/>
      <c r="L271" s="8"/>
      <c r="M271" s="6"/>
      <c r="N271" s="6"/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9"/>
      <c r="C272" s="9"/>
      <c r="D272" s="6"/>
      <c r="E272" s="9"/>
      <c r="F272" s="9"/>
      <c r="G272" s="9"/>
      <c r="H272" s="9"/>
      <c r="I272" s="9"/>
      <c r="J272" s="9"/>
      <c r="K272" s="6"/>
      <c r="L272" s="8"/>
      <c r="M272" s="6"/>
      <c r="N272" s="6"/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9"/>
      <c r="C273" s="9"/>
      <c r="D273" s="6"/>
      <c r="E273" s="9"/>
      <c r="F273" s="9"/>
      <c r="G273" s="9"/>
      <c r="H273" s="9"/>
      <c r="I273" s="9"/>
      <c r="J273" s="9"/>
      <c r="K273" s="6"/>
      <c r="L273" s="8"/>
      <c r="M273" s="6"/>
      <c r="N273" s="6"/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9"/>
      <c r="C274" s="9"/>
      <c r="D274" s="6"/>
      <c r="E274" s="9"/>
      <c r="F274" s="9"/>
      <c r="G274" s="9"/>
      <c r="H274" s="9"/>
      <c r="I274" s="9"/>
      <c r="J274" s="9"/>
      <c r="K274" s="6"/>
      <c r="L274" s="8"/>
      <c r="M274" s="6"/>
      <c r="N274" s="6"/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9"/>
      <c r="C275" s="9"/>
      <c r="D275" s="6"/>
      <c r="E275" s="9"/>
      <c r="F275" s="9"/>
      <c r="G275" s="9"/>
      <c r="H275" s="9"/>
      <c r="I275" s="9"/>
      <c r="J275" s="9"/>
      <c r="K275" s="6"/>
      <c r="L275" s="8"/>
      <c r="M275" s="6"/>
      <c r="N275" s="6"/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9"/>
      <c r="C276" s="9"/>
      <c r="D276" s="6"/>
      <c r="E276" s="9"/>
      <c r="F276" s="9"/>
      <c r="G276" s="9"/>
      <c r="H276" s="9"/>
      <c r="I276" s="9"/>
      <c r="J276" s="9"/>
      <c r="K276" s="6"/>
      <c r="L276" s="8"/>
      <c r="M276" s="6"/>
      <c r="N276" s="6"/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9"/>
      <c r="C277" s="9"/>
      <c r="D277" s="6"/>
      <c r="E277" s="9"/>
      <c r="F277" s="9"/>
      <c r="G277" s="9"/>
      <c r="H277" s="9"/>
      <c r="I277" s="9"/>
      <c r="J277" s="9"/>
      <c r="K277" s="6"/>
      <c r="L277" s="8"/>
      <c r="M277" s="6"/>
      <c r="N277" s="6"/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9"/>
      <c r="C278" s="9"/>
      <c r="D278" s="6"/>
      <c r="E278" s="9"/>
      <c r="F278" s="9"/>
      <c r="G278" s="9"/>
      <c r="H278" s="9"/>
      <c r="I278" s="9"/>
      <c r="J278" s="9"/>
      <c r="K278" s="6"/>
      <c r="L278" s="8"/>
      <c r="M278" s="6"/>
      <c r="N278" s="6"/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9"/>
      <c r="C279" s="9"/>
      <c r="D279" s="6"/>
      <c r="E279" s="9"/>
      <c r="F279" s="9"/>
      <c r="G279" s="9"/>
      <c r="H279" s="9"/>
      <c r="I279" s="9"/>
      <c r="J279" s="9"/>
      <c r="K279" s="6"/>
      <c r="L279" s="8"/>
      <c r="M279" s="6"/>
      <c r="N279" s="6"/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9"/>
      <c r="C280" s="9"/>
      <c r="D280" s="6"/>
      <c r="E280" s="9"/>
      <c r="F280" s="9"/>
      <c r="G280" s="9"/>
      <c r="H280" s="9"/>
      <c r="I280" s="9"/>
      <c r="J280" s="9"/>
      <c r="K280" s="6"/>
      <c r="L280" s="8"/>
      <c r="M280" s="6"/>
      <c r="N280" s="6"/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9"/>
      <c r="C281" s="9"/>
      <c r="D281" s="6"/>
      <c r="E281" s="9"/>
      <c r="F281" s="9"/>
      <c r="G281" s="9"/>
      <c r="H281" s="9"/>
      <c r="I281" s="9"/>
      <c r="J281" s="9"/>
      <c r="K281" s="6"/>
      <c r="L281" s="8"/>
      <c r="M281" s="6"/>
      <c r="N281" s="6"/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9"/>
      <c r="C282" s="9"/>
      <c r="D282" s="6"/>
      <c r="E282" s="9"/>
      <c r="F282" s="9"/>
      <c r="G282" s="9"/>
      <c r="H282" s="9"/>
      <c r="I282" s="9"/>
      <c r="J282" s="9"/>
      <c r="K282" s="6"/>
      <c r="L282" s="8"/>
      <c r="M282" s="6"/>
      <c r="N282" s="6"/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9"/>
      <c r="C283" s="9"/>
      <c r="D283" s="6"/>
      <c r="E283" s="9"/>
      <c r="F283" s="9"/>
      <c r="G283" s="9"/>
      <c r="H283" s="9"/>
      <c r="I283" s="9"/>
      <c r="J283" s="9"/>
      <c r="K283" s="6"/>
      <c r="L283" s="8"/>
      <c r="M283" s="6"/>
      <c r="N283" s="6"/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9"/>
      <c r="C284" s="9"/>
      <c r="D284" s="6"/>
      <c r="E284" s="9"/>
      <c r="F284" s="9"/>
      <c r="G284" s="9"/>
      <c r="H284" s="9"/>
      <c r="I284" s="9"/>
      <c r="J284" s="9"/>
      <c r="K284" s="6"/>
      <c r="L284" s="8"/>
      <c r="M284" s="6"/>
      <c r="N284" s="6"/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9"/>
      <c r="C285" s="9"/>
      <c r="D285" s="6"/>
      <c r="E285" s="9"/>
      <c r="F285" s="9"/>
      <c r="G285" s="9"/>
      <c r="H285" s="9"/>
      <c r="I285" s="9"/>
      <c r="J285" s="9"/>
      <c r="K285" s="6"/>
      <c r="L285" s="8"/>
      <c r="M285" s="6"/>
      <c r="N285" s="6"/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9"/>
      <c r="C286" s="9"/>
      <c r="D286" s="6"/>
      <c r="E286" s="9"/>
      <c r="F286" s="9"/>
      <c r="G286" s="9"/>
      <c r="H286" s="9"/>
      <c r="I286" s="9"/>
      <c r="J286" s="9"/>
      <c r="K286" s="6"/>
      <c r="L286" s="8"/>
      <c r="M286" s="6"/>
      <c r="N286" s="6"/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9"/>
      <c r="C287" s="9"/>
      <c r="D287" s="6"/>
      <c r="E287" s="9"/>
      <c r="F287" s="9"/>
      <c r="G287" s="9"/>
      <c r="H287" s="9"/>
      <c r="I287" s="9"/>
      <c r="J287" s="9"/>
      <c r="K287" s="6"/>
      <c r="L287" s="8"/>
      <c r="M287" s="6"/>
      <c r="N287" s="6"/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9"/>
      <c r="C288" s="9"/>
      <c r="D288" s="6"/>
      <c r="E288" s="9"/>
      <c r="F288" s="9"/>
      <c r="G288" s="9"/>
      <c r="H288" s="9"/>
      <c r="I288" s="9"/>
      <c r="J288" s="9"/>
      <c r="K288" s="6"/>
      <c r="L288" s="8"/>
      <c r="M288" s="6"/>
      <c r="N288" s="6"/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9"/>
      <c r="C289" s="9"/>
      <c r="D289" s="6"/>
      <c r="E289" s="9"/>
      <c r="F289" s="9"/>
      <c r="G289" s="9"/>
      <c r="H289" s="9"/>
      <c r="I289" s="9"/>
      <c r="J289" s="9"/>
      <c r="K289" s="6"/>
      <c r="L289" s="8"/>
      <c r="M289" s="6"/>
      <c r="N289" s="6"/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9"/>
      <c r="C290" s="9"/>
      <c r="D290" s="6"/>
      <c r="E290" s="9"/>
      <c r="F290" s="9"/>
      <c r="G290" s="9"/>
      <c r="H290" s="9"/>
      <c r="I290" s="9"/>
      <c r="J290" s="9"/>
      <c r="K290" s="6"/>
      <c r="L290" s="8"/>
      <c r="M290" s="6"/>
      <c r="N290" s="6"/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9"/>
      <c r="C291" s="9"/>
      <c r="D291" s="6"/>
      <c r="E291" s="9"/>
      <c r="F291" s="9"/>
      <c r="G291" s="9"/>
      <c r="H291" s="9"/>
      <c r="I291" s="9"/>
      <c r="J291" s="9"/>
      <c r="K291" s="6"/>
      <c r="L291" s="8"/>
      <c r="M291" s="6"/>
      <c r="N291" s="6"/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9"/>
      <c r="C292" s="9"/>
      <c r="D292" s="6"/>
      <c r="E292" s="9"/>
      <c r="F292" s="9"/>
      <c r="G292" s="9"/>
      <c r="H292" s="9"/>
      <c r="I292" s="9"/>
      <c r="J292" s="9"/>
      <c r="K292" s="6"/>
      <c r="L292" s="8"/>
      <c r="M292" s="6"/>
      <c r="N292" s="6"/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9"/>
      <c r="C293" s="9"/>
      <c r="D293" s="6"/>
      <c r="E293" s="9"/>
      <c r="F293" s="9"/>
      <c r="G293" s="9"/>
      <c r="H293" s="9"/>
      <c r="I293" s="9"/>
      <c r="J293" s="9"/>
      <c r="K293" s="6"/>
      <c r="L293" s="8"/>
      <c r="M293" s="6"/>
      <c r="N293" s="6"/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9"/>
      <c r="C294" s="9"/>
      <c r="D294" s="6"/>
      <c r="E294" s="9"/>
      <c r="F294" s="9"/>
      <c r="G294" s="9"/>
      <c r="H294" s="9"/>
      <c r="I294" s="9"/>
      <c r="J294" s="9"/>
      <c r="K294" s="6"/>
      <c r="L294" s="8"/>
      <c r="M294" s="6"/>
      <c r="N294" s="6"/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9"/>
      <c r="C295" s="9"/>
      <c r="D295" s="6"/>
      <c r="E295" s="9"/>
      <c r="F295" s="9"/>
      <c r="G295" s="9"/>
      <c r="H295" s="9"/>
      <c r="I295" s="9"/>
      <c r="J295" s="9"/>
      <c r="K295" s="6"/>
      <c r="L295" s="8"/>
      <c r="M295" s="6"/>
      <c r="N295" s="6"/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9"/>
      <c r="C296" s="9"/>
      <c r="D296" s="6"/>
      <c r="E296" s="9"/>
      <c r="F296" s="9"/>
      <c r="G296" s="9"/>
      <c r="H296" s="9"/>
      <c r="I296" s="9"/>
      <c r="J296" s="9"/>
      <c r="K296" s="6"/>
      <c r="L296" s="8"/>
      <c r="M296" s="6"/>
      <c r="N296" s="6"/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9"/>
      <c r="C297" s="9"/>
      <c r="D297" s="6"/>
      <c r="E297" s="9"/>
      <c r="F297" s="9"/>
      <c r="G297" s="9"/>
      <c r="H297" s="9"/>
      <c r="I297" s="9"/>
      <c r="J297" s="9"/>
      <c r="K297" s="6"/>
      <c r="L297" s="8"/>
      <c r="M297" s="6"/>
      <c r="N297" s="6"/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9"/>
      <c r="C298" s="9"/>
      <c r="D298" s="6"/>
      <c r="E298" s="9"/>
      <c r="F298" s="9"/>
      <c r="G298" s="9"/>
      <c r="H298" s="9"/>
      <c r="I298" s="9"/>
      <c r="J298" s="9"/>
      <c r="K298" s="6"/>
      <c r="L298" s="8"/>
      <c r="M298" s="6"/>
      <c r="N298" s="6"/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9"/>
      <c r="C299" s="9"/>
      <c r="D299" s="6"/>
      <c r="E299" s="9"/>
      <c r="F299" s="9"/>
      <c r="G299" s="9"/>
      <c r="H299" s="9"/>
      <c r="I299" s="9"/>
      <c r="J299" s="9"/>
      <c r="K299" s="6"/>
      <c r="L299" s="8"/>
      <c r="M299" s="6"/>
      <c r="N299" s="6"/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9"/>
      <c r="C300" s="9"/>
      <c r="D300" s="6"/>
      <c r="E300" s="9"/>
      <c r="F300" s="9"/>
      <c r="G300" s="9"/>
      <c r="H300" s="9"/>
      <c r="I300" s="9"/>
      <c r="J300" s="9"/>
      <c r="K300" s="6"/>
      <c r="L300" s="8"/>
      <c r="M300" s="6"/>
      <c r="N300" s="6"/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9"/>
      <c r="C301" s="9"/>
      <c r="D301" s="6"/>
      <c r="E301" s="9"/>
      <c r="F301" s="9"/>
      <c r="G301" s="9"/>
      <c r="H301" s="9"/>
      <c r="I301" s="9"/>
      <c r="J301" s="9"/>
      <c r="K301" s="6"/>
      <c r="L301" s="8"/>
      <c r="M301" s="6"/>
      <c r="N301" s="6"/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9"/>
      <c r="C302" s="9"/>
      <c r="D302" s="6"/>
      <c r="E302" s="9"/>
      <c r="F302" s="9"/>
      <c r="G302" s="9"/>
      <c r="H302" s="9"/>
      <c r="I302" s="9"/>
      <c r="J302" s="9"/>
      <c r="K302" s="6"/>
      <c r="L302" s="8"/>
      <c r="M302" s="6"/>
      <c r="N302" s="6"/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9"/>
      <c r="C303" s="9"/>
      <c r="D303" s="6"/>
      <c r="E303" s="9"/>
      <c r="F303" s="9"/>
      <c r="G303" s="9"/>
      <c r="H303" s="9"/>
      <c r="I303" s="9"/>
      <c r="J303" s="9"/>
      <c r="K303" s="6"/>
      <c r="L303" s="8"/>
      <c r="M303" s="6"/>
      <c r="N303" s="6"/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9"/>
      <c r="C304" s="9"/>
      <c r="D304" s="6"/>
      <c r="E304" s="9"/>
      <c r="F304" s="9"/>
      <c r="G304" s="9"/>
      <c r="H304" s="9"/>
      <c r="I304" s="9"/>
      <c r="J304" s="9"/>
      <c r="K304" s="6"/>
      <c r="L304" s="8"/>
      <c r="M304" s="6"/>
      <c r="N304" s="6"/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9"/>
      <c r="C305" s="9"/>
      <c r="D305" s="6"/>
      <c r="E305" s="9"/>
      <c r="F305" s="9"/>
      <c r="G305" s="9"/>
      <c r="H305" s="9"/>
      <c r="I305" s="9"/>
      <c r="J305" s="9"/>
      <c r="K305" s="6"/>
      <c r="L305" s="8"/>
      <c r="M305" s="6"/>
      <c r="N305" s="6"/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9"/>
      <c r="C306" s="9"/>
      <c r="D306" s="6"/>
      <c r="E306" s="9"/>
      <c r="F306" s="9"/>
      <c r="G306" s="9"/>
      <c r="H306" s="9"/>
      <c r="I306" s="9"/>
      <c r="J306" s="9"/>
      <c r="K306" s="6"/>
      <c r="L306" s="8"/>
      <c r="M306" s="6"/>
      <c r="N306" s="6"/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9"/>
      <c r="C307" s="9"/>
      <c r="D307" s="6"/>
      <c r="E307" s="9"/>
      <c r="F307" s="9"/>
      <c r="G307" s="9"/>
      <c r="H307" s="9"/>
      <c r="I307" s="9"/>
      <c r="J307" s="9"/>
      <c r="K307" s="6"/>
      <c r="L307" s="8"/>
      <c r="M307" s="6"/>
      <c r="N307" s="6"/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9"/>
      <c r="C308" s="9"/>
      <c r="D308" s="6"/>
      <c r="E308" s="9"/>
      <c r="F308" s="9"/>
      <c r="G308" s="9"/>
      <c r="H308" s="9"/>
      <c r="I308" s="9"/>
      <c r="J308" s="9"/>
      <c r="K308" s="6"/>
      <c r="L308" s="8"/>
      <c r="M308" s="6"/>
      <c r="N308" s="6"/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9"/>
      <c r="C309" s="9"/>
      <c r="D309" s="6"/>
      <c r="E309" s="9"/>
      <c r="F309" s="9"/>
      <c r="G309" s="9"/>
      <c r="H309" s="9"/>
      <c r="I309" s="9"/>
      <c r="J309" s="9"/>
      <c r="K309" s="6"/>
      <c r="L309" s="8"/>
      <c r="M309" s="6"/>
      <c r="N309" s="6"/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9"/>
      <c r="C310" s="9"/>
      <c r="D310" s="6"/>
      <c r="E310" s="9"/>
      <c r="F310" s="9"/>
      <c r="G310" s="9"/>
      <c r="H310" s="9"/>
      <c r="I310" s="9"/>
      <c r="J310" s="9"/>
      <c r="K310" s="6"/>
      <c r="L310" s="8"/>
      <c r="M310" s="6"/>
      <c r="N310" s="6"/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9"/>
      <c r="C311" s="9"/>
      <c r="D311" s="6"/>
      <c r="E311" s="9"/>
      <c r="F311" s="9"/>
      <c r="G311" s="9"/>
      <c r="H311" s="9"/>
      <c r="I311" s="9"/>
      <c r="J311" s="9"/>
      <c r="K311" s="6"/>
      <c r="L311" s="8"/>
      <c r="M311" s="6"/>
      <c r="N311" s="6"/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9"/>
      <c r="C312" s="9"/>
      <c r="D312" s="6"/>
      <c r="E312" s="9"/>
      <c r="F312" s="9"/>
      <c r="G312" s="9"/>
      <c r="H312" s="9"/>
      <c r="I312" s="9"/>
      <c r="J312" s="9"/>
      <c r="K312" s="6"/>
      <c r="L312" s="8"/>
      <c r="M312" s="6"/>
      <c r="N312" s="6"/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9"/>
      <c r="C313" s="9"/>
      <c r="D313" s="6"/>
      <c r="E313" s="9"/>
      <c r="F313" s="9"/>
      <c r="G313" s="9"/>
      <c r="H313" s="9"/>
      <c r="I313" s="9"/>
      <c r="J313" s="9"/>
      <c r="K313" s="6"/>
      <c r="L313" s="8"/>
      <c r="M313" s="6"/>
      <c r="N313" s="6"/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9"/>
      <c r="C314" s="9"/>
      <c r="D314" s="6"/>
      <c r="E314" s="9"/>
      <c r="F314" s="9"/>
      <c r="G314" s="9"/>
      <c r="H314" s="9"/>
      <c r="I314" s="9"/>
      <c r="J314" s="9"/>
      <c r="K314" s="6"/>
      <c r="L314" s="8"/>
      <c r="M314" s="6"/>
      <c r="N314" s="6"/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9"/>
      <c r="C315" s="9"/>
      <c r="D315" s="6"/>
      <c r="E315" s="9"/>
      <c r="F315" s="9"/>
      <c r="G315" s="9"/>
      <c r="H315" s="9"/>
      <c r="I315" s="9"/>
      <c r="J315" s="9"/>
      <c r="K315" s="6"/>
      <c r="L315" s="8"/>
      <c r="M315" s="6"/>
      <c r="N315" s="6"/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9"/>
      <c r="C316" s="9"/>
      <c r="D316" s="6"/>
      <c r="E316" s="9"/>
      <c r="F316" s="9"/>
      <c r="G316" s="9"/>
      <c r="H316" s="9"/>
      <c r="I316" s="9"/>
      <c r="J316" s="9"/>
      <c r="K316" s="6"/>
      <c r="L316" s="8"/>
      <c r="M316" s="6"/>
      <c r="N316" s="6"/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9"/>
      <c r="C317" s="9"/>
      <c r="D317" s="6"/>
      <c r="E317" s="9"/>
      <c r="F317" s="9"/>
      <c r="G317" s="9"/>
      <c r="H317" s="9"/>
      <c r="I317" s="9"/>
      <c r="J317" s="9"/>
      <c r="K317" s="6"/>
      <c r="L317" s="8"/>
      <c r="M317" s="6"/>
      <c r="N317" s="6"/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9"/>
      <c r="C318" s="9"/>
      <c r="D318" s="6"/>
      <c r="E318" s="9"/>
      <c r="F318" s="9"/>
      <c r="G318" s="9"/>
      <c r="H318" s="9"/>
      <c r="I318" s="9"/>
      <c r="J318" s="9"/>
      <c r="K318" s="6"/>
      <c r="L318" s="8"/>
      <c r="M318" s="6"/>
      <c r="N318" s="6"/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9"/>
      <c r="C319" s="9"/>
      <c r="D319" s="6"/>
      <c r="E319" s="9"/>
      <c r="F319" s="9"/>
      <c r="G319" s="9"/>
      <c r="H319" s="9"/>
      <c r="I319" s="9"/>
      <c r="J319" s="9"/>
      <c r="K319" s="6"/>
      <c r="L319" s="8"/>
      <c r="M319" s="6"/>
      <c r="N319" s="6"/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9"/>
      <c r="C320" s="9"/>
      <c r="D320" s="6"/>
      <c r="E320" s="9"/>
      <c r="F320" s="9"/>
      <c r="G320" s="9"/>
      <c r="H320" s="9"/>
      <c r="I320" s="9"/>
      <c r="J320" s="9"/>
      <c r="K320" s="6"/>
      <c r="L320" s="8"/>
      <c r="M320" s="6"/>
      <c r="N320" s="6"/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9"/>
      <c r="C321" s="9"/>
      <c r="D321" s="6"/>
      <c r="E321" s="9"/>
      <c r="F321" s="9"/>
      <c r="G321" s="9"/>
      <c r="H321" s="9"/>
      <c r="I321" s="9"/>
      <c r="J321" s="9"/>
      <c r="K321" s="6"/>
      <c r="L321" s="8"/>
      <c r="M321" s="6"/>
      <c r="N321" s="6"/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9"/>
      <c r="C322" s="9"/>
      <c r="D322" s="6"/>
      <c r="E322" s="9"/>
      <c r="F322" s="9"/>
      <c r="G322" s="9"/>
      <c r="H322" s="9"/>
      <c r="I322" s="9"/>
      <c r="J322" s="9"/>
      <c r="K322" s="6"/>
      <c r="L322" s="8"/>
      <c r="M322" s="6"/>
      <c r="N322" s="6"/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9"/>
      <c r="C323" s="9"/>
      <c r="D323" s="6"/>
      <c r="E323" s="9"/>
      <c r="F323" s="9"/>
      <c r="G323" s="9"/>
      <c r="H323" s="9"/>
      <c r="I323" s="9"/>
      <c r="J323" s="9"/>
      <c r="K323" s="6"/>
      <c r="L323" s="8"/>
      <c r="M323" s="6"/>
      <c r="N323" s="6"/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9"/>
      <c r="C324" s="9"/>
      <c r="D324" s="6"/>
      <c r="E324" s="9"/>
      <c r="F324" s="9"/>
      <c r="G324" s="9"/>
      <c r="H324" s="9"/>
      <c r="I324" s="9"/>
      <c r="J324" s="9"/>
      <c r="K324" s="6"/>
      <c r="L324" s="8"/>
      <c r="M324" s="6"/>
      <c r="N324" s="6"/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9"/>
      <c r="C325" s="9"/>
      <c r="D325" s="6"/>
      <c r="E325" s="9"/>
      <c r="F325" s="9"/>
      <c r="G325" s="9"/>
      <c r="H325" s="9"/>
      <c r="I325" s="9"/>
      <c r="J325" s="9"/>
      <c r="K325" s="6"/>
      <c r="L325" s="8"/>
      <c r="M325" s="6"/>
      <c r="N325" s="6"/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9"/>
      <c r="C326" s="9"/>
      <c r="D326" s="6"/>
      <c r="E326" s="9"/>
      <c r="F326" s="9"/>
      <c r="G326" s="9"/>
      <c r="H326" s="9"/>
      <c r="I326" s="9"/>
      <c r="J326" s="9"/>
      <c r="K326" s="6"/>
      <c r="L326" s="8"/>
      <c r="M326" s="6"/>
      <c r="N326" s="6"/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9"/>
      <c r="C327" s="9"/>
      <c r="D327" s="6"/>
      <c r="E327" s="9"/>
      <c r="F327" s="9"/>
      <c r="G327" s="9"/>
      <c r="H327" s="9"/>
      <c r="I327" s="9"/>
      <c r="J327" s="9"/>
      <c r="K327" s="6"/>
      <c r="L327" s="8"/>
      <c r="M327" s="6"/>
      <c r="N327" s="6"/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9"/>
      <c r="C328" s="9"/>
      <c r="D328" s="6"/>
      <c r="E328" s="9"/>
      <c r="F328" s="9"/>
      <c r="G328" s="9"/>
      <c r="H328" s="9"/>
      <c r="I328" s="9"/>
      <c r="J328" s="9"/>
      <c r="K328" s="6"/>
      <c r="L328" s="8"/>
      <c r="M328" s="6"/>
      <c r="N328" s="6"/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9"/>
      <c r="C329" s="9"/>
      <c r="D329" s="6"/>
      <c r="E329" s="9"/>
      <c r="F329" s="9"/>
      <c r="G329" s="9"/>
      <c r="H329" s="9"/>
      <c r="I329" s="9"/>
      <c r="J329" s="9"/>
      <c r="K329" s="6"/>
      <c r="L329" s="8"/>
      <c r="M329" s="6"/>
      <c r="N329" s="6"/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9"/>
      <c r="C330" s="9"/>
      <c r="D330" s="6"/>
      <c r="E330" s="9"/>
      <c r="F330" s="9"/>
      <c r="G330" s="9"/>
      <c r="H330" s="9"/>
      <c r="I330" s="9"/>
      <c r="J330" s="9"/>
      <c r="K330" s="6"/>
      <c r="L330" s="8"/>
      <c r="M330" s="6"/>
      <c r="N330" s="6"/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9"/>
      <c r="C331" s="9"/>
      <c r="D331" s="6"/>
      <c r="E331" s="9"/>
      <c r="F331" s="9"/>
      <c r="G331" s="9"/>
      <c r="H331" s="9"/>
      <c r="I331" s="9"/>
      <c r="J331" s="9"/>
      <c r="K331" s="6"/>
      <c r="L331" s="8"/>
      <c r="M331" s="6"/>
      <c r="N331" s="6"/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9"/>
      <c r="C332" s="9"/>
      <c r="D332" s="6"/>
      <c r="E332" s="9"/>
      <c r="F332" s="9"/>
      <c r="G332" s="9"/>
      <c r="H332" s="9"/>
      <c r="I332" s="9"/>
      <c r="J332" s="9"/>
      <c r="K332" s="6"/>
      <c r="L332" s="8"/>
      <c r="M332" s="6"/>
      <c r="N332" s="6"/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9"/>
      <c r="C333" s="9"/>
      <c r="D333" s="6"/>
      <c r="E333" s="9"/>
      <c r="F333" s="9"/>
      <c r="G333" s="9"/>
      <c r="H333" s="9"/>
      <c r="I333" s="9"/>
      <c r="J333" s="9"/>
      <c r="K333" s="6"/>
      <c r="L333" s="8"/>
      <c r="M333" s="6"/>
      <c r="N333" s="6"/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9"/>
      <c r="C334" s="9"/>
      <c r="D334" s="6"/>
      <c r="E334" s="9"/>
      <c r="F334" s="9"/>
      <c r="G334" s="9"/>
      <c r="H334" s="9"/>
      <c r="I334" s="9"/>
      <c r="J334" s="9"/>
      <c r="K334" s="6"/>
      <c r="L334" s="8"/>
      <c r="M334" s="6"/>
      <c r="N334" s="6"/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9"/>
      <c r="C335" s="9"/>
      <c r="D335" s="6"/>
      <c r="E335" s="9"/>
      <c r="F335" s="9"/>
      <c r="G335" s="9"/>
      <c r="H335" s="9"/>
      <c r="I335" s="9"/>
      <c r="J335" s="9"/>
      <c r="K335" s="6"/>
      <c r="L335" s="8"/>
      <c r="M335" s="6"/>
      <c r="N335" s="6"/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9"/>
      <c r="C336" s="9"/>
      <c r="D336" s="6"/>
      <c r="E336" s="9"/>
      <c r="F336" s="9"/>
      <c r="G336" s="9"/>
      <c r="H336" s="9"/>
      <c r="I336" s="9"/>
      <c r="J336" s="9"/>
      <c r="K336" s="6"/>
      <c r="L336" s="8"/>
      <c r="M336" s="6"/>
      <c r="N336" s="6"/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9"/>
      <c r="C337" s="9"/>
      <c r="D337" s="6"/>
      <c r="E337" s="9"/>
      <c r="F337" s="9"/>
      <c r="G337" s="9"/>
      <c r="H337" s="9"/>
      <c r="I337" s="9"/>
      <c r="J337" s="9"/>
      <c r="K337" s="6"/>
      <c r="L337" s="8"/>
      <c r="M337" s="6"/>
      <c r="N337" s="6"/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9"/>
      <c r="C338" s="9"/>
      <c r="D338" s="6"/>
      <c r="E338" s="9"/>
      <c r="F338" s="9"/>
      <c r="G338" s="9"/>
      <c r="H338" s="9"/>
      <c r="I338" s="9"/>
      <c r="J338" s="9"/>
      <c r="K338" s="6"/>
      <c r="L338" s="8"/>
      <c r="M338" s="6"/>
      <c r="N338" s="6"/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9"/>
      <c r="C339" s="9"/>
      <c r="D339" s="6"/>
      <c r="E339" s="9"/>
      <c r="F339" s="9"/>
      <c r="G339" s="9"/>
      <c r="H339" s="9"/>
      <c r="I339" s="9"/>
      <c r="J339" s="9"/>
      <c r="K339" s="6"/>
      <c r="L339" s="8"/>
      <c r="M339" s="6"/>
      <c r="N339" s="6"/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9"/>
      <c r="C340" s="9"/>
      <c r="D340" s="6"/>
      <c r="E340" s="9"/>
      <c r="F340" s="9"/>
      <c r="G340" s="9"/>
      <c r="H340" s="9"/>
      <c r="I340" s="9"/>
      <c r="J340" s="9"/>
      <c r="K340" s="6"/>
      <c r="L340" s="8"/>
      <c r="M340" s="6"/>
      <c r="N340" s="6"/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9"/>
      <c r="C341" s="9"/>
      <c r="D341" s="6"/>
      <c r="E341" s="9"/>
      <c r="F341" s="9"/>
      <c r="G341" s="9"/>
      <c r="H341" s="9"/>
      <c r="I341" s="9"/>
      <c r="J341" s="9"/>
      <c r="K341" s="6"/>
      <c r="L341" s="8"/>
      <c r="M341" s="6"/>
      <c r="N341" s="6"/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9"/>
      <c r="C342" s="9"/>
      <c r="D342" s="6"/>
      <c r="E342" s="9"/>
      <c r="F342" s="9"/>
      <c r="G342" s="9"/>
      <c r="H342" s="9"/>
      <c r="I342" s="9"/>
      <c r="J342" s="9"/>
      <c r="K342" s="6"/>
      <c r="L342" s="8"/>
      <c r="M342" s="6"/>
      <c r="N342" s="6"/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9"/>
      <c r="C343" s="9"/>
      <c r="D343" s="6"/>
      <c r="E343" s="9"/>
      <c r="F343" s="9"/>
      <c r="G343" s="9"/>
      <c r="H343" s="9"/>
      <c r="I343" s="9"/>
      <c r="J343" s="9"/>
      <c r="K343" s="6"/>
      <c r="L343" s="8"/>
      <c r="M343" s="6"/>
      <c r="N343" s="6"/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9"/>
      <c r="C344" s="9"/>
      <c r="D344" s="6"/>
      <c r="E344" s="9"/>
      <c r="F344" s="9"/>
      <c r="G344" s="9"/>
      <c r="H344" s="9"/>
      <c r="I344" s="9"/>
      <c r="J344" s="9"/>
      <c r="K344" s="6"/>
      <c r="L344" s="8"/>
      <c r="M344" s="6"/>
      <c r="N344" s="6"/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9"/>
      <c r="C345" s="9"/>
      <c r="D345" s="6"/>
      <c r="E345" s="9"/>
      <c r="F345" s="9"/>
      <c r="G345" s="9"/>
      <c r="H345" s="9"/>
      <c r="I345" s="9"/>
      <c r="J345" s="9"/>
      <c r="K345" s="6"/>
      <c r="L345" s="8"/>
      <c r="M345" s="6"/>
      <c r="N345" s="6"/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9"/>
      <c r="C346" s="9"/>
      <c r="D346" s="6"/>
      <c r="E346" s="9"/>
      <c r="F346" s="9"/>
      <c r="G346" s="9"/>
      <c r="H346" s="9"/>
      <c r="I346" s="9"/>
      <c r="J346" s="9"/>
      <c r="K346" s="6"/>
      <c r="L346" s="8"/>
      <c r="M346" s="6"/>
      <c r="N346" s="6"/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9"/>
      <c r="C347" s="9"/>
      <c r="D347" s="6"/>
      <c r="E347" s="9"/>
      <c r="F347" s="9"/>
      <c r="G347" s="9"/>
      <c r="H347" s="9"/>
      <c r="I347" s="9"/>
      <c r="J347" s="9"/>
      <c r="K347" s="6"/>
      <c r="L347" s="8"/>
      <c r="M347" s="6"/>
      <c r="N347" s="6"/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9"/>
      <c r="C348" s="9"/>
      <c r="D348" s="6"/>
      <c r="E348" s="9"/>
      <c r="F348" s="9"/>
      <c r="G348" s="9"/>
      <c r="H348" s="9"/>
      <c r="I348" s="9"/>
      <c r="J348" s="9"/>
      <c r="K348" s="6"/>
      <c r="L348" s="8"/>
      <c r="M348" s="6"/>
      <c r="N348" s="6"/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9"/>
      <c r="C349" s="9"/>
      <c r="D349" s="6"/>
      <c r="E349" s="9"/>
      <c r="F349" s="9"/>
      <c r="G349" s="9"/>
      <c r="H349" s="9"/>
      <c r="I349" s="9"/>
      <c r="J349" s="9"/>
      <c r="K349" s="6"/>
      <c r="L349" s="8"/>
      <c r="M349" s="6"/>
      <c r="N349" s="6"/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hidden="1" min="1" max="1" width="11.43"/>
    <col customWidth="1" hidden="1" min="2" max="2" width="17.14"/>
    <col customWidth="1" hidden="1" min="3" max="3" width="11.43"/>
    <col customWidth="1" min="4" max="4" width="24.86"/>
    <col customWidth="1" hidden="1" min="5" max="5" width="9.0"/>
    <col customWidth="1" hidden="1" min="6" max="6" width="8.14"/>
    <col customWidth="1" hidden="1" min="7" max="7" width="8.57"/>
    <col customWidth="1" hidden="1" min="8" max="8" width="11.43"/>
    <col customWidth="1" hidden="1" min="9" max="9" width="6.0"/>
    <col customWidth="1" hidden="1" min="10" max="10" width="5.43"/>
    <col customWidth="1" min="11" max="12" width="14.0"/>
    <col customWidth="1" min="13" max="13" width="14.29"/>
    <col customWidth="1" min="14" max="14" width="28.29"/>
    <col customWidth="1" min="15" max="31" width="11.43"/>
  </cols>
  <sheetData>
    <row r="1" ht="12.75" customHeight="1">
      <c r="A1" s="6" t="s">
        <v>78</v>
      </c>
      <c r="B1" s="7" t="s">
        <v>79</v>
      </c>
      <c r="C1" s="7" t="s">
        <v>80</v>
      </c>
      <c r="D1" s="8" t="s">
        <v>81</v>
      </c>
      <c r="E1" s="6" t="s">
        <v>82</v>
      </c>
      <c r="F1" s="6" t="s">
        <v>83</v>
      </c>
      <c r="G1" s="9" t="s">
        <v>84</v>
      </c>
      <c r="H1" s="9" t="s">
        <v>85</v>
      </c>
      <c r="I1" s="9" t="s">
        <v>86</v>
      </c>
      <c r="J1" s="9" t="s">
        <v>87</v>
      </c>
      <c r="K1" s="6" t="s">
        <v>88</v>
      </c>
      <c r="L1" s="8" t="s">
        <v>89</v>
      </c>
      <c r="M1" s="6" t="s">
        <v>90</v>
      </c>
      <c r="N1" s="8" t="s">
        <v>81</v>
      </c>
      <c r="O1" s="9"/>
      <c r="P1" s="9"/>
      <c r="Q1" s="6"/>
      <c r="R1" s="6"/>
      <c r="S1" s="6"/>
      <c r="T1" s="6"/>
      <c r="U1" s="6"/>
      <c r="V1" s="6"/>
      <c r="W1" s="9"/>
      <c r="X1" s="9"/>
      <c r="Y1" s="9"/>
      <c r="AC1" s="9"/>
      <c r="AD1" s="9"/>
      <c r="AE1" s="9"/>
    </row>
    <row r="2" ht="12.75" customHeight="1">
      <c r="A2" s="6">
        <v>1.0</v>
      </c>
      <c r="B2" s="6">
        <f>IF(C2=0, Config!$B$16*Config!$B$20*Config!$B$60, 
IF(C2=1, Config!$B$16*Config!$B$21*Config!$B$61, 
IF(C2=2, Config!$B$16*Config!$B$22*Config!$B$62, 
IF(C2=3, Config!$B$16*Config!$B$23*Config!$B$63, 
IF(C2=4, Config!$B$16*Config!$B$24*Config!$B$64, 
IF(C2=5, Config!$B$16*Config!$B$25*Config!$B$65, 
IF(C2=6, Config!$B$16*Config!$B$26*Config!$B$66, 
IF(C2=7, Config!$B$16*Config!$B$27*Config!$B$67, ""))))))))</f>
        <v>3.6</v>
      </c>
      <c r="C2" s="9">
        <v>2.0</v>
      </c>
      <c r="D2" s="6" t="s">
        <v>1800</v>
      </c>
      <c r="E2" s="9">
        <v>50.0</v>
      </c>
      <c r="F2" s="9">
        <v>20.0</v>
      </c>
      <c r="G2" s="9">
        <f>IF(E2 &lt; Config!$B$5, Config!$B$5, E2)</f>
        <v>1000</v>
      </c>
      <c r="H2" s="9">
        <f t="shared" ref="H2:H14" si="1"> G2 * B2 * (  (LN(1 + ($A$5 * F2))^ $A$8)/(1 + $A$2 * LN(1 + ($A$5 * F2)))  + ($A$11 * LN(1 + ($A$5 * F2))^ $A$14)  - $A$17)</f>
        <v>3089.278837</v>
      </c>
      <c r="I2" s="9">
        <f>H2 * (1 - Config!$B$9)</f>
        <v>2625.887011</v>
      </c>
      <c r="J2" s="9">
        <f>H2 * (1 + Config!$B$10)</f>
        <v>3861.598546</v>
      </c>
      <c r="K2" s="6" t="str">
        <f t="shared" ref="K2:K14" si="2">IF(I2&lt;0,"-","") &amp;
INT(ABS(I2)/10000) &amp; "g " &amp;
INT(MOD(ABS(I2),10000)/100) &amp; "s " &amp;
ROUND(MOD(ABS(I2),100),0) &amp; "c"
</f>
        <v>0g 26s 26c</v>
      </c>
      <c r="L2" s="8" t="str">
        <f t="shared" ref="L2:L14" si="3">IF(H2&lt;0,"-","") &amp;
INT(ABS(H2)/10000) &amp; "g " &amp;
INT(MOD(ABS(H2),10000)/100) &amp; "s " &amp;
ROUND(MOD(ABS(H2),100),0) &amp; "c"
</f>
        <v>0g 30s 89c</v>
      </c>
      <c r="M2" s="6" t="str">
        <f t="shared" ref="M2:M14" si="4">IF(J2&lt;0,"-","") &amp;
INT(ABS(J2)/10000) &amp; "g " &amp;
INT(MOD(ABS(J2),10000)/100) &amp; "s " &amp;
ROUND(MOD(ABS(J2),100),0) &amp; "c"
</f>
        <v>0g 38s 62c</v>
      </c>
      <c r="N2" s="6" t="str">
        <f t="shared" ref="N2:N14" si="5">D2</f>
        <v>Ornate Bronze Lockbox</v>
      </c>
      <c r="O2" s="9"/>
      <c r="P2" s="9"/>
      <c r="Q2" s="6"/>
      <c r="R2" s="6"/>
      <c r="S2" s="6"/>
      <c r="T2" s="6"/>
      <c r="U2" s="6"/>
      <c r="V2" s="6"/>
      <c r="W2" s="9"/>
      <c r="X2" s="9"/>
      <c r="Y2" s="9"/>
      <c r="AC2" s="9"/>
      <c r="AD2" s="9"/>
      <c r="AE2" s="9"/>
    </row>
    <row r="3" ht="12.75" customHeight="1">
      <c r="A3" s="7"/>
      <c r="B3" s="6">
        <f>IF(C3=0, Config!$B$16*Config!$B$20*Config!$B$60, 
IF(C3=1, Config!$B$16*Config!$B$21*Config!$B$61, 
IF(C3=2, Config!$B$16*Config!$B$22*Config!$B$62, 
IF(C3=3, Config!$B$16*Config!$B$23*Config!$B$63, 
IF(C3=4, Config!$B$16*Config!$B$24*Config!$B$64, 
IF(C3=5, Config!$B$16*Config!$B$25*Config!$B$65, 
IF(C3=6, Config!$B$16*Config!$B$26*Config!$B$66, 
IF(C3=7, Config!$B$16*Config!$B$27*Config!$B$67, ""))))))))</f>
        <v>3.6</v>
      </c>
      <c r="C3" s="9">
        <v>2.0</v>
      </c>
      <c r="D3" s="6" t="s">
        <v>1801</v>
      </c>
      <c r="E3" s="9">
        <v>70.0</v>
      </c>
      <c r="F3" s="9">
        <v>25.0</v>
      </c>
      <c r="G3" s="9">
        <f>IF(E3 &lt; Config!$B$5, Config!$B$5, E3)</f>
        <v>1000</v>
      </c>
      <c r="H3" s="9">
        <f t="shared" si="1"/>
        <v>4290.579439</v>
      </c>
      <c r="I3" s="9">
        <f>H3 * (1 - Config!$B$9)</f>
        <v>3646.992523</v>
      </c>
      <c r="J3" s="9">
        <f>H3 * (1 + Config!$B$10)</f>
        <v>5363.224299</v>
      </c>
      <c r="K3" s="6" t="str">
        <f t="shared" si="2"/>
        <v>0g 36s 47c</v>
      </c>
      <c r="L3" s="8" t="str">
        <f t="shared" si="3"/>
        <v>0g 42s 91c</v>
      </c>
      <c r="M3" s="6" t="str">
        <f t="shared" si="4"/>
        <v>0g 53s 63c</v>
      </c>
      <c r="N3" s="6" t="str">
        <f t="shared" si="5"/>
        <v>Heavy Bronze Lockbox</v>
      </c>
      <c r="O3" s="9"/>
      <c r="P3" s="9"/>
      <c r="Q3" s="6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12.75" customHeight="1">
      <c r="A4" s="6" t="s">
        <v>93</v>
      </c>
      <c r="B4" s="6">
        <f>IF(C4=0, Config!$B$16*Config!$B$20*Config!$B$60, 
IF(C4=1, Config!$B$16*Config!$B$21*Config!$B$61, 
IF(C4=2, Config!$B$16*Config!$B$22*Config!$B$62, 
IF(C4=3, Config!$B$16*Config!$B$23*Config!$B$63, 
IF(C4=4, Config!$B$16*Config!$B$24*Config!$B$64, 
IF(C4=5, Config!$B$16*Config!$B$25*Config!$B$65, 
IF(C4=6, Config!$B$16*Config!$B$26*Config!$B$66, 
IF(C4=7, Config!$B$16*Config!$B$27*Config!$B$67, ""))))))))</f>
        <v>3.6</v>
      </c>
      <c r="C4" s="9">
        <v>2.0</v>
      </c>
      <c r="D4" s="6" t="s">
        <v>1802</v>
      </c>
      <c r="E4" s="9">
        <v>87.0</v>
      </c>
      <c r="F4" s="9">
        <v>30.0</v>
      </c>
      <c r="G4" s="9">
        <f>IF(E4 &lt; Config!$B$5, Config!$B$5, E4)</f>
        <v>1000</v>
      </c>
      <c r="H4" s="9">
        <f t="shared" si="1"/>
        <v>5511.696017</v>
      </c>
      <c r="I4" s="9">
        <f>H4 * (1 - Config!$B$9)</f>
        <v>4684.941614</v>
      </c>
      <c r="J4" s="9">
        <f>H4 * (1 + Config!$B$10)</f>
        <v>6889.620021</v>
      </c>
      <c r="K4" s="6" t="str">
        <f t="shared" si="2"/>
        <v>0g 46s 85c</v>
      </c>
      <c r="L4" s="8" t="str">
        <f t="shared" si="3"/>
        <v>0g 55s 12c</v>
      </c>
      <c r="M4" s="6" t="str">
        <f t="shared" si="4"/>
        <v>0g 68s 90c</v>
      </c>
      <c r="N4" s="6" t="str">
        <f t="shared" si="5"/>
        <v>Iron Lockbox</v>
      </c>
      <c r="O4" s="9"/>
      <c r="P4" s="9"/>
      <c r="Q4" s="6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12.75" customHeight="1">
      <c r="A5" s="6">
        <v>0.12</v>
      </c>
      <c r="B5" s="6">
        <f>IF(C5=0, Config!$B$16*Config!$B$20*Config!$B$60, 
IF(C5=1, Config!$B$16*Config!$B$21*Config!$B$61, 
IF(C5=2, Config!$B$16*Config!$B$22*Config!$B$62, 
IF(C5=3, Config!$B$16*Config!$B$23*Config!$B$63, 
IF(C5=4, Config!$B$16*Config!$B$24*Config!$B$64, 
IF(C5=5, Config!$B$16*Config!$B$25*Config!$B$65, 
IF(C5=6, Config!$B$16*Config!$B$26*Config!$B$66, 
IF(C5=7, Config!$B$16*Config!$B$27*Config!$B$67, ""))))))))</f>
        <v>3.6</v>
      </c>
      <c r="C5" s="9">
        <v>2.0</v>
      </c>
      <c r="D5" s="6" t="s">
        <v>1803</v>
      </c>
      <c r="E5" s="9">
        <v>110.0</v>
      </c>
      <c r="F5" s="9">
        <v>35.0</v>
      </c>
      <c r="G5" s="9">
        <f>IF(E5 &lt; Config!$B$5, Config!$B$5, E5)</f>
        <v>1000</v>
      </c>
      <c r="H5" s="9">
        <f t="shared" si="1"/>
        <v>6731.236946</v>
      </c>
      <c r="I5" s="9">
        <f>H5 * (1 - Config!$B$9)</f>
        <v>5721.551404</v>
      </c>
      <c r="J5" s="9">
        <f>H5 * (1 + Config!$B$10)</f>
        <v>8414.046182</v>
      </c>
      <c r="K5" s="6" t="str">
        <f t="shared" si="2"/>
        <v>0g 57s 22c</v>
      </c>
      <c r="L5" s="8" t="str">
        <f t="shared" si="3"/>
        <v>0g 67s 31c</v>
      </c>
      <c r="M5" s="6" t="str">
        <f t="shared" si="4"/>
        <v>0g 84s 14c</v>
      </c>
      <c r="N5" s="6" t="str">
        <f t="shared" si="5"/>
        <v>Strong Iron Lockbox</v>
      </c>
      <c r="O5" s="9"/>
      <c r="P5" s="9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12.75" customHeight="1">
      <c r="A6" s="6"/>
      <c r="B6" s="6">
        <f>IF(C6=0, Config!$B$16*Config!$B$20*Config!$B$60, 
IF(C6=1, Config!$B$16*Config!$B$21*Config!$B$61, 
IF(C6=2, Config!$B$16*Config!$B$22*Config!$B$62, 
IF(C6=3, Config!$B$16*Config!$B$23*Config!$B$63, 
IF(C6=4, Config!$B$16*Config!$B$24*Config!$B$64, 
IF(C6=5, Config!$B$16*Config!$B$25*Config!$B$65, 
IF(C6=6, Config!$B$16*Config!$B$26*Config!$B$66, 
IF(C6=7, Config!$B$16*Config!$B$27*Config!$B$67, ""))))))))</f>
        <v>3.6</v>
      </c>
      <c r="C6" s="9">
        <v>2.0</v>
      </c>
      <c r="D6" s="6" t="s">
        <v>1804</v>
      </c>
      <c r="E6" s="9">
        <v>150.0</v>
      </c>
      <c r="F6" s="9">
        <v>40.0</v>
      </c>
      <c r="G6" s="9">
        <f>IF(E6 &lt; Config!$B$5, Config!$B$5, E6)</f>
        <v>1000</v>
      </c>
      <c r="H6" s="9">
        <f t="shared" si="1"/>
        <v>7937.407459</v>
      </c>
      <c r="I6" s="9">
        <f>H6 * (1 - Config!$B$9)</f>
        <v>6746.79634</v>
      </c>
      <c r="J6" s="9">
        <f>H6 * (1 + Config!$B$10)</f>
        <v>9921.759324</v>
      </c>
      <c r="K6" s="6" t="str">
        <f t="shared" si="2"/>
        <v>0g 67s 47c</v>
      </c>
      <c r="L6" s="8" t="str">
        <f t="shared" si="3"/>
        <v>0g 79s 37c</v>
      </c>
      <c r="M6" s="6" t="str">
        <f t="shared" si="4"/>
        <v>0g 99s 22c</v>
      </c>
      <c r="N6" s="6" t="str">
        <f t="shared" si="5"/>
        <v>Steel Lockbox</v>
      </c>
      <c r="O6" s="9"/>
      <c r="P6" s="9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12.75" customHeight="1">
      <c r="A7" s="6" t="s">
        <v>97</v>
      </c>
      <c r="B7" s="6">
        <f>IF(C7=0, Config!$B$16*Config!$B$20*Config!$B$60, 
IF(C7=1, Config!$B$16*Config!$B$21*Config!$B$61, 
IF(C7=2, Config!$B$16*Config!$B$22*Config!$B$62, 
IF(C7=3, Config!$B$16*Config!$B$23*Config!$B$63, 
IF(C7=4, Config!$B$16*Config!$B$24*Config!$B$64, 
IF(C7=5, Config!$B$16*Config!$B$25*Config!$B$65, 
IF(C7=6, Config!$B$16*Config!$B$26*Config!$B$66, 
IF(C7=7, Config!$B$16*Config!$B$27*Config!$B$67, ""))))))))</f>
        <v>3.6</v>
      </c>
      <c r="C7" s="9">
        <v>2.0</v>
      </c>
      <c r="D7" s="6" t="s">
        <v>1805</v>
      </c>
      <c r="E7" s="9">
        <v>200.0</v>
      </c>
      <c r="F7" s="9">
        <v>45.0</v>
      </c>
      <c r="G7" s="9">
        <f>IF(E7 &lt; Config!$B$5, Config!$B$5, E7)</f>
        <v>1000</v>
      </c>
      <c r="H7" s="9">
        <f t="shared" si="1"/>
        <v>9123.712862</v>
      </c>
      <c r="I7" s="9">
        <f>H7 * (1 - Config!$B$9)</f>
        <v>7755.155933</v>
      </c>
      <c r="J7" s="9">
        <f>H7 * (1 + Config!$B$10)</f>
        <v>11404.64108</v>
      </c>
      <c r="K7" s="6" t="str">
        <f t="shared" si="2"/>
        <v>0g 77s 55c</v>
      </c>
      <c r="L7" s="8" t="str">
        <f t="shared" si="3"/>
        <v>0g 91s 24c</v>
      </c>
      <c r="M7" s="6" t="str">
        <f t="shared" si="4"/>
        <v>1g 14s 5c</v>
      </c>
      <c r="N7" s="6" t="str">
        <f t="shared" si="5"/>
        <v>Reinforced Steel Lockbox</v>
      </c>
      <c r="O7" s="9"/>
      <c r="P7" s="9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12.75" customHeight="1">
      <c r="A8" s="6">
        <v>3.2</v>
      </c>
      <c r="B8" s="6">
        <f>IF(C8=0, Config!$B$16*Config!$B$20*Config!$B$60, 
IF(C8=1, Config!$B$16*Config!$B$21*Config!$B$61, 
IF(C8=2, Config!$B$16*Config!$B$22*Config!$B$62, 
IF(C8=3, Config!$B$16*Config!$B$23*Config!$B$63, 
IF(C8=4, Config!$B$16*Config!$B$24*Config!$B$64, 
IF(C8=5, Config!$B$16*Config!$B$25*Config!$B$65, 
IF(C8=6, Config!$B$16*Config!$B$26*Config!$B$66, 
IF(C8=7, Config!$B$16*Config!$B$27*Config!$B$67, ""))))))))</f>
        <v>3.6</v>
      </c>
      <c r="C8" s="9">
        <v>2.0</v>
      </c>
      <c r="D8" s="6" t="s">
        <v>1806</v>
      </c>
      <c r="E8" s="9">
        <v>250.0</v>
      </c>
      <c r="F8" s="9">
        <v>50.0</v>
      </c>
      <c r="G8" s="9">
        <f>IF(E8 &lt; Config!$B$5, Config!$B$5, E8)</f>
        <v>1000</v>
      </c>
      <c r="H8" s="9">
        <f t="shared" si="1"/>
        <v>10286.69612</v>
      </c>
      <c r="I8" s="9">
        <f>H8 * (1 - Config!$B$9)</f>
        <v>8743.691698</v>
      </c>
      <c r="J8" s="9">
        <f>H8 * (1 + Config!$B$10)</f>
        <v>12858.37014</v>
      </c>
      <c r="K8" s="6" t="str">
        <f t="shared" si="2"/>
        <v>0g 87s 44c</v>
      </c>
      <c r="L8" s="8" t="str">
        <f t="shared" si="3"/>
        <v>1g 2s 87c</v>
      </c>
      <c r="M8" s="6" t="str">
        <f t="shared" si="4"/>
        <v>1g 28s 58c</v>
      </c>
      <c r="N8" s="6" t="str">
        <f t="shared" si="5"/>
        <v>Mithril Lockbox</v>
      </c>
      <c r="O8" s="9"/>
      <c r="P8" s="9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12.75" customHeight="1">
      <c r="A9" s="6"/>
      <c r="B9" s="6">
        <f>IF(C9=0, Config!$B$16*Config!$B$20*Config!$B$60, 
IF(C9=1, Config!$B$16*Config!$B$21*Config!$B$61, 
IF(C9=2, Config!$B$16*Config!$B$22*Config!$B$62, 
IF(C9=3, Config!$B$16*Config!$B$23*Config!$B$63, 
IF(C9=4, Config!$B$16*Config!$B$24*Config!$B$64, 
IF(C9=5, Config!$B$16*Config!$B$25*Config!$B$65, 
IF(C9=6, Config!$B$16*Config!$B$26*Config!$B$66, 
IF(C9=7, Config!$B$16*Config!$B$27*Config!$B$67, ""))))))))</f>
        <v>3.6</v>
      </c>
      <c r="C9" s="9">
        <v>2.0</v>
      </c>
      <c r="D9" s="6" t="s">
        <v>1807</v>
      </c>
      <c r="E9" s="9">
        <v>375.0</v>
      </c>
      <c r="F9" s="9">
        <v>55.0</v>
      </c>
      <c r="G9" s="9">
        <f>IF(E9 &lt; Config!$B$5, Config!$B$5, E9)</f>
        <v>1000</v>
      </c>
      <c r="H9" s="9">
        <f t="shared" si="1"/>
        <v>11424.68927</v>
      </c>
      <c r="I9" s="9">
        <f>H9 * (1 - Config!$B$9)</f>
        <v>9710.985877</v>
      </c>
      <c r="J9" s="9">
        <f>H9 * (1 + Config!$B$10)</f>
        <v>14280.86158</v>
      </c>
      <c r="K9" s="6" t="str">
        <f t="shared" si="2"/>
        <v>0g 97s 11c</v>
      </c>
      <c r="L9" s="8" t="str">
        <f t="shared" si="3"/>
        <v>1g 14s 25c</v>
      </c>
      <c r="M9" s="6" t="str">
        <f t="shared" si="4"/>
        <v>1g 42s 81c</v>
      </c>
      <c r="N9" s="6" t="str">
        <f t="shared" si="5"/>
        <v>Thorium Lockbox</v>
      </c>
      <c r="O9" s="9"/>
      <c r="P9" s="9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12.75" customHeight="1">
      <c r="A10" s="6" t="s">
        <v>101</v>
      </c>
      <c r="B10" s="6">
        <f>IF(C10=0, Config!$B$16*Config!$B$20*Config!$B$60, 
IF(C10=1, Config!$B$16*Config!$B$21*Config!$B$61, 
IF(C10=2, Config!$B$16*Config!$B$22*Config!$B$62, 
IF(C10=3, Config!$B$16*Config!$B$23*Config!$B$63, 
IF(C10=4, Config!$B$16*Config!$B$24*Config!$B$64, 
IF(C10=5, Config!$B$16*Config!$B$25*Config!$B$65, 
IF(C10=6, Config!$B$16*Config!$B$26*Config!$B$66, 
IF(C10=7, Config!$B$16*Config!$B$27*Config!$B$67, ""))))))))</f>
        <v>3.6</v>
      </c>
      <c r="C10" s="9">
        <v>2.0</v>
      </c>
      <c r="D10" s="6" t="s">
        <v>1808</v>
      </c>
      <c r="E10" s="9">
        <v>500.0</v>
      </c>
      <c r="F10" s="9">
        <v>60.0</v>
      </c>
      <c r="G10" s="9">
        <f>IF(E10 &lt; Config!$B$5, Config!$B$5, E10)</f>
        <v>1000</v>
      </c>
      <c r="H10" s="9">
        <f t="shared" si="1"/>
        <v>12537.09686</v>
      </c>
      <c r="I10" s="9">
        <f>H10 * (1 - Config!$B$9)</f>
        <v>10656.53233</v>
      </c>
      <c r="J10" s="9">
        <f>H10 * (1 + Config!$B$10)</f>
        <v>15671.37108</v>
      </c>
      <c r="K10" s="6" t="str">
        <f t="shared" si="2"/>
        <v>1g 6s 57c</v>
      </c>
      <c r="L10" s="8" t="str">
        <f t="shared" si="3"/>
        <v>1g 25s 37c</v>
      </c>
      <c r="M10" s="6" t="str">
        <f t="shared" si="4"/>
        <v>1g 56s 71c</v>
      </c>
      <c r="N10" s="6" t="str">
        <f t="shared" si="5"/>
        <v>Eternium Lockbox</v>
      </c>
      <c r="O10" s="9"/>
      <c r="P10" s="9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12.75" customHeight="1">
      <c r="A11" s="7">
        <v>0.0</v>
      </c>
      <c r="B11" s="6">
        <f>IF(C11=0, Config!$B$16*Config!$B$20*Config!$B$60, 
IF(C11=1, Config!$B$16*Config!$B$21*Config!$B$61, 
IF(C11=2, Config!$B$16*Config!$B$22*Config!$B$62, 
IF(C11=3, Config!$B$16*Config!$B$23*Config!$B$63, 
IF(C11=4, Config!$B$16*Config!$B$24*Config!$B$64, 
IF(C11=5, Config!$B$16*Config!$B$25*Config!$B$65, 
IF(C11=6, Config!$B$16*Config!$B$26*Config!$B$66, 
IF(C11=7, Config!$B$16*Config!$B$27*Config!$B$67, ""))))))))</f>
        <v>3.6</v>
      </c>
      <c r="C11" s="9">
        <v>2.0</v>
      </c>
      <c r="D11" s="6" t="s">
        <v>1809</v>
      </c>
      <c r="E11" s="9">
        <v>750.0</v>
      </c>
      <c r="F11" s="9">
        <v>68.0</v>
      </c>
      <c r="G11" s="9">
        <f>IF(E11 &lt; Config!$B$5, Config!$B$5, E11)</f>
        <v>1000</v>
      </c>
      <c r="H11" s="9">
        <f t="shared" si="1"/>
        <v>14264.01301</v>
      </c>
      <c r="I11" s="9">
        <f>H11 * (1 - Config!$B$9)</f>
        <v>12124.41105</v>
      </c>
      <c r="J11" s="9">
        <f>H11 * (1 + Config!$B$10)</f>
        <v>17830.01626</v>
      </c>
      <c r="K11" s="6" t="str">
        <f t="shared" si="2"/>
        <v>1g 21s 24c</v>
      </c>
      <c r="L11" s="8" t="str">
        <f t="shared" si="3"/>
        <v>1g 42s 64c</v>
      </c>
      <c r="M11" s="6" t="str">
        <f t="shared" si="4"/>
        <v>1g 78s 30c</v>
      </c>
      <c r="N11" s="6" t="str">
        <f t="shared" si="5"/>
        <v>Khorium Lockbox</v>
      </c>
      <c r="O11" s="9"/>
      <c r="P11" s="9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12.75" customHeight="1">
      <c r="A12" s="6"/>
      <c r="B12" s="6">
        <f>IF(C12=0, Config!$B$16*Config!$B$20*Config!$B$60, 
IF(C12=1, Config!$B$16*Config!$B$21*Config!$B$61, 
IF(C12=2, Config!$B$16*Config!$B$22*Config!$B$62, 
IF(C12=3, Config!$B$16*Config!$B$23*Config!$B$63, 
IF(C12=4, Config!$B$16*Config!$B$24*Config!$B$64, 
IF(C12=5, Config!$B$16*Config!$B$25*Config!$B$65, 
IF(C12=6, Config!$B$16*Config!$B$26*Config!$B$66, 
IF(C12=7, Config!$B$16*Config!$B$27*Config!$B$67, ""))))))))</f>
        <v>3.6</v>
      </c>
      <c r="C12" s="9">
        <v>2.0</v>
      </c>
      <c r="D12" s="6" t="s">
        <v>1810</v>
      </c>
      <c r="E12" s="9">
        <v>750.0</v>
      </c>
      <c r="F12" s="9">
        <v>73.0</v>
      </c>
      <c r="G12" s="9">
        <f>IF(E12 &lt; Config!$B$5, Config!$B$5, E12)</f>
        <v>1000</v>
      </c>
      <c r="H12" s="9">
        <f t="shared" si="1"/>
        <v>15311.05409</v>
      </c>
      <c r="I12" s="9">
        <f>H12 * (1 - Config!$B$9)</f>
        <v>13014.39597</v>
      </c>
      <c r="J12" s="9">
        <f>H12 * (1 + Config!$B$10)</f>
        <v>19138.81761</v>
      </c>
      <c r="K12" s="6" t="str">
        <f t="shared" si="2"/>
        <v>1g 30s 14c</v>
      </c>
      <c r="L12" s="8" t="str">
        <f t="shared" si="3"/>
        <v>1g 53s 11c</v>
      </c>
      <c r="M12" s="6" t="str">
        <f t="shared" si="4"/>
        <v>1g 91s 39c</v>
      </c>
      <c r="N12" s="6" t="str">
        <f t="shared" si="5"/>
        <v>Froststeel Lockbox</v>
      </c>
      <c r="O12" s="9"/>
      <c r="P12" s="9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12.75" customHeight="1">
      <c r="A13" s="6" t="s">
        <v>105</v>
      </c>
      <c r="B13" s="6">
        <f>IF(C13=0, Config!$B$16*Config!$B$20*Config!$B$60, 
IF(C13=1, Config!$B$16*Config!$B$21*Config!$B$61, 
IF(C13=2, Config!$B$16*Config!$B$22*Config!$B$62, 
IF(C13=3, Config!$B$16*Config!$B$23*Config!$B$63, 
IF(C13=4, Config!$B$16*Config!$B$24*Config!$B$64, 
IF(C13=5, Config!$B$16*Config!$B$25*Config!$B$65, 
IF(C13=6, Config!$B$16*Config!$B$26*Config!$B$66, 
IF(C13=7, Config!$B$16*Config!$B$27*Config!$B$67, ""))))))))</f>
        <v>1.9</v>
      </c>
      <c r="C13" s="9">
        <v>3.0</v>
      </c>
      <c r="D13" s="6" t="s">
        <v>1811</v>
      </c>
      <c r="E13" s="9">
        <v>750.0</v>
      </c>
      <c r="F13" s="9">
        <v>78.0</v>
      </c>
      <c r="G13" s="9">
        <f>IF(E13 &lt; Config!$B$5, Config!$B$5, E13)</f>
        <v>1000</v>
      </c>
      <c r="H13" s="9">
        <f t="shared" si="1"/>
        <v>8620.798881</v>
      </c>
      <c r="I13" s="9">
        <f>H13 * (1 - Config!$B$9)</f>
        <v>7327.679049</v>
      </c>
      <c r="J13" s="9">
        <f>H13 * (1 + Config!$B$10)</f>
        <v>10775.9986</v>
      </c>
      <c r="K13" s="6" t="str">
        <f t="shared" si="2"/>
        <v>0g 73s 28c</v>
      </c>
      <c r="L13" s="8" t="str">
        <f t="shared" si="3"/>
        <v>0g 86s 21c</v>
      </c>
      <c r="M13" s="6" t="str">
        <f t="shared" si="4"/>
        <v>1g 7s 76c</v>
      </c>
      <c r="N13" s="6" t="str">
        <f t="shared" si="5"/>
        <v>Titanium Lockbox</v>
      </c>
      <c r="O13" s="9"/>
      <c r="P13" s="9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12.75" customHeight="1">
      <c r="A14" s="6">
        <v>4.0</v>
      </c>
      <c r="B14" s="6">
        <f>IF(C14=0, Config!$B$16*Config!$B$20*Config!$B$60, 
IF(C14=1, Config!$B$16*Config!$B$21*Config!$B$61, 
IF(C14=2, Config!$B$16*Config!$B$22*Config!$B$62, 
IF(C14=3, Config!$B$16*Config!$B$23*Config!$B$63, 
IF(C14=4, Config!$B$16*Config!$B$24*Config!$B$64, 
IF(C14=5, Config!$B$16*Config!$B$25*Config!$B$65, 
IF(C14=6, Config!$B$16*Config!$B$26*Config!$B$66, 
IF(C14=7, Config!$B$16*Config!$B$27*Config!$B$67, ""))))))))</f>
        <v>1.9</v>
      </c>
      <c r="C14" s="9">
        <v>3.0</v>
      </c>
      <c r="D14" s="6" t="s">
        <v>1812</v>
      </c>
      <c r="E14" s="9">
        <v>500.0</v>
      </c>
      <c r="F14" s="9">
        <v>80.0</v>
      </c>
      <c r="G14" s="9">
        <f>IF(E14 &lt; Config!$B$5, Config!$B$5, E14)</f>
        <v>1000</v>
      </c>
      <c r="H14" s="9">
        <f t="shared" si="1"/>
        <v>8833.344571</v>
      </c>
      <c r="I14" s="9">
        <f>H14 * (1 - Config!$B$9)</f>
        <v>7508.342886</v>
      </c>
      <c r="J14" s="9">
        <f>H14 * (1 + Config!$B$10)</f>
        <v>11041.68071</v>
      </c>
      <c r="K14" s="6" t="str">
        <f t="shared" si="2"/>
        <v>0g 75s 8c</v>
      </c>
      <c r="L14" s="8" t="str">
        <f t="shared" si="3"/>
        <v>0g 88s 33c</v>
      </c>
      <c r="M14" s="6" t="str">
        <f t="shared" si="4"/>
        <v>1g 10s 42c</v>
      </c>
      <c r="N14" s="6" t="str">
        <f t="shared" si="5"/>
        <v>Tiny Titanium Lockbox</v>
      </c>
      <c r="O14" s="9"/>
      <c r="P14" s="9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12.75" customHeight="1">
      <c r="A15" s="9"/>
      <c r="B15" s="6"/>
      <c r="C15" s="10"/>
      <c r="D15" s="7"/>
      <c r="E15" s="10"/>
      <c r="F15" s="10"/>
      <c r="G15" s="9"/>
      <c r="H15" s="9"/>
      <c r="I15" s="9"/>
      <c r="J15" s="9"/>
      <c r="K15" s="6"/>
      <c r="L15" s="8"/>
      <c r="M15" s="6"/>
      <c r="N15" s="6"/>
      <c r="O15" s="9"/>
      <c r="P15" s="9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12.75" customHeight="1">
      <c r="A16" s="6" t="s">
        <v>109</v>
      </c>
      <c r="B16" s="6"/>
      <c r="C16" s="10"/>
      <c r="D16" s="7"/>
      <c r="E16" s="10"/>
      <c r="F16" s="10"/>
      <c r="G16" s="9"/>
      <c r="H16" s="9"/>
      <c r="I16" s="9"/>
      <c r="J16" s="9"/>
      <c r="K16" s="6"/>
      <c r="L16" s="8"/>
      <c r="M16" s="6"/>
      <c r="N16" s="6"/>
      <c r="O16" s="9"/>
      <c r="P16" s="9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12.75" customHeight="1">
      <c r="A17" s="7">
        <v>0.0</v>
      </c>
      <c r="B17" s="6"/>
      <c r="C17" s="10"/>
      <c r="D17" s="7"/>
      <c r="E17" s="10"/>
      <c r="F17" s="10"/>
      <c r="G17" s="9"/>
      <c r="H17" s="9"/>
      <c r="I17" s="9"/>
      <c r="J17" s="9"/>
      <c r="K17" s="6"/>
      <c r="L17" s="8"/>
      <c r="M17" s="6"/>
      <c r="N17" s="6"/>
      <c r="O17" s="9"/>
      <c r="P17" s="9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12.75" customHeight="1">
      <c r="A18" s="9"/>
      <c r="B18" s="6"/>
      <c r="C18" s="10"/>
      <c r="D18" s="7"/>
      <c r="E18" s="10"/>
      <c r="F18" s="10"/>
      <c r="G18" s="9"/>
      <c r="H18" s="9"/>
      <c r="I18" s="9"/>
      <c r="J18" s="9"/>
      <c r="K18" s="6"/>
      <c r="L18" s="8"/>
      <c r="M18" s="6"/>
      <c r="N18" s="6"/>
      <c r="O18" s="9"/>
      <c r="P18" s="9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12.75" customHeight="1">
      <c r="A19" s="9"/>
      <c r="B19" s="6"/>
      <c r="C19" s="10"/>
      <c r="D19" s="7"/>
      <c r="E19" s="10"/>
      <c r="F19" s="10"/>
      <c r="G19" s="9"/>
      <c r="H19" s="9"/>
      <c r="I19" s="9"/>
      <c r="J19" s="9"/>
      <c r="K19" s="6"/>
      <c r="L19" s="8"/>
      <c r="M19" s="6"/>
      <c r="N19" s="6"/>
      <c r="O19" s="9"/>
      <c r="P19" s="9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12.75" customHeight="1">
      <c r="A20" s="9"/>
      <c r="B20" s="6"/>
      <c r="C20" s="10"/>
      <c r="D20" s="7"/>
      <c r="E20" s="10"/>
      <c r="F20" s="10"/>
      <c r="G20" s="9"/>
      <c r="H20" s="9"/>
      <c r="I20" s="9"/>
      <c r="J20" s="9"/>
      <c r="K20" s="6"/>
      <c r="L20" s="8"/>
      <c r="M20" s="6"/>
      <c r="N20" s="6"/>
      <c r="O20" s="9"/>
      <c r="P20" s="9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12.75" customHeight="1">
      <c r="A21" s="9"/>
      <c r="B21" s="6"/>
      <c r="C21" s="10"/>
      <c r="D21" s="7"/>
      <c r="E21" s="10"/>
      <c r="F21" s="10"/>
      <c r="G21" s="9"/>
      <c r="H21" s="9"/>
      <c r="I21" s="9"/>
      <c r="J21" s="9"/>
      <c r="K21" s="6"/>
      <c r="L21" s="8"/>
      <c r="M21" s="6"/>
      <c r="N21" s="6"/>
      <c r="O21" s="9"/>
      <c r="P21" s="9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12.75" customHeight="1">
      <c r="A22" s="9"/>
      <c r="B22" s="6"/>
      <c r="C22" s="10"/>
      <c r="D22" s="7"/>
      <c r="E22" s="10"/>
      <c r="F22" s="10"/>
      <c r="G22" s="9"/>
      <c r="H22" s="9"/>
      <c r="I22" s="9"/>
      <c r="J22" s="9"/>
      <c r="K22" s="6"/>
      <c r="L22" s="8"/>
      <c r="M22" s="6"/>
      <c r="N22" s="6"/>
      <c r="O22" s="9"/>
      <c r="P22" s="9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12.75" customHeight="1">
      <c r="A23" s="9"/>
      <c r="B23" s="6"/>
      <c r="C23" s="10"/>
      <c r="D23" s="7"/>
      <c r="E23" s="10"/>
      <c r="F23" s="10"/>
      <c r="G23" s="9"/>
      <c r="H23" s="9"/>
      <c r="I23" s="9"/>
      <c r="J23" s="9"/>
      <c r="K23" s="6"/>
      <c r="L23" s="8"/>
      <c r="M23" s="6"/>
      <c r="N23" s="6"/>
      <c r="O23" s="9"/>
      <c r="P23" s="9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12.75" customHeight="1">
      <c r="A24" s="9"/>
      <c r="B24" s="6"/>
      <c r="C24" s="10"/>
      <c r="D24" s="7"/>
      <c r="E24" s="10"/>
      <c r="F24" s="10"/>
      <c r="G24" s="9"/>
      <c r="H24" s="9"/>
      <c r="I24" s="9"/>
      <c r="J24" s="9"/>
      <c r="K24" s="6"/>
      <c r="L24" s="8"/>
      <c r="M24" s="6"/>
      <c r="N24" s="6"/>
      <c r="O24" s="9"/>
      <c r="P24" s="9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12.75" customHeight="1">
      <c r="A25" s="9"/>
      <c r="B25" s="6"/>
      <c r="C25" s="10"/>
      <c r="D25" s="7"/>
      <c r="E25" s="10"/>
      <c r="F25" s="10"/>
      <c r="G25" s="9"/>
      <c r="H25" s="9"/>
      <c r="I25" s="9"/>
      <c r="J25" s="9"/>
      <c r="K25" s="6"/>
      <c r="L25" s="8"/>
      <c r="M25" s="6"/>
      <c r="N25" s="6"/>
      <c r="O25" s="9"/>
      <c r="P25" s="9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12.75" customHeight="1">
      <c r="A26" s="9"/>
      <c r="B26" s="6"/>
      <c r="C26" s="10"/>
      <c r="D26" s="7"/>
      <c r="E26" s="10"/>
      <c r="F26" s="10"/>
      <c r="G26" s="9"/>
      <c r="H26" s="9"/>
      <c r="I26" s="9"/>
      <c r="J26" s="9"/>
      <c r="K26" s="6"/>
      <c r="L26" s="8"/>
      <c r="M26" s="6"/>
      <c r="N26" s="6"/>
      <c r="O26" s="9"/>
      <c r="P26" s="9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12.75" customHeight="1">
      <c r="A27" s="9"/>
      <c r="B27" s="6"/>
      <c r="C27" s="10"/>
      <c r="D27" s="7"/>
      <c r="E27" s="10"/>
      <c r="F27" s="10"/>
      <c r="G27" s="9"/>
      <c r="H27" s="9"/>
      <c r="I27" s="9"/>
      <c r="J27" s="9"/>
      <c r="K27" s="6"/>
      <c r="L27" s="8"/>
      <c r="M27" s="6"/>
      <c r="N27" s="6"/>
      <c r="O27" s="9"/>
      <c r="P27" s="9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12.75" customHeight="1">
      <c r="A28" s="9"/>
      <c r="B28" s="6"/>
      <c r="C28" s="10"/>
      <c r="D28" s="7"/>
      <c r="E28" s="10"/>
      <c r="F28" s="10"/>
      <c r="G28" s="9"/>
      <c r="H28" s="9"/>
      <c r="I28" s="9"/>
      <c r="J28" s="9"/>
      <c r="K28" s="6"/>
      <c r="L28" s="8"/>
      <c r="M28" s="6"/>
      <c r="N28" s="6"/>
      <c r="O28" s="9"/>
      <c r="P28" s="9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12.75" customHeight="1">
      <c r="A29" s="9"/>
      <c r="B29" s="6"/>
      <c r="C29" s="10"/>
      <c r="D29" s="7"/>
      <c r="E29" s="10"/>
      <c r="F29" s="10"/>
      <c r="G29" s="9"/>
      <c r="H29" s="9"/>
      <c r="I29" s="9"/>
      <c r="J29" s="9"/>
      <c r="K29" s="6"/>
      <c r="L29" s="8"/>
      <c r="M29" s="6"/>
      <c r="N29" s="6"/>
      <c r="O29" s="9"/>
      <c r="P29" s="9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12.75" customHeight="1">
      <c r="A30" s="9"/>
      <c r="B30" s="6"/>
      <c r="C30" s="10"/>
      <c r="D30" s="7"/>
      <c r="E30" s="10"/>
      <c r="F30" s="10"/>
      <c r="G30" s="9"/>
      <c r="H30" s="9"/>
      <c r="I30" s="9"/>
      <c r="J30" s="9"/>
      <c r="K30" s="6"/>
      <c r="L30" s="8"/>
      <c r="M30" s="6"/>
      <c r="N30" s="6"/>
      <c r="O30" s="9"/>
      <c r="P30" s="9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12.75" customHeight="1">
      <c r="A31" s="9"/>
      <c r="B31" s="6"/>
      <c r="C31" s="10"/>
      <c r="D31" s="7"/>
      <c r="E31" s="10"/>
      <c r="F31" s="10"/>
      <c r="G31" s="9"/>
      <c r="H31" s="9"/>
      <c r="I31" s="9"/>
      <c r="J31" s="9"/>
      <c r="K31" s="6"/>
      <c r="L31" s="8"/>
      <c r="M31" s="6"/>
      <c r="N31" s="6"/>
      <c r="O31" s="9"/>
      <c r="P31" s="9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12.75" customHeight="1">
      <c r="A32" s="9"/>
      <c r="B32" s="6"/>
      <c r="C32" s="10"/>
      <c r="D32" s="7"/>
      <c r="E32" s="10"/>
      <c r="F32" s="10"/>
      <c r="G32" s="9"/>
      <c r="H32" s="9"/>
      <c r="I32" s="9"/>
      <c r="J32" s="9"/>
      <c r="K32" s="6"/>
      <c r="L32" s="8"/>
      <c r="M32" s="6"/>
      <c r="N32" s="6"/>
      <c r="O32" s="9"/>
      <c r="P32" s="9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12.75" customHeight="1">
      <c r="A33" s="9"/>
      <c r="B33" s="6"/>
      <c r="C33" s="10"/>
      <c r="D33" s="7"/>
      <c r="E33" s="10"/>
      <c r="F33" s="10"/>
      <c r="G33" s="9"/>
      <c r="H33" s="9"/>
      <c r="I33" s="9"/>
      <c r="J33" s="9"/>
      <c r="K33" s="6"/>
      <c r="L33" s="8"/>
      <c r="M33" s="6"/>
      <c r="N33" s="6"/>
      <c r="O33" s="9"/>
      <c r="P33" s="9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12.75" customHeight="1">
      <c r="A34" s="9"/>
      <c r="B34" s="6"/>
      <c r="C34" s="10"/>
      <c r="D34" s="7"/>
      <c r="E34" s="10"/>
      <c r="F34" s="10"/>
      <c r="G34" s="9"/>
      <c r="H34" s="9"/>
      <c r="I34" s="9"/>
      <c r="J34" s="9"/>
      <c r="K34" s="6"/>
      <c r="L34" s="8"/>
      <c r="M34" s="6"/>
      <c r="N34" s="6"/>
      <c r="O34" s="9"/>
      <c r="P34" s="9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12.75" customHeight="1">
      <c r="A35" s="9"/>
      <c r="B35" s="6"/>
      <c r="C35" s="10"/>
      <c r="D35" s="7"/>
      <c r="E35" s="10"/>
      <c r="F35" s="10"/>
      <c r="G35" s="9"/>
      <c r="H35" s="9"/>
      <c r="I35" s="9"/>
      <c r="J35" s="9"/>
      <c r="K35" s="6"/>
      <c r="L35" s="8"/>
      <c r="M35" s="6"/>
      <c r="N35" s="6"/>
      <c r="O35" s="9"/>
      <c r="P35" s="9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12.75" customHeight="1">
      <c r="A36" s="9"/>
      <c r="B36" s="6"/>
      <c r="C36" s="10"/>
      <c r="D36" s="7"/>
      <c r="E36" s="10"/>
      <c r="F36" s="10"/>
      <c r="G36" s="9"/>
      <c r="H36" s="9"/>
      <c r="I36" s="9"/>
      <c r="J36" s="9"/>
      <c r="K36" s="6"/>
      <c r="L36" s="8"/>
      <c r="M36" s="6"/>
      <c r="N36" s="6"/>
      <c r="O36" s="9"/>
      <c r="P36" s="9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12.75" customHeight="1">
      <c r="A37" s="9"/>
      <c r="B37" s="6"/>
      <c r="C37" s="10"/>
      <c r="D37" s="7"/>
      <c r="E37" s="10"/>
      <c r="F37" s="10"/>
      <c r="G37" s="9"/>
      <c r="H37" s="9"/>
      <c r="I37" s="9"/>
      <c r="J37" s="9"/>
      <c r="K37" s="6"/>
      <c r="L37" s="8"/>
      <c r="M37" s="6"/>
      <c r="N37" s="6"/>
      <c r="O37" s="9"/>
      <c r="P37" s="9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12.75" customHeight="1">
      <c r="A38" s="9"/>
      <c r="B38" s="6"/>
      <c r="C38" s="10"/>
      <c r="D38" s="7"/>
      <c r="E38" s="10"/>
      <c r="F38" s="10"/>
      <c r="G38" s="9"/>
      <c r="H38" s="9"/>
      <c r="I38" s="9"/>
      <c r="J38" s="9"/>
      <c r="K38" s="6"/>
      <c r="L38" s="8"/>
      <c r="M38" s="6"/>
      <c r="N38" s="6"/>
      <c r="O38" s="9"/>
      <c r="P38" s="9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12.75" customHeight="1">
      <c r="A39" s="9"/>
      <c r="B39" s="6"/>
      <c r="C39" s="10"/>
      <c r="D39" s="7"/>
      <c r="E39" s="10"/>
      <c r="F39" s="10"/>
      <c r="G39" s="9"/>
      <c r="H39" s="9"/>
      <c r="I39" s="9"/>
      <c r="J39" s="9"/>
      <c r="K39" s="6"/>
      <c r="L39" s="8"/>
      <c r="M39" s="6"/>
      <c r="N39" s="6"/>
      <c r="O39" s="9"/>
      <c r="P39" s="9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12.75" customHeight="1">
      <c r="A40" s="9"/>
      <c r="B40" s="6"/>
      <c r="C40" s="10"/>
      <c r="D40" s="7"/>
      <c r="E40" s="10"/>
      <c r="F40" s="10"/>
      <c r="G40" s="9"/>
      <c r="H40" s="9"/>
      <c r="I40" s="9"/>
      <c r="J40" s="9"/>
      <c r="K40" s="6"/>
      <c r="L40" s="8"/>
      <c r="M40" s="6"/>
      <c r="N40" s="6"/>
      <c r="O40" s="9"/>
      <c r="P40" s="9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12.75" customHeight="1">
      <c r="A41" s="9"/>
      <c r="B41" s="6"/>
      <c r="C41" s="10"/>
      <c r="D41" s="7"/>
      <c r="E41" s="10"/>
      <c r="F41" s="10"/>
      <c r="G41" s="9"/>
      <c r="H41" s="9"/>
      <c r="I41" s="9"/>
      <c r="J41" s="9"/>
      <c r="K41" s="6"/>
      <c r="L41" s="8"/>
      <c r="M41" s="6"/>
      <c r="N41" s="6"/>
      <c r="O41" s="9"/>
      <c r="P41" s="9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12.75" customHeight="1">
      <c r="A42" s="9"/>
      <c r="B42" s="6"/>
      <c r="C42" s="10"/>
      <c r="D42" s="7"/>
      <c r="E42" s="10"/>
      <c r="F42" s="10"/>
      <c r="G42" s="9"/>
      <c r="H42" s="9"/>
      <c r="I42" s="9"/>
      <c r="J42" s="9"/>
      <c r="K42" s="6"/>
      <c r="L42" s="8"/>
      <c r="M42" s="6"/>
      <c r="N42" s="6"/>
      <c r="O42" s="9"/>
      <c r="P42" s="9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</row>
    <row r="43" ht="12.75" customHeight="1">
      <c r="A43" s="9"/>
      <c r="B43" s="6"/>
      <c r="C43" s="10"/>
      <c r="D43" s="7"/>
      <c r="E43" s="10"/>
      <c r="F43" s="10"/>
      <c r="G43" s="9"/>
      <c r="H43" s="9"/>
      <c r="I43" s="9"/>
      <c r="J43" s="9"/>
      <c r="K43" s="6"/>
      <c r="L43" s="8"/>
      <c r="M43" s="6"/>
      <c r="N43" s="6"/>
      <c r="O43" s="9"/>
      <c r="P43" s="9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12.75" customHeight="1">
      <c r="A44" s="9"/>
      <c r="B44" s="6"/>
      <c r="C44" s="10"/>
      <c r="D44" s="7"/>
      <c r="E44" s="10"/>
      <c r="F44" s="10"/>
      <c r="G44" s="9"/>
      <c r="H44" s="9"/>
      <c r="I44" s="9"/>
      <c r="J44" s="9"/>
      <c r="K44" s="6"/>
      <c r="L44" s="8"/>
      <c r="M44" s="6"/>
      <c r="N44" s="6"/>
      <c r="O44" s="9"/>
      <c r="P44" s="9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12.75" customHeight="1">
      <c r="A45" s="9"/>
      <c r="B45" s="6"/>
      <c r="C45" s="10"/>
      <c r="D45" s="7"/>
      <c r="E45" s="10"/>
      <c r="F45" s="10"/>
      <c r="G45" s="9"/>
      <c r="H45" s="9"/>
      <c r="I45" s="9"/>
      <c r="J45" s="9"/>
      <c r="K45" s="6"/>
      <c r="L45" s="8"/>
      <c r="M45" s="6"/>
      <c r="N45" s="6"/>
      <c r="O45" s="9"/>
      <c r="P45" s="9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12.75" customHeight="1">
      <c r="A46" s="9"/>
      <c r="B46" s="6"/>
      <c r="C46" s="10"/>
      <c r="D46" s="7"/>
      <c r="E46" s="10"/>
      <c r="F46" s="10"/>
      <c r="G46" s="9"/>
      <c r="H46" s="9"/>
      <c r="I46" s="9"/>
      <c r="J46" s="9"/>
      <c r="K46" s="6"/>
      <c r="L46" s="8"/>
      <c r="M46" s="6"/>
      <c r="N46" s="6"/>
      <c r="O46" s="9"/>
      <c r="P46" s="9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12.75" customHeight="1">
      <c r="A47" s="9"/>
      <c r="B47" s="6"/>
      <c r="C47" s="10"/>
      <c r="D47" s="7"/>
      <c r="E47" s="10"/>
      <c r="F47" s="10"/>
      <c r="G47" s="9"/>
      <c r="H47" s="9"/>
      <c r="I47" s="9"/>
      <c r="J47" s="9"/>
      <c r="K47" s="6"/>
      <c r="L47" s="8"/>
      <c r="M47" s="6"/>
      <c r="N47" s="6"/>
      <c r="O47" s="9"/>
      <c r="P47" s="9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12.75" customHeight="1">
      <c r="A48" s="9"/>
      <c r="B48" s="6"/>
      <c r="C48" s="10"/>
      <c r="D48" s="7"/>
      <c r="E48" s="10"/>
      <c r="F48" s="10"/>
      <c r="G48" s="9"/>
      <c r="H48" s="9"/>
      <c r="I48" s="9"/>
      <c r="J48" s="9"/>
      <c r="K48" s="6"/>
      <c r="L48" s="8"/>
      <c r="M48" s="6"/>
      <c r="N48" s="6"/>
      <c r="O48" s="9"/>
      <c r="P48" s="9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 customHeight="1">
      <c r="A49" s="9"/>
      <c r="B49" s="6"/>
      <c r="C49" s="10"/>
      <c r="D49" s="7"/>
      <c r="E49" s="10"/>
      <c r="F49" s="10"/>
      <c r="G49" s="9"/>
      <c r="H49" s="9"/>
      <c r="I49" s="9"/>
      <c r="J49" s="9"/>
      <c r="K49" s="6"/>
      <c r="L49" s="8"/>
      <c r="M49" s="6"/>
      <c r="N49" s="6"/>
      <c r="O49" s="9"/>
      <c r="P49" s="9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12.75" customHeight="1">
      <c r="A50" s="9"/>
      <c r="B50" s="6"/>
      <c r="C50" s="10"/>
      <c r="D50" s="7"/>
      <c r="E50" s="10"/>
      <c r="F50" s="10"/>
      <c r="G50" s="9"/>
      <c r="H50" s="9"/>
      <c r="I50" s="9"/>
      <c r="J50" s="9"/>
      <c r="K50" s="6"/>
      <c r="L50" s="8"/>
      <c r="M50" s="6"/>
      <c r="N50" s="6"/>
      <c r="O50" s="9"/>
      <c r="P50" s="9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</row>
    <row r="51" ht="12.75" customHeight="1">
      <c r="A51" s="9"/>
      <c r="B51" s="6"/>
      <c r="C51" s="10"/>
      <c r="D51" s="7"/>
      <c r="E51" s="10"/>
      <c r="F51" s="10"/>
      <c r="G51" s="9"/>
      <c r="H51" s="9"/>
      <c r="I51" s="9"/>
      <c r="J51" s="9"/>
      <c r="K51" s="6"/>
      <c r="L51" s="8"/>
      <c r="M51" s="6"/>
      <c r="N51" s="6"/>
      <c r="O51" s="9"/>
      <c r="P51" s="9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</row>
    <row r="52" ht="12.75" customHeight="1">
      <c r="A52" s="9"/>
      <c r="B52" s="6"/>
      <c r="C52" s="10"/>
      <c r="D52" s="7"/>
      <c r="E52" s="10"/>
      <c r="F52" s="10"/>
      <c r="G52" s="9"/>
      <c r="H52" s="9"/>
      <c r="I52" s="9"/>
      <c r="J52" s="9"/>
      <c r="K52" s="6"/>
      <c r="L52" s="8"/>
      <c r="M52" s="6"/>
      <c r="N52" s="6"/>
      <c r="O52" s="9"/>
      <c r="P52" s="9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</row>
    <row r="53" ht="12.75" customHeight="1">
      <c r="A53" s="9"/>
      <c r="B53" s="6"/>
      <c r="C53" s="10"/>
      <c r="D53" s="7"/>
      <c r="E53" s="10"/>
      <c r="F53" s="10"/>
      <c r="G53" s="9"/>
      <c r="H53" s="9"/>
      <c r="I53" s="9"/>
      <c r="J53" s="9"/>
      <c r="K53" s="6"/>
      <c r="L53" s="8"/>
      <c r="M53" s="6"/>
      <c r="N53" s="6"/>
      <c r="O53" s="9"/>
      <c r="P53" s="9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ht="12.75" customHeight="1">
      <c r="A54" s="9"/>
      <c r="B54" s="6"/>
      <c r="C54" s="10"/>
      <c r="D54" s="7"/>
      <c r="E54" s="10"/>
      <c r="F54" s="10"/>
      <c r="G54" s="9"/>
      <c r="H54" s="9"/>
      <c r="I54" s="9"/>
      <c r="J54" s="9"/>
      <c r="K54" s="6"/>
      <c r="L54" s="8"/>
      <c r="M54" s="6"/>
      <c r="N54" s="6"/>
      <c r="O54" s="9"/>
      <c r="P54" s="9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</row>
    <row r="55" ht="12.75" customHeight="1">
      <c r="A55" s="9"/>
      <c r="B55" s="6"/>
      <c r="C55" s="10"/>
      <c r="D55" s="7"/>
      <c r="E55" s="10"/>
      <c r="F55" s="10"/>
      <c r="G55" s="9"/>
      <c r="H55" s="9"/>
      <c r="I55" s="9"/>
      <c r="J55" s="9"/>
      <c r="K55" s="6"/>
      <c r="L55" s="8"/>
      <c r="M55" s="6"/>
      <c r="N55" s="6"/>
      <c r="O55" s="9"/>
      <c r="P55" s="9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</row>
    <row r="56" ht="12.75" customHeight="1">
      <c r="A56" s="9"/>
      <c r="B56" s="6"/>
      <c r="C56" s="10"/>
      <c r="D56" s="7"/>
      <c r="E56" s="10"/>
      <c r="F56" s="10"/>
      <c r="G56" s="9"/>
      <c r="H56" s="9"/>
      <c r="I56" s="9"/>
      <c r="J56" s="9"/>
      <c r="K56" s="6"/>
      <c r="L56" s="8"/>
      <c r="M56" s="6"/>
      <c r="N56" s="6"/>
      <c r="O56" s="9"/>
      <c r="P56" s="9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</row>
    <row r="57" ht="12.75" customHeight="1">
      <c r="A57" s="9"/>
      <c r="B57" s="6"/>
      <c r="C57" s="10"/>
      <c r="D57" s="7"/>
      <c r="E57" s="10"/>
      <c r="F57" s="10"/>
      <c r="G57" s="9"/>
      <c r="H57" s="9"/>
      <c r="I57" s="9"/>
      <c r="J57" s="9"/>
      <c r="K57" s="6"/>
      <c r="L57" s="8"/>
      <c r="M57" s="6"/>
      <c r="N57" s="6"/>
      <c r="O57" s="9"/>
      <c r="P57" s="9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</row>
    <row r="58" ht="12.75" customHeight="1">
      <c r="A58" s="9"/>
      <c r="B58" s="6"/>
      <c r="C58" s="10"/>
      <c r="D58" s="7"/>
      <c r="E58" s="10"/>
      <c r="F58" s="10"/>
      <c r="G58" s="9"/>
      <c r="H58" s="9"/>
      <c r="I58" s="9"/>
      <c r="J58" s="9"/>
      <c r="K58" s="6"/>
      <c r="L58" s="8"/>
      <c r="M58" s="6"/>
      <c r="N58" s="6"/>
      <c r="O58" s="9"/>
      <c r="P58" s="9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</row>
    <row r="59" ht="12.75" customHeight="1">
      <c r="A59" s="9"/>
      <c r="B59" s="6"/>
      <c r="C59" s="10"/>
      <c r="D59" s="7"/>
      <c r="E59" s="10"/>
      <c r="F59" s="10"/>
      <c r="G59" s="9"/>
      <c r="H59" s="9"/>
      <c r="I59" s="9"/>
      <c r="J59" s="9"/>
      <c r="K59" s="6"/>
      <c r="L59" s="8"/>
      <c r="M59" s="6"/>
      <c r="N59" s="6"/>
      <c r="O59" s="9"/>
      <c r="P59" s="9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</row>
    <row r="60" ht="12.75" customHeight="1">
      <c r="A60" s="9"/>
      <c r="B60" s="6"/>
      <c r="C60" s="10"/>
      <c r="D60" s="7"/>
      <c r="E60" s="10"/>
      <c r="F60" s="10"/>
      <c r="G60" s="9"/>
      <c r="H60" s="9"/>
      <c r="I60" s="9"/>
      <c r="J60" s="9"/>
      <c r="K60" s="6"/>
      <c r="L60" s="8"/>
      <c r="M60" s="6"/>
      <c r="N60" s="6"/>
      <c r="O60" s="9"/>
      <c r="P60" s="9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</row>
    <row r="61" ht="12.75" customHeight="1">
      <c r="A61" s="9"/>
      <c r="B61" s="6"/>
      <c r="C61" s="10"/>
      <c r="D61" s="7"/>
      <c r="E61" s="10"/>
      <c r="F61" s="10"/>
      <c r="G61" s="9"/>
      <c r="H61" s="9"/>
      <c r="I61" s="9"/>
      <c r="J61" s="9"/>
      <c r="K61" s="6"/>
      <c r="L61" s="8"/>
      <c r="M61" s="6"/>
      <c r="N61" s="6"/>
      <c r="O61" s="9"/>
      <c r="P61" s="9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ht="12.75" customHeight="1">
      <c r="A62" s="9"/>
      <c r="B62" s="9"/>
      <c r="C62" s="9"/>
      <c r="D62" s="6"/>
      <c r="E62" s="9"/>
      <c r="F62" s="9"/>
      <c r="G62" s="9"/>
      <c r="H62" s="9"/>
      <c r="I62" s="9"/>
      <c r="J62" s="9"/>
      <c r="K62" s="6"/>
      <c r="L62" s="8"/>
      <c r="M62" s="6"/>
      <c r="N62" s="6"/>
      <c r="O62" s="9"/>
      <c r="P62" s="9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ht="12.75" customHeight="1">
      <c r="A63" s="9"/>
      <c r="B63" s="9"/>
      <c r="C63" s="9"/>
      <c r="D63" s="6"/>
      <c r="E63" s="9"/>
      <c r="F63" s="9"/>
      <c r="G63" s="9"/>
      <c r="H63" s="9"/>
      <c r="I63" s="9"/>
      <c r="J63" s="9"/>
      <c r="K63" s="6"/>
      <c r="L63" s="8"/>
      <c r="M63" s="6"/>
      <c r="N63" s="6"/>
      <c r="O63" s="9"/>
      <c r="P63" s="9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ht="12.75" customHeight="1">
      <c r="A64" s="9"/>
      <c r="B64" s="9"/>
      <c r="C64" s="9"/>
      <c r="D64" s="6"/>
      <c r="E64" s="9"/>
      <c r="F64" s="9"/>
      <c r="H64" s="9"/>
      <c r="I64" s="9"/>
      <c r="J64" s="9"/>
      <c r="K64" s="6"/>
      <c r="L64" s="8"/>
      <c r="M64" s="6"/>
      <c r="N64" s="6"/>
      <c r="O64" s="9"/>
      <c r="P64" s="9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ht="12.75" customHeight="1">
      <c r="A65" s="9"/>
      <c r="B65" s="9"/>
      <c r="C65" s="9"/>
      <c r="D65" s="6"/>
      <c r="E65" s="9"/>
      <c r="F65" s="9"/>
      <c r="H65" s="9"/>
      <c r="I65" s="9"/>
      <c r="J65" s="9"/>
      <c r="K65" s="6"/>
      <c r="L65" s="8"/>
      <c r="M65" s="6"/>
      <c r="N65" s="6"/>
      <c r="O65" s="9"/>
      <c r="P65" s="9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ht="12.75" customHeight="1">
      <c r="A66" s="9"/>
      <c r="B66" s="9"/>
      <c r="C66" s="9"/>
      <c r="D66" s="6"/>
      <c r="E66" s="9"/>
      <c r="F66" s="9"/>
      <c r="H66" s="9"/>
      <c r="I66" s="9"/>
      <c r="J66" s="9"/>
      <c r="K66" s="6"/>
      <c r="L66" s="6"/>
      <c r="M66" s="6"/>
      <c r="N66" s="6"/>
      <c r="O66" s="9"/>
      <c r="P66" s="9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ht="12.75" customHeight="1">
      <c r="A67" s="9"/>
      <c r="B67" s="9"/>
      <c r="C67" s="9"/>
      <c r="D67" s="6"/>
      <c r="E67" s="9"/>
      <c r="F67" s="9"/>
      <c r="H67" s="9"/>
      <c r="I67" s="9"/>
      <c r="J67" s="9"/>
      <c r="K67" s="6"/>
      <c r="L67" s="8"/>
      <c r="M67" s="6"/>
      <c r="N67" s="6"/>
      <c r="O67" s="9"/>
      <c r="P67" s="9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</row>
    <row r="68" ht="12.75" customHeight="1">
      <c r="A68" s="9"/>
      <c r="B68" s="9"/>
      <c r="C68" s="9"/>
      <c r="D68" s="6"/>
      <c r="E68" s="9"/>
      <c r="F68" s="9"/>
      <c r="H68" s="9"/>
      <c r="I68" s="9"/>
      <c r="J68" s="9"/>
      <c r="K68" s="6"/>
      <c r="L68" s="8"/>
      <c r="M68" s="6"/>
      <c r="N68" s="6"/>
      <c r="O68" s="9"/>
      <c r="P68" s="9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</row>
    <row r="69" ht="12.75" customHeight="1">
      <c r="A69" s="9"/>
      <c r="B69" s="9"/>
      <c r="C69" s="9"/>
      <c r="D69" s="6"/>
      <c r="E69" s="9"/>
      <c r="F69" s="9"/>
      <c r="H69" s="9"/>
      <c r="I69" s="9"/>
      <c r="J69" s="9"/>
      <c r="K69" s="6"/>
      <c r="L69" s="8"/>
      <c r="M69" s="6"/>
      <c r="N69" s="6"/>
      <c r="O69" s="9"/>
      <c r="P69" s="9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</row>
    <row r="70" ht="12.75" customHeight="1">
      <c r="A70" s="9"/>
      <c r="B70" s="9"/>
      <c r="C70" s="9"/>
      <c r="D70" s="6"/>
      <c r="E70" s="9"/>
      <c r="F70" s="9"/>
      <c r="H70" s="9"/>
      <c r="I70" s="9"/>
      <c r="J70" s="9"/>
      <c r="K70" s="6"/>
      <c r="L70" s="8"/>
      <c r="M70" s="6"/>
      <c r="N70" s="6"/>
      <c r="O70" s="9"/>
      <c r="P70" s="9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</row>
    <row r="71" ht="12.75" customHeight="1">
      <c r="A71" s="9"/>
      <c r="B71" s="9"/>
      <c r="C71" s="9"/>
      <c r="D71" s="6"/>
      <c r="E71" s="9"/>
      <c r="F71" s="9"/>
      <c r="H71" s="9"/>
      <c r="I71" s="9"/>
      <c r="J71" s="9"/>
      <c r="K71" s="6"/>
      <c r="L71" s="8"/>
      <c r="M71" s="6"/>
      <c r="N71" s="6"/>
      <c r="O71" s="9"/>
      <c r="P71" s="9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</row>
    <row r="72" ht="12.75" customHeight="1">
      <c r="A72" s="9"/>
      <c r="B72" s="9"/>
      <c r="C72" s="9"/>
      <c r="D72" s="6"/>
      <c r="E72" s="9"/>
      <c r="F72" s="9"/>
      <c r="H72" s="9"/>
      <c r="I72" s="9"/>
      <c r="J72" s="9"/>
      <c r="K72" s="6"/>
      <c r="L72" s="8"/>
      <c r="M72" s="6"/>
      <c r="N72" s="6"/>
      <c r="O72" s="9"/>
      <c r="P72" s="9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</row>
    <row r="73" ht="12.75" customHeight="1">
      <c r="A73" s="9"/>
      <c r="B73" s="9"/>
      <c r="C73" s="9"/>
      <c r="D73" s="6"/>
      <c r="E73" s="9"/>
      <c r="F73" s="9"/>
      <c r="H73" s="9"/>
      <c r="I73" s="9"/>
      <c r="J73" s="9"/>
      <c r="K73" s="6"/>
      <c r="L73" s="8"/>
      <c r="M73" s="6"/>
      <c r="N73" s="6"/>
      <c r="O73" s="9"/>
      <c r="P73" s="9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ht="12.75" customHeight="1">
      <c r="A74" s="9"/>
      <c r="B74" s="9"/>
      <c r="C74" s="9"/>
      <c r="D74" s="6"/>
      <c r="E74" s="9"/>
      <c r="F74" s="9"/>
      <c r="H74" s="9"/>
      <c r="I74" s="9"/>
      <c r="J74" s="9"/>
      <c r="K74" s="6"/>
      <c r="L74" s="8"/>
      <c r="M74" s="6"/>
      <c r="N74" s="6"/>
      <c r="O74" s="9"/>
      <c r="P74" s="9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</row>
    <row r="75" ht="12.75" customHeight="1">
      <c r="A75" s="9"/>
      <c r="B75" s="9"/>
      <c r="C75" s="9"/>
      <c r="D75" s="6"/>
      <c r="E75" s="9"/>
      <c r="F75" s="9"/>
      <c r="H75" s="9"/>
      <c r="I75" s="9"/>
      <c r="J75" s="9"/>
      <c r="K75" s="6"/>
      <c r="L75" s="8"/>
      <c r="M75" s="6"/>
      <c r="N75" s="6"/>
      <c r="O75" s="9"/>
      <c r="P75" s="9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</row>
    <row r="76" ht="12.75" customHeight="1">
      <c r="A76" s="9"/>
      <c r="B76" s="9"/>
      <c r="C76" s="9"/>
      <c r="D76" s="6"/>
      <c r="E76" s="9"/>
      <c r="F76" s="9"/>
      <c r="H76" s="9"/>
      <c r="I76" s="9"/>
      <c r="J76" s="9"/>
      <c r="K76" s="6"/>
      <c r="L76" s="8"/>
      <c r="M76" s="6"/>
      <c r="N76" s="6"/>
      <c r="O76" s="9"/>
      <c r="P76" s="9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</row>
    <row r="77" ht="12.75" customHeight="1">
      <c r="A77" s="9"/>
      <c r="B77" s="9"/>
      <c r="C77" s="9"/>
      <c r="D77" s="6"/>
      <c r="E77" s="9"/>
      <c r="F77" s="9"/>
      <c r="G77" s="9"/>
      <c r="H77" s="9"/>
      <c r="I77" s="9"/>
      <c r="J77" s="9"/>
      <c r="K77" s="6"/>
      <c r="L77" s="8"/>
      <c r="M77" s="6"/>
      <c r="N77" s="6"/>
      <c r="O77" s="9"/>
      <c r="P77" s="9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</row>
    <row r="78" ht="12.75" customHeight="1">
      <c r="A78" s="9"/>
      <c r="B78" s="9"/>
      <c r="C78" s="9"/>
      <c r="D78" s="6"/>
      <c r="E78" s="9"/>
      <c r="F78" s="9"/>
      <c r="G78" s="9"/>
      <c r="H78" s="9"/>
      <c r="I78" s="9"/>
      <c r="J78" s="9"/>
      <c r="K78" s="6"/>
      <c r="L78" s="8"/>
      <c r="M78" s="6"/>
      <c r="N78" s="6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</row>
    <row r="79" ht="12.75" customHeight="1">
      <c r="A79" s="9"/>
      <c r="B79" s="9"/>
      <c r="C79" s="9"/>
      <c r="D79" s="6"/>
      <c r="E79" s="9"/>
      <c r="F79" s="9"/>
      <c r="G79" s="9"/>
      <c r="H79" s="9"/>
      <c r="I79" s="9"/>
      <c r="J79" s="9"/>
      <c r="K79" s="6"/>
      <c r="L79" s="8"/>
      <c r="M79" s="6"/>
      <c r="N79" s="6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</row>
    <row r="80" ht="12.75" customHeight="1">
      <c r="A80" s="9"/>
      <c r="B80" s="9"/>
      <c r="C80" s="9"/>
      <c r="D80" s="6"/>
      <c r="E80" s="9"/>
      <c r="F80" s="9"/>
      <c r="G80" s="9"/>
      <c r="H80" s="9"/>
      <c r="I80" s="9"/>
      <c r="J80" s="9"/>
      <c r="K80" s="6"/>
      <c r="L80" s="8"/>
      <c r="M80" s="6"/>
      <c r="N80" s="6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</row>
    <row r="81" ht="12.75" customHeight="1">
      <c r="A81" s="9"/>
      <c r="B81" s="9"/>
      <c r="C81" s="9"/>
      <c r="D81" s="6"/>
      <c r="E81" s="9"/>
      <c r="F81" s="9"/>
      <c r="G81" s="9"/>
      <c r="H81" s="9"/>
      <c r="I81" s="9"/>
      <c r="J81" s="9"/>
      <c r="K81" s="6"/>
      <c r="L81" s="8"/>
      <c r="M81" s="6"/>
      <c r="N81" s="6"/>
      <c r="O81" s="6"/>
      <c r="P81" s="6"/>
      <c r="Q81" s="6"/>
      <c r="R81" s="6"/>
      <c r="S81" s="6"/>
      <c r="T81" s="6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</row>
    <row r="82" ht="12.75" customHeight="1">
      <c r="A82" s="9"/>
      <c r="B82" s="9"/>
      <c r="C82" s="9"/>
      <c r="D82" s="6"/>
      <c r="E82" s="9"/>
      <c r="F82" s="9"/>
      <c r="G82" s="9"/>
      <c r="H82" s="9"/>
      <c r="I82" s="9"/>
      <c r="J82" s="9"/>
      <c r="K82" s="6"/>
      <c r="L82" s="8"/>
      <c r="M82" s="6"/>
      <c r="N82" s="6"/>
      <c r="O82" s="6"/>
      <c r="P82" s="6"/>
      <c r="Q82" s="6"/>
      <c r="R82" s="6"/>
      <c r="S82" s="6"/>
      <c r="T82" s="6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</row>
    <row r="83" ht="12.75" customHeight="1">
      <c r="A83" s="9"/>
      <c r="B83" s="9"/>
      <c r="C83" s="9"/>
      <c r="D83" s="6"/>
      <c r="E83" s="9"/>
      <c r="F83" s="9"/>
      <c r="G83" s="9"/>
      <c r="H83" s="9"/>
      <c r="I83" s="9"/>
      <c r="J83" s="9"/>
      <c r="K83" s="6"/>
      <c r="L83" s="8"/>
      <c r="M83" s="6"/>
      <c r="N83" s="6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</row>
    <row r="84" ht="12.75" customHeight="1">
      <c r="A84" s="9"/>
      <c r="B84" s="9"/>
      <c r="C84" s="9"/>
      <c r="D84" s="6"/>
      <c r="E84" s="9"/>
      <c r="F84" s="9"/>
      <c r="G84" s="9"/>
      <c r="H84" s="9"/>
      <c r="I84" s="9"/>
      <c r="J84" s="9"/>
      <c r="K84" s="6"/>
      <c r="L84" s="8"/>
      <c r="M84" s="6"/>
      <c r="N84" s="6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</row>
    <row r="85" ht="12.75" customHeight="1">
      <c r="A85" s="9"/>
      <c r="B85" s="9"/>
      <c r="C85" s="9"/>
      <c r="D85" s="6"/>
      <c r="E85" s="9"/>
      <c r="F85" s="9"/>
      <c r="G85" s="9"/>
      <c r="H85" s="9"/>
      <c r="I85" s="9"/>
      <c r="J85" s="9"/>
      <c r="K85" s="6"/>
      <c r="L85" s="8"/>
      <c r="M85" s="6"/>
      <c r="N85" s="6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</row>
    <row r="86" ht="12.75" customHeight="1">
      <c r="A86" s="9"/>
      <c r="B86" s="9"/>
      <c r="C86" s="9"/>
      <c r="D86" s="6"/>
      <c r="E86" s="9"/>
      <c r="F86" s="9"/>
      <c r="G86" s="9"/>
      <c r="H86" s="9"/>
      <c r="I86" s="9"/>
      <c r="J86" s="9"/>
      <c r="K86" s="6"/>
      <c r="L86" s="8"/>
      <c r="M86" s="6"/>
      <c r="N86" s="6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</row>
    <row r="87" ht="12.75" customHeight="1">
      <c r="A87" s="9"/>
      <c r="B87" s="9"/>
      <c r="C87" s="9"/>
      <c r="D87" s="6"/>
      <c r="E87" s="9"/>
      <c r="F87" s="9"/>
      <c r="G87" s="9"/>
      <c r="H87" s="9"/>
      <c r="I87" s="9"/>
      <c r="J87" s="9"/>
      <c r="K87" s="6"/>
      <c r="L87" s="8"/>
      <c r="M87" s="6"/>
      <c r="N87" s="6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</row>
    <row r="88" ht="12.75" customHeight="1">
      <c r="A88" s="9"/>
      <c r="B88" s="9"/>
      <c r="C88" s="9"/>
      <c r="D88" s="6"/>
      <c r="E88" s="9"/>
      <c r="F88" s="9"/>
      <c r="G88" s="9"/>
      <c r="H88" s="9"/>
      <c r="I88" s="9"/>
      <c r="J88" s="9"/>
      <c r="K88" s="6"/>
      <c r="L88" s="8"/>
      <c r="M88" s="6"/>
      <c r="N88" s="6"/>
      <c r="O88" s="6"/>
      <c r="P88" s="6"/>
      <c r="Q88" s="6"/>
      <c r="R88" s="6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</row>
    <row r="89" ht="12.75" customHeight="1">
      <c r="A89" s="9"/>
      <c r="B89" s="9"/>
      <c r="C89" s="9"/>
      <c r="D89" s="6"/>
      <c r="E89" s="9"/>
      <c r="F89" s="9"/>
      <c r="G89" s="9"/>
      <c r="H89" s="9"/>
      <c r="I89" s="9"/>
      <c r="J89" s="9"/>
      <c r="K89" s="6"/>
      <c r="L89" s="8"/>
      <c r="M89" s="6"/>
      <c r="N89" s="6"/>
      <c r="O89" s="6"/>
      <c r="P89" s="6"/>
      <c r="Q89" s="6"/>
      <c r="R89" s="6"/>
      <c r="S89" s="6"/>
      <c r="T89" s="6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ht="12.75" customHeight="1">
      <c r="A90" s="9"/>
      <c r="B90" s="9"/>
      <c r="C90" s="9"/>
      <c r="D90" s="6"/>
      <c r="E90" s="9"/>
      <c r="F90" s="9"/>
      <c r="G90" s="9"/>
      <c r="H90" s="9"/>
      <c r="I90" s="9"/>
      <c r="J90" s="9"/>
      <c r="K90" s="6"/>
      <c r="L90" s="8"/>
      <c r="M90" s="6"/>
      <c r="N90" s="6"/>
      <c r="O90" s="6"/>
      <c r="P90" s="6"/>
      <c r="Q90" s="6"/>
      <c r="R90" s="6"/>
      <c r="S90" s="6"/>
      <c r="T90" s="6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</row>
    <row r="91" ht="12.75" customHeight="1">
      <c r="A91" s="9"/>
      <c r="B91" s="9"/>
      <c r="C91" s="9"/>
      <c r="D91" s="6"/>
      <c r="E91" s="9"/>
      <c r="F91" s="9"/>
      <c r="G91" s="9"/>
      <c r="H91" s="9"/>
      <c r="I91" s="9"/>
      <c r="J91" s="9"/>
      <c r="K91" s="6"/>
      <c r="L91" s="8"/>
      <c r="M91" s="6"/>
      <c r="N91" s="6"/>
      <c r="O91" s="9"/>
      <c r="P91" s="9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</row>
    <row r="92" ht="12.75" customHeight="1">
      <c r="A92" s="9"/>
      <c r="B92" s="9"/>
      <c r="C92" s="9"/>
      <c r="D92" s="6"/>
      <c r="E92" s="9"/>
      <c r="F92" s="9"/>
      <c r="G92" s="9"/>
      <c r="H92" s="9"/>
      <c r="I92" s="9"/>
      <c r="J92" s="9"/>
      <c r="K92" s="6"/>
      <c r="L92" s="8"/>
      <c r="M92" s="6"/>
      <c r="N92" s="6"/>
      <c r="O92" s="9"/>
      <c r="P92" s="9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</row>
    <row r="93" ht="12.75" customHeight="1">
      <c r="A93" s="9"/>
      <c r="B93" s="9"/>
      <c r="C93" s="9"/>
      <c r="D93" s="6"/>
      <c r="E93" s="9"/>
      <c r="F93" s="9"/>
      <c r="G93" s="9"/>
      <c r="H93" s="9"/>
      <c r="I93" s="9"/>
      <c r="J93" s="9"/>
      <c r="K93" s="6"/>
      <c r="L93" s="8"/>
      <c r="M93" s="6"/>
      <c r="N93" s="6"/>
      <c r="O93" s="9"/>
      <c r="P93" s="9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ht="12.75" customHeight="1">
      <c r="A94" s="9"/>
      <c r="B94" s="9"/>
      <c r="C94" s="9"/>
      <c r="D94" s="6"/>
      <c r="E94" s="9"/>
      <c r="F94" s="9"/>
      <c r="G94" s="9"/>
      <c r="H94" s="9"/>
      <c r="I94" s="9"/>
      <c r="J94" s="9"/>
      <c r="K94" s="6"/>
      <c r="L94" s="8"/>
      <c r="M94" s="6"/>
      <c r="N94" s="6"/>
      <c r="O94" s="9"/>
      <c r="P94" s="9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</row>
    <row r="95" ht="12.75" customHeight="1">
      <c r="A95" s="9"/>
      <c r="B95" s="9"/>
      <c r="C95" s="9"/>
      <c r="D95" s="6"/>
      <c r="E95" s="9"/>
      <c r="F95" s="9"/>
      <c r="G95" s="9"/>
      <c r="H95" s="9"/>
      <c r="I95" s="9"/>
      <c r="J95" s="9"/>
      <c r="K95" s="6"/>
      <c r="L95" s="8"/>
      <c r="M95" s="6"/>
      <c r="N95" s="6"/>
      <c r="O95" s="9"/>
      <c r="P95" s="9"/>
      <c r="Q95" s="6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ht="12.75" customHeight="1">
      <c r="A96" s="9"/>
      <c r="B96" s="9"/>
      <c r="C96" s="9"/>
      <c r="D96" s="6"/>
      <c r="E96" s="9"/>
      <c r="F96" s="9"/>
      <c r="G96" s="9"/>
      <c r="H96" s="9"/>
      <c r="I96" s="9"/>
      <c r="J96" s="9"/>
      <c r="K96" s="6"/>
      <c r="L96" s="8"/>
      <c r="M96" s="6"/>
      <c r="N96" s="6"/>
      <c r="O96" s="9"/>
      <c r="P96" s="9"/>
      <c r="Q96" s="6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</row>
    <row r="97" ht="12.75" customHeight="1">
      <c r="A97" s="9"/>
      <c r="B97" s="9"/>
      <c r="C97" s="9"/>
      <c r="D97" s="6"/>
      <c r="E97" s="9"/>
      <c r="F97" s="9"/>
      <c r="G97" s="9"/>
      <c r="H97" s="9"/>
      <c r="I97" s="9"/>
      <c r="J97" s="9"/>
      <c r="K97" s="6"/>
      <c r="L97" s="8"/>
      <c r="M97" s="6"/>
      <c r="N97" s="6"/>
      <c r="O97" s="9"/>
      <c r="P97" s="9"/>
      <c r="Q97" s="6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ht="12.75" customHeight="1">
      <c r="A98" s="9"/>
      <c r="B98" s="9"/>
      <c r="C98" s="9"/>
      <c r="D98" s="6"/>
      <c r="E98" s="9"/>
      <c r="F98" s="9"/>
      <c r="G98" s="9"/>
      <c r="H98" s="9"/>
      <c r="I98" s="9"/>
      <c r="J98" s="9"/>
      <c r="K98" s="6"/>
      <c r="L98" s="8"/>
      <c r="M98" s="6"/>
      <c r="N98" s="6"/>
      <c r="O98" s="9"/>
      <c r="P98" s="9"/>
      <c r="Q98" s="6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</row>
    <row r="99" ht="12.75" customHeight="1">
      <c r="A99" s="9"/>
      <c r="B99" s="9"/>
      <c r="C99" s="9"/>
      <c r="D99" s="6"/>
      <c r="E99" s="9"/>
      <c r="F99" s="9"/>
      <c r="G99" s="9"/>
      <c r="H99" s="9"/>
      <c r="I99" s="9"/>
      <c r="J99" s="9"/>
      <c r="K99" s="6"/>
      <c r="L99" s="8"/>
      <c r="M99" s="6"/>
      <c r="N99" s="6"/>
      <c r="O99" s="9"/>
      <c r="P99" s="9"/>
      <c r="Q99" s="6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t="12.75" customHeight="1">
      <c r="A100" s="9"/>
      <c r="B100" s="9"/>
      <c r="C100" s="9"/>
      <c r="D100" s="6"/>
      <c r="E100" s="9"/>
      <c r="F100" s="9"/>
      <c r="G100" s="9"/>
      <c r="H100" s="9"/>
      <c r="I100" s="9"/>
      <c r="J100" s="9"/>
      <c r="K100" s="6"/>
      <c r="L100" s="8"/>
      <c r="M100" s="6"/>
      <c r="N100" s="6"/>
      <c r="O100" s="9"/>
      <c r="P100" s="9"/>
      <c r="Q100" s="6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t="12.75" customHeight="1">
      <c r="A101" s="9"/>
      <c r="B101" s="9"/>
      <c r="C101" s="9"/>
      <c r="D101" s="6"/>
      <c r="E101" s="9"/>
      <c r="F101" s="9"/>
      <c r="G101" s="9"/>
      <c r="H101" s="9"/>
      <c r="I101" s="9"/>
      <c r="J101" s="9"/>
      <c r="K101" s="6"/>
      <c r="L101" s="8"/>
      <c r="M101" s="6"/>
      <c r="N101" s="6"/>
      <c r="O101" s="9"/>
      <c r="P101" s="9"/>
      <c r="Q101" s="6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t="12.75" customHeight="1">
      <c r="A102" s="9"/>
      <c r="B102" s="9"/>
      <c r="C102" s="9"/>
      <c r="D102" s="6"/>
      <c r="E102" s="9"/>
      <c r="F102" s="9"/>
      <c r="G102" s="9"/>
      <c r="H102" s="9"/>
      <c r="I102" s="9"/>
      <c r="J102" s="9"/>
      <c r="K102" s="6"/>
      <c r="L102" s="8"/>
      <c r="M102" s="6"/>
      <c r="N102" s="6"/>
      <c r="O102" s="9"/>
      <c r="P102" s="9"/>
      <c r="Q102" s="6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t="12.75" customHeight="1">
      <c r="A103" s="9"/>
      <c r="B103" s="9"/>
      <c r="C103" s="9"/>
      <c r="D103" s="6"/>
      <c r="E103" s="9"/>
      <c r="F103" s="9"/>
      <c r="G103" s="9"/>
      <c r="H103" s="9"/>
      <c r="I103" s="9"/>
      <c r="J103" s="9"/>
      <c r="K103" s="6"/>
      <c r="L103" s="8"/>
      <c r="M103" s="6"/>
      <c r="N103" s="6"/>
      <c r="O103" s="9"/>
      <c r="P103" s="9"/>
      <c r="Q103" s="6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t="12.75" customHeight="1">
      <c r="A104" s="9"/>
      <c r="B104" s="9"/>
      <c r="C104" s="9"/>
      <c r="D104" s="6"/>
      <c r="E104" s="9"/>
      <c r="F104" s="9"/>
      <c r="G104" s="9"/>
      <c r="H104" s="9"/>
      <c r="I104" s="9"/>
      <c r="J104" s="9"/>
      <c r="K104" s="6"/>
      <c r="L104" s="8"/>
      <c r="M104" s="6"/>
      <c r="N104" s="6"/>
      <c r="O104" s="9"/>
      <c r="P104" s="9"/>
      <c r="Q104" s="6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t="12.75" customHeight="1">
      <c r="A105" s="9"/>
      <c r="B105" s="9"/>
      <c r="C105" s="9"/>
      <c r="D105" s="6"/>
      <c r="E105" s="9"/>
      <c r="F105" s="9"/>
      <c r="G105" s="9"/>
      <c r="H105" s="9"/>
      <c r="I105" s="9"/>
      <c r="J105" s="9"/>
      <c r="K105" s="6"/>
      <c r="L105" s="8"/>
      <c r="M105" s="6"/>
      <c r="N105" s="6"/>
      <c r="O105" s="9"/>
      <c r="P105" s="9"/>
      <c r="Q105" s="6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t="12.75" customHeight="1">
      <c r="A106" s="9"/>
      <c r="B106" s="9"/>
      <c r="C106" s="9"/>
      <c r="D106" s="6"/>
      <c r="E106" s="9"/>
      <c r="F106" s="9"/>
      <c r="G106" s="9"/>
      <c r="H106" s="9"/>
      <c r="I106" s="9"/>
      <c r="J106" s="9"/>
      <c r="K106" s="6"/>
      <c r="L106" s="8"/>
      <c r="M106" s="6"/>
      <c r="N106" s="6"/>
      <c r="O106" s="9"/>
      <c r="P106" s="9"/>
      <c r="Q106" s="6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t="12.75" customHeight="1">
      <c r="A107" s="9"/>
      <c r="B107" s="9"/>
      <c r="C107" s="9"/>
      <c r="D107" s="6"/>
      <c r="E107" s="9"/>
      <c r="F107" s="9"/>
      <c r="G107" s="9"/>
      <c r="H107" s="9"/>
      <c r="I107" s="9"/>
      <c r="J107" s="9"/>
      <c r="K107" s="6"/>
      <c r="L107" s="8"/>
      <c r="M107" s="6"/>
      <c r="N107" s="6"/>
      <c r="O107" s="9"/>
      <c r="P107" s="9"/>
      <c r="Q107" s="6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t="12.75" customHeight="1">
      <c r="A108" s="9"/>
      <c r="B108" s="9"/>
      <c r="C108" s="9"/>
      <c r="D108" s="6"/>
      <c r="E108" s="9"/>
      <c r="F108" s="9"/>
      <c r="G108" s="9"/>
      <c r="H108" s="9"/>
      <c r="I108" s="9"/>
      <c r="J108" s="9"/>
      <c r="K108" s="6"/>
      <c r="L108" s="8"/>
      <c r="M108" s="6"/>
      <c r="N108" s="6"/>
      <c r="O108" s="9"/>
      <c r="P108" s="9"/>
      <c r="Q108" s="6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t="12.75" customHeight="1">
      <c r="A109" s="9"/>
      <c r="B109" s="9"/>
      <c r="C109" s="9"/>
      <c r="D109" s="6"/>
      <c r="E109" s="9"/>
      <c r="F109" s="9"/>
      <c r="G109" s="9"/>
      <c r="H109" s="9"/>
      <c r="I109" s="9"/>
      <c r="J109" s="9"/>
      <c r="K109" s="6"/>
      <c r="L109" s="8"/>
      <c r="M109" s="6"/>
      <c r="N109" s="6"/>
      <c r="O109" s="9"/>
      <c r="P109" s="9"/>
      <c r="Q109" s="6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t="12.75" customHeight="1">
      <c r="A110" s="9"/>
      <c r="B110" s="9"/>
      <c r="C110" s="9"/>
      <c r="D110" s="6"/>
      <c r="E110" s="9"/>
      <c r="F110" s="9"/>
      <c r="G110" s="9"/>
      <c r="H110" s="9"/>
      <c r="I110" s="9"/>
      <c r="J110" s="9"/>
      <c r="K110" s="6"/>
      <c r="L110" s="8"/>
      <c r="M110" s="6"/>
      <c r="N110" s="6"/>
      <c r="O110" s="9"/>
      <c r="P110" s="9"/>
      <c r="Q110" s="6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t="12.75" customHeight="1">
      <c r="A111" s="9"/>
      <c r="B111" s="9"/>
      <c r="C111" s="9"/>
      <c r="D111" s="6"/>
      <c r="E111" s="9"/>
      <c r="F111" s="9"/>
      <c r="G111" s="9"/>
      <c r="H111" s="9"/>
      <c r="I111" s="9"/>
      <c r="J111" s="9"/>
      <c r="K111" s="6"/>
      <c r="L111" s="8"/>
      <c r="M111" s="6"/>
      <c r="N111" s="6"/>
      <c r="O111" s="9"/>
      <c r="P111" s="9"/>
      <c r="Q111" s="6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t="12.75" customHeight="1">
      <c r="A112" s="9"/>
      <c r="B112" s="9"/>
      <c r="C112" s="9"/>
      <c r="D112" s="6"/>
      <c r="E112" s="9"/>
      <c r="F112" s="9"/>
      <c r="G112" s="9"/>
      <c r="H112" s="9"/>
      <c r="I112" s="9"/>
      <c r="J112" s="9"/>
      <c r="K112" s="6"/>
      <c r="L112" s="8"/>
      <c r="M112" s="6"/>
      <c r="N112" s="6"/>
      <c r="O112" s="9"/>
      <c r="P112" s="9"/>
      <c r="Q112" s="6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t="12.75" customHeight="1">
      <c r="A113" s="9"/>
      <c r="B113" s="9"/>
      <c r="C113" s="9"/>
      <c r="D113" s="6"/>
      <c r="E113" s="9"/>
      <c r="F113" s="9"/>
      <c r="G113" s="9"/>
      <c r="H113" s="9"/>
      <c r="I113" s="9"/>
      <c r="J113" s="9"/>
      <c r="K113" s="6"/>
      <c r="L113" s="8"/>
      <c r="M113" s="6"/>
      <c r="N113" s="6"/>
      <c r="O113" s="9"/>
      <c r="P113" s="9"/>
      <c r="Q113" s="6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t="12.75" customHeight="1">
      <c r="A114" s="9"/>
      <c r="B114" s="9"/>
      <c r="C114" s="9"/>
      <c r="D114" s="6"/>
      <c r="E114" s="9"/>
      <c r="F114" s="9"/>
      <c r="G114" s="9"/>
      <c r="H114" s="9"/>
      <c r="I114" s="9"/>
      <c r="J114" s="9"/>
      <c r="K114" s="6"/>
      <c r="L114" s="8"/>
      <c r="M114" s="6"/>
      <c r="N114" s="6"/>
      <c r="O114" s="9"/>
      <c r="P114" s="9"/>
      <c r="Q114" s="6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t="12.75" customHeight="1">
      <c r="A115" s="9"/>
      <c r="B115" s="9"/>
      <c r="C115" s="9"/>
      <c r="D115" s="6"/>
      <c r="E115" s="9"/>
      <c r="F115" s="9"/>
      <c r="G115" s="9"/>
      <c r="H115" s="9"/>
      <c r="I115" s="9"/>
      <c r="J115" s="9"/>
      <c r="K115" s="6"/>
      <c r="L115" s="8"/>
      <c r="M115" s="6"/>
      <c r="N115" s="6"/>
      <c r="O115" s="9"/>
      <c r="P115" s="9"/>
      <c r="Q115" s="6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t="12.75" customHeight="1">
      <c r="A116" s="9"/>
      <c r="B116" s="9"/>
      <c r="C116" s="9"/>
      <c r="D116" s="6"/>
      <c r="E116" s="9"/>
      <c r="F116" s="9"/>
      <c r="G116" s="9"/>
      <c r="H116" s="9"/>
      <c r="I116" s="9"/>
      <c r="J116" s="9"/>
      <c r="K116" s="6"/>
      <c r="L116" s="8"/>
      <c r="M116" s="6"/>
      <c r="N116" s="6"/>
      <c r="O116" s="9"/>
      <c r="P116" s="9"/>
      <c r="Q116" s="6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t="12.75" customHeight="1">
      <c r="A117" s="9"/>
      <c r="B117" s="9"/>
      <c r="C117" s="9"/>
      <c r="D117" s="6"/>
      <c r="E117" s="9"/>
      <c r="F117" s="9"/>
      <c r="G117" s="9"/>
      <c r="H117" s="9"/>
      <c r="I117" s="9"/>
      <c r="J117" s="9"/>
      <c r="K117" s="6"/>
      <c r="L117" s="8"/>
      <c r="M117" s="6"/>
      <c r="N117" s="6"/>
      <c r="O117" s="9"/>
      <c r="P117" s="9"/>
      <c r="Q117" s="6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t="12.75" customHeight="1">
      <c r="A118" s="9"/>
      <c r="B118" s="9"/>
      <c r="C118" s="9"/>
      <c r="D118" s="6"/>
      <c r="E118" s="9"/>
      <c r="F118" s="9"/>
      <c r="G118" s="9"/>
      <c r="H118" s="9"/>
      <c r="I118" s="9"/>
      <c r="J118" s="9"/>
      <c r="K118" s="6"/>
      <c r="L118" s="8"/>
      <c r="M118" s="6"/>
      <c r="N118" s="6"/>
      <c r="O118" s="9"/>
      <c r="P118" s="9"/>
      <c r="Q118" s="6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t="12.75" customHeight="1">
      <c r="A119" s="9"/>
      <c r="B119" s="9"/>
      <c r="C119" s="9"/>
      <c r="D119" s="6"/>
      <c r="E119" s="9"/>
      <c r="F119" s="9"/>
      <c r="G119" s="9"/>
      <c r="H119" s="9"/>
      <c r="I119" s="9"/>
      <c r="J119" s="9"/>
      <c r="K119" s="6"/>
      <c r="L119" s="8"/>
      <c r="M119" s="6"/>
      <c r="N119" s="6"/>
      <c r="O119" s="9"/>
      <c r="P119" s="9"/>
      <c r="Q119" s="6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t="12.75" customHeight="1">
      <c r="A120" s="9"/>
      <c r="B120" s="9"/>
      <c r="C120" s="9"/>
      <c r="D120" s="6"/>
      <c r="E120" s="9"/>
      <c r="F120" s="9"/>
      <c r="G120" s="9"/>
      <c r="H120" s="9"/>
      <c r="I120" s="9"/>
      <c r="J120" s="9"/>
      <c r="K120" s="6"/>
      <c r="L120" s="8"/>
      <c r="M120" s="6"/>
      <c r="N120" s="6"/>
      <c r="O120" s="9"/>
      <c r="P120" s="9"/>
      <c r="Q120" s="6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t="12.75" customHeight="1">
      <c r="A121" s="9"/>
      <c r="B121" s="9"/>
      <c r="C121" s="9"/>
      <c r="D121" s="6"/>
      <c r="E121" s="9"/>
      <c r="F121" s="9"/>
      <c r="G121" s="9"/>
      <c r="H121" s="9"/>
      <c r="I121" s="9"/>
      <c r="J121" s="9"/>
      <c r="K121" s="6"/>
      <c r="L121" s="8"/>
      <c r="M121" s="6"/>
      <c r="N121" s="6"/>
      <c r="O121" s="9"/>
      <c r="P121" s="9"/>
      <c r="Q121" s="6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t="12.75" customHeight="1">
      <c r="A122" s="9"/>
      <c r="B122" s="9"/>
      <c r="C122" s="9"/>
      <c r="D122" s="6"/>
      <c r="E122" s="9"/>
      <c r="F122" s="9"/>
      <c r="G122" s="9"/>
      <c r="H122" s="9"/>
      <c r="I122" s="9"/>
      <c r="J122" s="9"/>
      <c r="K122" s="6"/>
      <c r="L122" s="8"/>
      <c r="M122" s="6"/>
      <c r="N122" s="6"/>
      <c r="O122" s="9"/>
      <c r="P122" s="9"/>
      <c r="Q122" s="6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t="12.75" customHeight="1">
      <c r="A123" s="9"/>
      <c r="B123" s="9"/>
      <c r="C123" s="9"/>
      <c r="D123" s="6"/>
      <c r="E123" s="9"/>
      <c r="F123" s="9"/>
      <c r="G123" s="9"/>
      <c r="H123" s="9"/>
      <c r="I123" s="9"/>
      <c r="J123" s="9"/>
      <c r="K123" s="6"/>
      <c r="L123" s="8"/>
      <c r="M123" s="6"/>
      <c r="N123" s="6"/>
      <c r="O123" s="9"/>
      <c r="P123" s="9"/>
      <c r="Q123" s="6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t="12.75" customHeight="1">
      <c r="A124" s="9"/>
      <c r="B124" s="9"/>
      <c r="C124" s="9"/>
      <c r="D124" s="6"/>
      <c r="E124" s="9"/>
      <c r="F124" s="9"/>
      <c r="G124" s="9"/>
      <c r="H124" s="9"/>
      <c r="I124" s="9"/>
      <c r="J124" s="9"/>
      <c r="K124" s="6"/>
      <c r="L124" s="8"/>
      <c r="M124" s="6"/>
      <c r="N124" s="6"/>
      <c r="O124" s="9"/>
      <c r="P124" s="9"/>
      <c r="Q124" s="6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</row>
    <row r="125" ht="12.75" customHeight="1">
      <c r="A125" s="9"/>
      <c r="B125" s="9"/>
      <c r="C125" s="9"/>
      <c r="D125" s="6"/>
      <c r="E125" s="9"/>
      <c r="F125" s="9"/>
      <c r="G125" s="9"/>
      <c r="H125" s="9"/>
      <c r="I125" s="9"/>
      <c r="J125" s="9"/>
      <c r="K125" s="6"/>
      <c r="L125" s="8"/>
      <c r="M125" s="6"/>
      <c r="N125" s="6"/>
      <c r="O125" s="9"/>
      <c r="P125" s="9"/>
      <c r="Q125" s="6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ht="12.75" customHeight="1">
      <c r="A126" s="9"/>
      <c r="B126" s="9"/>
      <c r="C126" s="9"/>
      <c r="D126" s="6"/>
      <c r="E126" s="9"/>
      <c r="F126" s="9"/>
      <c r="G126" s="9"/>
      <c r="H126" s="9"/>
      <c r="I126" s="9"/>
      <c r="J126" s="9"/>
      <c r="K126" s="6"/>
      <c r="L126" s="8"/>
      <c r="M126" s="6"/>
      <c r="N126" s="6"/>
      <c r="O126" s="9"/>
      <c r="P126" s="9"/>
      <c r="Q126" s="6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</row>
    <row r="127" ht="12.75" customHeight="1">
      <c r="A127" s="9"/>
      <c r="B127" s="9"/>
      <c r="C127" s="9"/>
      <c r="D127" s="6"/>
      <c r="E127" s="9"/>
      <c r="F127" s="9"/>
      <c r="G127" s="9"/>
      <c r="H127" s="9"/>
      <c r="I127" s="9"/>
      <c r="J127" s="9"/>
      <c r="K127" s="6"/>
      <c r="L127" s="8"/>
      <c r="M127" s="6"/>
      <c r="N127" s="6"/>
      <c r="O127" s="9"/>
      <c r="P127" s="9"/>
      <c r="Q127" s="6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</row>
    <row r="128" ht="12.75" customHeight="1">
      <c r="A128" s="9"/>
      <c r="B128" s="9"/>
      <c r="C128" s="9"/>
      <c r="D128" s="6"/>
      <c r="E128" s="9"/>
      <c r="F128" s="9"/>
      <c r="G128" s="9"/>
      <c r="H128" s="9"/>
      <c r="I128" s="9"/>
      <c r="J128" s="9"/>
      <c r="K128" s="6"/>
      <c r="L128" s="8"/>
      <c r="M128" s="6"/>
      <c r="N128" s="6"/>
      <c r="O128" s="9"/>
      <c r="P128" s="9"/>
      <c r="Q128" s="6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</row>
    <row r="129" ht="12.75" customHeight="1">
      <c r="A129" s="9"/>
      <c r="B129" s="9"/>
      <c r="C129" s="9"/>
      <c r="D129" s="6"/>
      <c r="E129" s="9"/>
      <c r="F129" s="9"/>
      <c r="G129" s="9"/>
      <c r="H129" s="9"/>
      <c r="I129" s="9"/>
      <c r="J129" s="9"/>
      <c r="K129" s="6"/>
      <c r="L129" s="8"/>
      <c r="M129" s="6"/>
      <c r="N129" s="6"/>
      <c r="O129" s="9"/>
      <c r="P129" s="9"/>
      <c r="Q129" s="6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</row>
    <row r="130" ht="12.75" customHeight="1">
      <c r="A130" s="9"/>
      <c r="B130" s="9"/>
      <c r="C130" s="9"/>
      <c r="D130" s="6"/>
      <c r="E130" s="9"/>
      <c r="F130" s="9"/>
      <c r="G130" s="9"/>
      <c r="H130" s="9"/>
      <c r="I130" s="9"/>
      <c r="J130" s="9"/>
      <c r="K130" s="6"/>
      <c r="L130" s="8"/>
      <c r="M130" s="6"/>
      <c r="N130" s="6"/>
      <c r="O130" s="9"/>
      <c r="P130" s="9"/>
      <c r="Q130" s="6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</row>
    <row r="131" ht="12.75" customHeight="1">
      <c r="A131" s="9"/>
      <c r="B131" s="9"/>
      <c r="C131" s="9"/>
      <c r="D131" s="6"/>
      <c r="E131" s="9"/>
      <c r="F131" s="9"/>
      <c r="G131" s="9"/>
      <c r="H131" s="9"/>
      <c r="I131" s="9"/>
      <c r="J131" s="9"/>
      <c r="K131" s="6"/>
      <c r="L131" s="8"/>
      <c r="M131" s="6"/>
      <c r="N131" s="6"/>
      <c r="O131" s="9"/>
      <c r="P131" s="9"/>
      <c r="Q131" s="6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</row>
    <row r="132" ht="12.75" customHeight="1">
      <c r="A132" s="9"/>
      <c r="B132" s="9"/>
      <c r="C132" s="9"/>
      <c r="D132" s="6"/>
      <c r="E132" s="9"/>
      <c r="F132" s="9"/>
      <c r="G132" s="9"/>
      <c r="H132" s="9"/>
      <c r="I132" s="9"/>
      <c r="J132" s="9"/>
      <c r="K132" s="6"/>
      <c r="L132" s="8"/>
      <c r="M132" s="6"/>
      <c r="N132" s="6"/>
      <c r="O132" s="9"/>
      <c r="P132" s="9"/>
      <c r="Q132" s="6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</row>
    <row r="133" ht="12.75" customHeight="1">
      <c r="A133" s="9"/>
      <c r="B133" s="9"/>
      <c r="C133" s="9"/>
      <c r="D133" s="6"/>
      <c r="E133" s="9"/>
      <c r="F133" s="9"/>
      <c r="G133" s="9"/>
      <c r="H133" s="9"/>
      <c r="I133" s="9"/>
      <c r="J133" s="9"/>
      <c r="K133" s="6"/>
      <c r="L133" s="8"/>
      <c r="M133" s="6"/>
      <c r="N133" s="6"/>
      <c r="O133" s="9"/>
      <c r="P133" s="9"/>
      <c r="Q133" s="6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ht="12.75" customHeight="1">
      <c r="A134" s="9"/>
      <c r="B134" s="9"/>
      <c r="C134" s="9"/>
      <c r="D134" s="6"/>
      <c r="E134" s="9"/>
      <c r="F134" s="9"/>
      <c r="G134" s="9"/>
      <c r="H134" s="9"/>
      <c r="I134" s="9"/>
      <c r="J134" s="9"/>
      <c r="K134" s="6"/>
      <c r="L134" s="8"/>
      <c r="M134" s="6"/>
      <c r="N134" s="6"/>
      <c r="O134" s="9"/>
      <c r="P134" s="9"/>
      <c r="Q134" s="6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</row>
    <row r="135" ht="12.75" customHeight="1">
      <c r="A135" s="9"/>
      <c r="B135" s="9"/>
      <c r="C135" s="9"/>
      <c r="D135" s="6"/>
      <c r="E135" s="9"/>
      <c r="F135" s="9"/>
      <c r="G135" s="9"/>
      <c r="H135" s="9"/>
      <c r="I135" s="9"/>
      <c r="J135" s="9"/>
      <c r="K135" s="6"/>
      <c r="L135" s="8"/>
      <c r="M135" s="6"/>
      <c r="N135" s="6"/>
      <c r="O135" s="9"/>
      <c r="P135" s="9"/>
      <c r="Q135" s="6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</row>
    <row r="136" ht="12.75" customHeight="1">
      <c r="A136" s="9"/>
      <c r="B136" s="9"/>
      <c r="C136" s="9"/>
      <c r="D136" s="6"/>
      <c r="E136" s="9"/>
      <c r="F136" s="9"/>
      <c r="G136" s="9"/>
      <c r="H136" s="9"/>
      <c r="I136" s="9"/>
      <c r="J136" s="9"/>
      <c r="K136" s="6"/>
      <c r="L136" s="8"/>
      <c r="M136" s="6"/>
      <c r="N136" s="6"/>
      <c r="O136" s="9"/>
      <c r="P136" s="9"/>
      <c r="Q136" s="6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</row>
    <row r="137" ht="12.75" customHeight="1">
      <c r="A137" s="9"/>
      <c r="B137" s="9"/>
      <c r="C137" s="9"/>
      <c r="D137" s="6"/>
      <c r="E137" s="9"/>
      <c r="F137" s="9"/>
      <c r="G137" s="9"/>
      <c r="H137" s="9"/>
      <c r="I137" s="9"/>
      <c r="J137" s="9"/>
      <c r="K137" s="6"/>
      <c r="L137" s="8"/>
      <c r="M137" s="6"/>
      <c r="N137" s="6"/>
      <c r="O137" s="9"/>
      <c r="P137" s="9"/>
      <c r="Q137" s="6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</row>
    <row r="138" ht="12.75" customHeight="1">
      <c r="A138" s="9"/>
      <c r="B138" s="9"/>
      <c r="C138" s="9"/>
      <c r="D138" s="6"/>
      <c r="E138" s="9"/>
      <c r="F138" s="9"/>
      <c r="G138" s="9"/>
      <c r="H138" s="9"/>
      <c r="I138" s="9"/>
      <c r="J138" s="9"/>
      <c r="K138" s="6"/>
      <c r="L138" s="8"/>
      <c r="M138" s="6"/>
      <c r="N138" s="6"/>
      <c r="O138" s="9"/>
      <c r="P138" s="9"/>
      <c r="Q138" s="6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</row>
    <row r="139" ht="12.75" customHeight="1">
      <c r="A139" s="9"/>
      <c r="B139" s="9"/>
      <c r="C139" s="9"/>
      <c r="D139" s="6"/>
      <c r="E139" s="9"/>
      <c r="F139" s="9"/>
      <c r="G139" s="9"/>
      <c r="H139" s="9"/>
      <c r="I139" s="9"/>
      <c r="J139" s="9"/>
      <c r="K139" s="6"/>
      <c r="L139" s="8"/>
      <c r="M139" s="6"/>
      <c r="N139" s="6"/>
      <c r="O139" s="9"/>
      <c r="P139" s="9"/>
      <c r="Q139" s="6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</row>
    <row r="140" ht="12.75" customHeight="1">
      <c r="A140" s="9"/>
      <c r="B140" s="9"/>
      <c r="C140" s="9"/>
      <c r="D140" s="6"/>
      <c r="E140" s="9"/>
      <c r="F140" s="9"/>
      <c r="G140" s="9"/>
      <c r="H140" s="9"/>
      <c r="I140" s="9"/>
      <c r="J140" s="9"/>
      <c r="K140" s="6"/>
      <c r="L140" s="8"/>
      <c r="M140" s="6"/>
      <c r="N140" s="6"/>
      <c r="O140" s="9"/>
      <c r="P140" s="9"/>
      <c r="Q140" s="6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</row>
    <row r="141" ht="12.75" customHeight="1">
      <c r="A141" s="9"/>
      <c r="B141" s="9"/>
      <c r="C141" s="9"/>
      <c r="D141" s="6"/>
      <c r="E141" s="9"/>
      <c r="F141" s="9"/>
      <c r="G141" s="9"/>
      <c r="H141" s="9"/>
      <c r="I141" s="9"/>
      <c r="J141" s="9"/>
      <c r="K141" s="6"/>
      <c r="L141" s="8"/>
      <c r="M141" s="6"/>
      <c r="N141" s="6"/>
      <c r="O141" s="9"/>
      <c r="P141" s="9"/>
      <c r="Q141" s="6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</row>
    <row r="142" ht="12.75" customHeight="1">
      <c r="A142" s="9"/>
      <c r="B142" s="9"/>
      <c r="C142" s="9"/>
      <c r="D142" s="6"/>
      <c r="E142" s="9"/>
      <c r="F142" s="9"/>
      <c r="G142" s="9"/>
      <c r="H142" s="9"/>
      <c r="I142" s="9"/>
      <c r="J142" s="9"/>
      <c r="K142" s="6"/>
      <c r="L142" s="8"/>
      <c r="M142" s="6"/>
      <c r="N142" s="6"/>
      <c r="O142" s="9"/>
      <c r="P142" s="9"/>
      <c r="Q142" s="6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</row>
    <row r="143" ht="12.75" customHeight="1">
      <c r="A143" s="9"/>
      <c r="B143" s="9"/>
      <c r="C143" s="9"/>
      <c r="D143" s="6"/>
      <c r="E143" s="9"/>
      <c r="F143" s="9"/>
      <c r="G143" s="9"/>
      <c r="H143" s="9"/>
      <c r="I143" s="9"/>
      <c r="J143" s="9"/>
      <c r="K143" s="6"/>
      <c r="L143" s="8"/>
      <c r="M143" s="6"/>
      <c r="N143" s="6"/>
      <c r="O143" s="9"/>
      <c r="P143" s="9"/>
      <c r="Q143" s="6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</row>
    <row r="144" ht="12.75" customHeight="1">
      <c r="A144" s="9"/>
      <c r="B144" s="9"/>
      <c r="C144" s="9"/>
      <c r="D144" s="6"/>
      <c r="E144" s="9"/>
      <c r="F144" s="9"/>
      <c r="G144" s="9"/>
      <c r="H144" s="9"/>
      <c r="I144" s="9"/>
      <c r="J144" s="9"/>
      <c r="K144" s="6"/>
      <c r="L144" s="8"/>
      <c r="M144" s="6"/>
      <c r="N144" s="6"/>
      <c r="O144" s="9"/>
      <c r="P144" s="9"/>
      <c r="Q144" s="6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</row>
    <row r="145" ht="12.75" customHeight="1">
      <c r="A145" s="9"/>
      <c r="B145" s="9"/>
      <c r="C145" s="9"/>
      <c r="D145" s="6"/>
      <c r="E145" s="9"/>
      <c r="F145" s="9"/>
      <c r="G145" s="9"/>
      <c r="H145" s="9"/>
      <c r="I145" s="9"/>
      <c r="J145" s="9"/>
      <c r="K145" s="6"/>
      <c r="L145" s="8"/>
      <c r="M145" s="6"/>
      <c r="N145" s="6"/>
      <c r="O145" s="9"/>
      <c r="P145" s="9"/>
      <c r="Q145" s="6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ht="12.75" customHeight="1">
      <c r="A146" s="9"/>
      <c r="B146" s="9"/>
      <c r="C146" s="9"/>
      <c r="D146" s="6"/>
      <c r="E146" s="9"/>
      <c r="F146" s="9"/>
      <c r="G146" s="9"/>
      <c r="H146" s="9"/>
      <c r="I146" s="9"/>
      <c r="J146" s="9"/>
      <c r="K146" s="6"/>
      <c r="L146" s="8"/>
      <c r="M146" s="6"/>
      <c r="N146" s="6"/>
      <c r="O146" s="9"/>
      <c r="P146" s="9"/>
      <c r="Q146" s="6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</row>
    <row r="147" ht="12.75" customHeight="1">
      <c r="A147" s="9"/>
      <c r="B147" s="9"/>
      <c r="C147" s="9"/>
      <c r="D147" s="6"/>
      <c r="E147" s="9"/>
      <c r="F147" s="9"/>
      <c r="G147" s="9"/>
      <c r="H147" s="9"/>
      <c r="I147" s="9"/>
      <c r="J147" s="9"/>
      <c r="K147" s="6"/>
      <c r="L147" s="8"/>
      <c r="M147" s="6"/>
      <c r="N147" s="6"/>
      <c r="O147" s="9"/>
      <c r="P147" s="9"/>
      <c r="Q147" s="6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</row>
    <row r="148" ht="12.75" customHeight="1">
      <c r="A148" s="9"/>
      <c r="B148" s="9"/>
      <c r="C148" s="9"/>
      <c r="D148" s="6"/>
      <c r="E148" s="9"/>
      <c r="F148" s="9"/>
      <c r="G148" s="9"/>
      <c r="H148" s="9"/>
      <c r="I148" s="9"/>
      <c r="J148" s="9"/>
      <c r="K148" s="6"/>
      <c r="L148" s="8"/>
      <c r="M148" s="6"/>
      <c r="N148" s="6"/>
      <c r="O148" s="9"/>
      <c r="P148" s="9"/>
      <c r="Q148" s="6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</row>
    <row r="149" ht="12.75" customHeight="1">
      <c r="A149" s="9"/>
      <c r="B149" s="9"/>
      <c r="C149" s="9"/>
      <c r="D149" s="6"/>
      <c r="E149" s="9"/>
      <c r="F149" s="9"/>
      <c r="G149" s="9"/>
      <c r="H149" s="9"/>
      <c r="I149" s="9"/>
      <c r="J149" s="9"/>
      <c r="K149" s="6"/>
      <c r="L149" s="8"/>
      <c r="M149" s="6"/>
      <c r="N149" s="6"/>
      <c r="O149" s="9"/>
      <c r="P149" s="9"/>
      <c r="Q149" s="6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</row>
    <row r="150" ht="12.75" customHeight="1">
      <c r="A150" s="9"/>
      <c r="B150" s="9"/>
      <c r="C150" s="9"/>
      <c r="D150" s="6"/>
      <c r="E150" s="9"/>
      <c r="F150" s="9"/>
      <c r="G150" s="9"/>
      <c r="H150" s="9"/>
      <c r="I150" s="9"/>
      <c r="J150" s="9"/>
      <c r="K150" s="6"/>
      <c r="L150" s="8"/>
      <c r="M150" s="6"/>
      <c r="N150" s="6"/>
      <c r="O150" s="9"/>
      <c r="P150" s="9"/>
      <c r="Q150" s="6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</row>
    <row r="151" ht="12.75" customHeight="1">
      <c r="A151" s="9"/>
      <c r="B151" s="9"/>
      <c r="C151" s="9"/>
      <c r="D151" s="6"/>
      <c r="E151" s="9"/>
      <c r="F151" s="9"/>
      <c r="G151" s="9"/>
      <c r="H151" s="9"/>
      <c r="I151" s="9"/>
      <c r="J151" s="9"/>
      <c r="K151" s="6"/>
      <c r="L151" s="8"/>
      <c r="M151" s="6"/>
      <c r="N151" s="6"/>
      <c r="O151" s="9"/>
      <c r="P151" s="9"/>
      <c r="Q151" s="6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</row>
    <row r="152" ht="12.75" customHeight="1">
      <c r="A152" s="9"/>
      <c r="B152" s="9"/>
      <c r="C152" s="9"/>
      <c r="D152" s="6"/>
      <c r="E152" s="9"/>
      <c r="F152" s="9"/>
      <c r="G152" s="9"/>
      <c r="H152" s="9"/>
      <c r="I152" s="9"/>
      <c r="J152" s="9"/>
      <c r="K152" s="6"/>
      <c r="L152" s="8"/>
      <c r="M152" s="6"/>
      <c r="N152" s="6"/>
      <c r="O152" s="9"/>
      <c r="P152" s="9"/>
      <c r="Q152" s="6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</row>
    <row r="153" ht="12.75" customHeight="1">
      <c r="A153" s="9"/>
      <c r="B153" s="9"/>
      <c r="C153" s="9"/>
      <c r="D153" s="6"/>
      <c r="E153" s="9"/>
      <c r="F153" s="9"/>
      <c r="G153" s="9"/>
      <c r="H153" s="9"/>
      <c r="I153" s="9"/>
      <c r="J153" s="9"/>
      <c r="K153" s="6"/>
      <c r="L153" s="8"/>
      <c r="M153" s="6"/>
      <c r="N153" s="6"/>
      <c r="O153" s="9"/>
      <c r="P153" s="9"/>
      <c r="Q153" s="6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</row>
    <row r="154" ht="12.75" customHeight="1">
      <c r="A154" s="9"/>
      <c r="B154" s="9"/>
      <c r="C154" s="9"/>
      <c r="D154" s="6"/>
      <c r="E154" s="9"/>
      <c r="F154" s="9"/>
      <c r="G154" s="9"/>
      <c r="H154" s="9"/>
      <c r="I154" s="9"/>
      <c r="J154" s="9"/>
      <c r="K154" s="6"/>
      <c r="L154" s="8"/>
      <c r="M154" s="6"/>
      <c r="N154" s="6"/>
      <c r="O154" s="9"/>
      <c r="P154" s="9"/>
      <c r="Q154" s="6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</row>
    <row r="155" ht="12.75" customHeight="1">
      <c r="A155" s="9"/>
      <c r="B155" s="9"/>
      <c r="C155" s="9"/>
      <c r="D155" s="6"/>
      <c r="E155" s="9"/>
      <c r="F155" s="9"/>
      <c r="G155" s="9"/>
      <c r="H155" s="9"/>
      <c r="I155" s="9"/>
      <c r="J155" s="9"/>
      <c r="K155" s="6"/>
      <c r="L155" s="8"/>
      <c r="M155" s="6"/>
      <c r="N155" s="6"/>
      <c r="O155" s="9"/>
      <c r="P155" s="9"/>
      <c r="Q155" s="6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</row>
    <row r="156" ht="12.75" customHeight="1">
      <c r="A156" s="9"/>
      <c r="B156" s="9"/>
      <c r="C156" s="9"/>
      <c r="D156" s="6"/>
      <c r="E156" s="9"/>
      <c r="F156" s="9"/>
      <c r="G156" s="9"/>
      <c r="H156" s="9"/>
      <c r="I156" s="9"/>
      <c r="J156" s="9"/>
      <c r="K156" s="6"/>
      <c r="L156" s="8"/>
      <c r="M156" s="6"/>
      <c r="N156" s="6"/>
      <c r="O156" s="9"/>
      <c r="P156" s="9"/>
      <c r="Q156" s="6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ht="12.75" customHeight="1">
      <c r="A157" s="9"/>
      <c r="B157" s="9"/>
      <c r="C157" s="9"/>
      <c r="D157" s="6"/>
      <c r="E157" s="9"/>
      <c r="F157" s="9"/>
      <c r="G157" s="9"/>
      <c r="H157" s="9"/>
      <c r="I157" s="9"/>
      <c r="J157" s="9"/>
      <c r="K157" s="6"/>
      <c r="L157" s="8"/>
      <c r="M157" s="6"/>
      <c r="N157" s="6"/>
      <c r="O157" s="9"/>
      <c r="P157" s="9"/>
      <c r="Q157" s="6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</row>
    <row r="158" ht="12.75" customHeight="1">
      <c r="A158" s="9"/>
      <c r="B158" s="9"/>
      <c r="C158" s="9"/>
      <c r="D158" s="6"/>
      <c r="E158" s="9"/>
      <c r="F158" s="9"/>
      <c r="G158" s="9"/>
      <c r="H158" s="9"/>
      <c r="I158" s="9"/>
      <c r="J158" s="9"/>
      <c r="K158" s="6"/>
      <c r="L158" s="8"/>
      <c r="M158" s="6"/>
      <c r="N158" s="6"/>
      <c r="O158" s="9"/>
      <c r="P158" s="9"/>
      <c r="Q158" s="6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</row>
    <row r="159" ht="12.75" customHeight="1">
      <c r="A159" s="9"/>
      <c r="B159" s="9"/>
      <c r="C159" s="9"/>
      <c r="D159" s="6"/>
      <c r="E159" s="9"/>
      <c r="F159" s="9"/>
      <c r="G159" s="9"/>
      <c r="H159" s="9"/>
      <c r="I159" s="9"/>
      <c r="J159" s="9"/>
      <c r="K159" s="6"/>
      <c r="L159" s="8"/>
      <c r="M159" s="6"/>
      <c r="N159" s="6"/>
      <c r="O159" s="9"/>
      <c r="P159" s="9"/>
      <c r="Q159" s="6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</row>
    <row r="160" ht="12.75" customHeight="1">
      <c r="A160" s="9"/>
      <c r="B160" s="9"/>
      <c r="C160" s="9"/>
      <c r="D160" s="6"/>
      <c r="E160" s="9"/>
      <c r="F160" s="9"/>
      <c r="G160" s="9"/>
      <c r="H160" s="9"/>
      <c r="I160" s="9"/>
      <c r="J160" s="9"/>
      <c r="K160" s="6"/>
      <c r="L160" s="8"/>
      <c r="M160" s="6"/>
      <c r="N160" s="6"/>
      <c r="O160" s="9"/>
      <c r="P160" s="9"/>
      <c r="Q160" s="6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</row>
    <row r="161" ht="12.75" customHeight="1">
      <c r="A161" s="9"/>
      <c r="B161" s="9"/>
      <c r="C161" s="9"/>
      <c r="D161" s="6"/>
      <c r="E161" s="9"/>
      <c r="F161" s="9"/>
      <c r="G161" s="9"/>
      <c r="H161" s="9"/>
      <c r="I161" s="9"/>
      <c r="J161" s="9"/>
      <c r="K161" s="6"/>
      <c r="L161" s="8"/>
      <c r="M161" s="6"/>
      <c r="N161" s="6"/>
      <c r="O161" s="9"/>
      <c r="P161" s="9"/>
      <c r="Q161" s="6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</row>
    <row r="162" ht="12.75" customHeight="1">
      <c r="A162" s="9"/>
      <c r="B162" s="9"/>
      <c r="C162" s="9"/>
      <c r="D162" s="6"/>
      <c r="E162" s="9"/>
      <c r="F162" s="9"/>
      <c r="G162" s="9"/>
      <c r="H162" s="9"/>
      <c r="I162" s="9"/>
      <c r="J162" s="9"/>
      <c r="K162" s="6"/>
      <c r="L162" s="8"/>
      <c r="M162" s="6"/>
      <c r="N162" s="6"/>
      <c r="O162" s="9"/>
      <c r="P162" s="9"/>
      <c r="Q162" s="6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</row>
    <row r="163" ht="12.75" customHeight="1">
      <c r="A163" s="9"/>
      <c r="B163" s="9"/>
      <c r="C163" s="9"/>
      <c r="D163" s="6"/>
      <c r="E163" s="9"/>
      <c r="F163" s="9"/>
      <c r="G163" s="9"/>
      <c r="H163" s="9"/>
      <c r="I163" s="9"/>
      <c r="J163" s="9"/>
      <c r="K163" s="6"/>
      <c r="L163" s="8"/>
      <c r="M163" s="6"/>
      <c r="N163" s="6"/>
      <c r="O163" s="9"/>
      <c r="P163" s="9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</row>
    <row r="164" ht="12.75" customHeight="1">
      <c r="A164" s="9"/>
      <c r="B164" s="9"/>
      <c r="C164" s="9"/>
      <c r="D164" s="6"/>
      <c r="E164" s="9"/>
      <c r="F164" s="9"/>
      <c r="G164" s="9"/>
      <c r="H164" s="9"/>
      <c r="I164" s="9"/>
      <c r="J164" s="9"/>
      <c r="K164" s="6"/>
      <c r="L164" s="8"/>
      <c r="M164" s="6"/>
      <c r="N164" s="6"/>
      <c r="O164" s="9"/>
      <c r="P164" s="9"/>
      <c r="Q164" s="6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</row>
    <row r="165" ht="12.75" customHeight="1">
      <c r="A165" s="9"/>
      <c r="B165" s="9"/>
      <c r="C165" s="9"/>
      <c r="D165" s="6"/>
      <c r="E165" s="9"/>
      <c r="F165" s="9"/>
      <c r="G165" s="9"/>
      <c r="H165" s="9"/>
      <c r="I165" s="9"/>
      <c r="J165" s="9"/>
      <c r="K165" s="6"/>
      <c r="L165" s="8"/>
      <c r="M165" s="6"/>
      <c r="N165" s="6"/>
      <c r="O165" s="9"/>
      <c r="P165" s="9"/>
      <c r="Q165" s="6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</row>
    <row r="166" ht="12.75" customHeight="1">
      <c r="A166" s="9"/>
      <c r="B166" s="9"/>
      <c r="C166" s="9"/>
      <c r="D166" s="6"/>
      <c r="E166" s="9"/>
      <c r="F166" s="9"/>
      <c r="G166" s="9"/>
      <c r="H166" s="9"/>
      <c r="I166" s="9"/>
      <c r="J166" s="9"/>
      <c r="K166" s="6"/>
      <c r="L166" s="8"/>
      <c r="M166" s="6"/>
      <c r="N166" s="6"/>
      <c r="O166" s="9"/>
      <c r="P166" s="9"/>
      <c r="Q166" s="6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</row>
    <row r="167" ht="12.75" customHeight="1">
      <c r="A167" s="9"/>
      <c r="B167" s="9"/>
      <c r="C167" s="9"/>
      <c r="D167" s="6"/>
      <c r="E167" s="9"/>
      <c r="F167" s="9"/>
      <c r="G167" s="9"/>
      <c r="H167" s="9"/>
      <c r="I167" s="9"/>
      <c r="J167" s="9"/>
      <c r="K167" s="6"/>
      <c r="L167" s="8"/>
      <c r="M167" s="6"/>
      <c r="N167" s="6"/>
      <c r="O167" s="9"/>
      <c r="P167" s="9"/>
      <c r="Q167" s="6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</row>
    <row r="168" ht="12.75" customHeight="1">
      <c r="A168" s="9"/>
      <c r="B168" s="9"/>
      <c r="C168" s="9"/>
      <c r="D168" s="6"/>
      <c r="E168" s="9"/>
      <c r="F168" s="9"/>
      <c r="G168" s="9"/>
      <c r="H168" s="9"/>
      <c r="I168" s="9"/>
      <c r="J168" s="9"/>
      <c r="K168" s="6"/>
      <c r="L168" s="8"/>
      <c r="M168" s="6"/>
      <c r="N168" s="6"/>
      <c r="O168" s="9"/>
      <c r="P168" s="9"/>
      <c r="Q168" s="6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</row>
    <row r="169" ht="12.75" customHeight="1">
      <c r="A169" s="9"/>
      <c r="B169" s="9"/>
      <c r="C169" s="9"/>
      <c r="D169" s="6"/>
      <c r="E169" s="9"/>
      <c r="F169" s="9"/>
      <c r="G169" s="9"/>
      <c r="H169" s="9"/>
      <c r="I169" s="9"/>
      <c r="J169" s="9"/>
      <c r="K169" s="6"/>
      <c r="L169" s="8"/>
      <c r="M169" s="6"/>
      <c r="N169" s="6"/>
      <c r="O169" s="9"/>
      <c r="P169" s="9"/>
      <c r="Q169" s="6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</row>
    <row r="170" ht="12.75" customHeight="1">
      <c r="A170" s="9"/>
      <c r="B170" s="9"/>
      <c r="C170" s="9"/>
      <c r="D170" s="6"/>
      <c r="E170" s="9"/>
      <c r="F170" s="9"/>
      <c r="G170" s="9"/>
      <c r="H170" s="9"/>
      <c r="I170" s="9"/>
      <c r="J170" s="9"/>
      <c r="K170" s="6"/>
      <c r="L170" s="8"/>
      <c r="M170" s="6"/>
      <c r="N170" s="6"/>
      <c r="O170" s="9"/>
      <c r="P170" s="9"/>
      <c r="Q170" s="6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</row>
    <row r="171" ht="12.75" customHeight="1">
      <c r="A171" s="9"/>
      <c r="B171" s="9"/>
      <c r="C171" s="9"/>
      <c r="D171" s="6"/>
      <c r="E171" s="9"/>
      <c r="F171" s="9"/>
      <c r="G171" s="9"/>
      <c r="H171" s="9"/>
      <c r="I171" s="9"/>
      <c r="J171" s="9"/>
      <c r="K171" s="6"/>
      <c r="L171" s="8"/>
      <c r="M171" s="6"/>
      <c r="N171" s="6"/>
      <c r="O171" s="9"/>
      <c r="P171" s="9"/>
      <c r="Q171" s="6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</row>
    <row r="172" ht="12.75" customHeight="1">
      <c r="A172" s="9"/>
      <c r="B172" s="9"/>
      <c r="C172" s="9"/>
      <c r="D172" s="6"/>
      <c r="E172" s="9"/>
      <c r="F172" s="9"/>
      <c r="G172" s="9"/>
      <c r="H172" s="9"/>
      <c r="I172" s="9"/>
      <c r="J172" s="9"/>
      <c r="K172" s="6"/>
      <c r="L172" s="8"/>
      <c r="M172" s="6"/>
      <c r="N172" s="6"/>
      <c r="O172" s="9"/>
      <c r="P172" s="9"/>
      <c r="Q172" s="6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ht="12.75" customHeight="1">
      <c r="A173" s="9"/>
      <c r="B173" s="9"/>
      <c r="C173" s="9"/>
      <c r="D173" s="6"/>
      <c r="E173" s="9"/>
      <c r="F173" s="9"/>
      <c r="G173" s="9"/>
      <c r="H173" s="9"/>
      <c r="I173" s="9"/>
      <c r="J173" s="9"/>
      <c r="K173" s="6"/>
      <c r="L173" s="8"/>
      <c r="M173" s="6"/>
      <c r="N173" s="6"/>
      <c r="O173" s="9"/>
      <c r="P173" s="9"/>
      <c r="Q173" s="6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</row>
    <row r="174" ht="12.75" customHeight="1">
      <c r="A174" s="9"/>
      <c r="B174" s="9"/>
      <c r="C174" s="9"/>
      <c r="D174" s="6"/>
      <c r="E174" s="9"/>
      <c r="F174" s="9"/>
      <c r="G174" s="9"/>
      <c r="H174" s="9"/>
      <c r="I174" s="9"/>
      <c r="J174" s="9"/>
      <c r="K174" s="6"/>
      <c r="L174" s="8"/>
      <c r="M174" s="6"/>
      <c r="N174" s="6"/>
      <c r="O174" s="9"/>
      <c r="P174" s="9"/>
      <c r="Q174" s="6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</row>
    <row r="175" ht="12.75" customHeight="1">
      <c r="A175" s="9"/>
      <c r="B175" s="9"/>
      <c r="C175" s="9"/>
      <c r="D175" s="6"/>
      <c r="E175" s="9"/>
      <c r="F175" s="9"/>
      <c r="G175" s="9"/>
      <c r="H175" s="9"/>
      <c r="I175" s="9"/>
      <c r="J175" s="9"/>
      <c r="K175" s="6"/>
      <c r="L175" s="8"/>
      <c r="M175" s="6"/>
      <c r="N175" s="6"/>
      <c r="O175" s="9"/>
      <c r="P175" s="9"/>
      <c r="Q175" s="6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</row>
    <row r="176" ht="12.75" customHeight="1">
      <c r="A176" s="9"/>
      <c r="B176" s="9"/>
      <c r="C176" s="9"/>
      <c r="D176" s="6"/>
      <c r="E176" s="9"/>
      <c r="F176" s="9"/>
      <c r="G176" s="9"/>
      <c r="H176" s="9"/>
      <c r="I176" s="9"/>
      <c r="J176" s="9"/>
      <c r="K176" s="6"/>
      <c r="L176" s="8"/>
      <c r="M176" s="6"/>
      <c r="N176" s="6"/>
      <c r="O176" s="9"/>
      <c r="P176" s="9"/>
      <c r="Q176" s="6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ht="12.75" customHeight="1">
      <c r="A177" s="9"/>
      <c r="B177" s="9"/>
      <c r="C177" s="9"/>
      <c r="D177" s="6"/>
      <c r="E177" s="9"/>
      <c r="F177" s="9"/>
      <c r="G177" s="9"/>
      <c r="H177" s="9"/>
      <c r="I177" s="9"/>
      <c r="J177" s="9"/>
      <c r="K177" s="6"/>
      <c r="L177" s="8"/>
      <c r="M177" s="6"/>
      <c r="N177" s="6"/>
      <c r="O177" s="9"/>
      <c r="P177" s="9"/>
      <c r="Q177" s="6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</row>
    <row r="178" ht="12.75" customHeight="1">
      <c r="A178" s="9"/>
      <c r="B178" s="9"/>
      <c r="C178" s="9"/>
      <c r="D178" s="6"/>
      <c r="E178" s="9"/>
      <c r="F178" s="9"/>
      <c r="G178" s="9"/>
      <c r="H178" s="9"/>
      <c r="I178" s="9"/>
      <c r="J178" s="9"/>
      <c r="K178" s="6"/>
      <c r="L178" s="8"/>
      <c r="M178" s="6"/>
      <c r="N178" s="6"/>
      <c r="O178" s="9"/>
      <c r="P178" s="9"/>
      <c r="Q178" s="6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</row>
    <row r="179" ht="12.75" customHeight="1">
      <c r="A179" s="9"/>
      <c r="B179" s="9"/>
      <c r="C179" s="9"/>
      <c r="D179" s="6"/>
      <c r="E179" s="9"/>
      <c r="F179" s="9"/>
      <c r="G179" s="9"/>
      <c r="H179" s="9"/>
      <c r="I179" s="9"/>
      <c r="J179" s="9"/>
      <c r="K179" s="6"/>
      <c r="L179" s="8"/>
      <c r="M179" s="6"/>
      <c r="N179" s="6"/>
      <c r="O179" s="9"/>
      <c r="P179" s="9"/>
      <c r="Q179" s="6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</row>
    <row r="180" ht="12.75" customHeight="1">
      <c r="A180" s="9"/>
      <c r="B180" s="9"/>
      <c r="C180" s="9"/>
      <c r="D180" s="6"/>
      <c r="E180" s="9"/>
      <c r="F180" s="9"/>
      <c r="G180" s="9"/>
      <c r="H180" s="9"/>
      <c r="I180" s="9"/>
      <c r="J180" s="9"/>
      <c r="K180" s="6"/>
      <c r="L180" s="8"/>
      <c r="M180" s="6"/>
      <c r="N180" s="6"/>
      <c r="O180" s="9"/>
      <c r="P180" s="9"/>
      <c r="Q180" s="6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</row>
    <row r="181" ht="12.75" customHeight="1">
      <c r="A181" s="9"/>
      <c r="B181" s="9"/>
      <c r="C181" s="9"/>
      <c r="D181" s="6"/>
      <c r="E181" s="9"/>
      <c r="F181" s="9"/>
      <c r="G181" s="9"/>
      <c r="H181" s="9"/>
      <c r="I181" s="9"/>
      <c r="J181" s="9"/>
      <c r="K181" s="6"/>
      <c r="L181" s="8"/>
      <c r="M181" s="6"/>
      <c r="N181" s="6"/>
      <c r="O181" s="9"/>
      <c r="P181" s="9"/>
      <c r="Q181" s="6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</row>
    <row r="182" ht="12.75" customHeight="1">
      <c r="A182" s="9"/>
      <c r="B182" s="9"/>
      <c r="C182" s="9"/>
      <c r="D182" s="6"/>
      <c r="E182" s="9"/>
      <c r="F182" s="9"/>
      <c r="G182" s="9"/>
      <c r="H182" s="9"/>
      <c r="I182" s="9"/>
      <c r="J182" s="9"/>
      <c r="K182" s="6"/>
      <c r="L182" s="8"/>
      <c r="M182" s="6"/>
      <c r="N182" s="6"/>
      <c r="O182" s="9"/>
      <c r="P182" s="9"/>
      <c r="Q182" s="6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</row>
    <row r="183" ht="12.75" customHeight="1">
      <c r="A183" s="9"/>
      <c r="B183" s="9"/>
      <c r="C183" s="9"/>
      <c r="D183" s="6"/>
      <c r="E183" s="9"/>
      <c r="F183" s="9"/>
      <c r="G183" s="9"/>
      <c r="H183" s="9"/>
      <c r="I183" s="9"/>
      <c r="J183" s="9"/>
      <c r="K183" s="6"/>
      <c r="L183" s="8"/>
      <c r="M183" s="6"/>
      <c r="N183" s="6"/>
      <c r="O183" s="9"/>
      <c r="P183" s="9"/>
      <c r="Q183" s="6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</row>
    <row r="184" ht="12.75" customHeight="1">
      <c r="A184" s="9"/>
      <c r="B184" s="9"/>
      <c r="C184" s="9"/>
      <c r="D184" s="6"/>
      <c r="E184" s="9"/>
      <c r="F184" s="9"/>
      <c r="G184" s="9"/>
      <c r="H184" s="9"/>
      <c r="I184" s="9"/>
      <c r="J184" s="9"/>
      <c r="K184" s="6"/>
      <c r="L184" s="8"/>
      <c r="M184" s="6"/>
      <c r="N184" s="6"/>
      <c r="O184" s="9"/>
      <c r="P184" s="9"/>
      <c r="Q184" s="6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</row>
    <row r="185" ht="12.75" customHeight="1">
      <c r="A185" s="9"/>
      <c r="B185" s="9"/>
      <c r="C185" s="9"/>
      <c r="D185" s="6"/>
      <c r="E185" s="9"/>
      <c r="F185" s="9"/>
      <c r="G185" s="9"/>
      <c r="H185" s="9"/>
      <c r="I185" s="9"/>
      <c r="J185" s="9"/>
      <c r="K185" s="6"/>
      <c r="L185" s="8"/>
      <c r="M185" s="6"/>
      <c r="N185" s="6"/>
      <c r="O185" s="9"/>
      <c r="P185" s="9"/>
      <c r="Q185" s="6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</row>
    <row r="186" ht="12.75" customHeight="1">
      <c r="A186" s="9"/>
      <c r="B186" s="9"/>
      <c r="C186" s="9"/>
      <c r="D186" s="6"/>
      <c r="E186" s="9"/>
      <c r="F186" s="9"/>
      <c r="G186" s="9"/>
      <c r="H186" s="9"/>
      <c r="I186" s="9"/>
      <c r="J186" s="9"/>
      <c r="K186" s="6"/>
      <c r="L186" s="8"/>
      <c r="M186" s="6"/>
      <c r="N186" s="6"/>
      <c r="O186" s="9"/>
      <c r="P186" s="9"/>
      <c r="Q186" s="6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ht="12.75" customHeight="1">
      <c r="A187" s="9"/>
      <c r="B187" s="9"/>
      <c r="C187" s="9"/>
      <c r="D187" s="6"/>
      <c r="E187" s="9"/>
      <c r="F187" s="9"/>
      <c r="G187" s="9"/>
      <c r="H187" s="9"/>
      <c r="I187" s="9"/>
      <c r="J187" s="9"/>
      <c r="K187" s="6"/>
      <c r="L187" s="8"/>
      <c r="M187" s="6"/>
      <c r="N187" s="6"/>
      <c r="O187" s="9"/>
      <c r="P187" s="9"/>
      <c r="Q187" s="6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</row>
    <row r="188" ht="12.75" customHeight="1">
      <c r="A188" s="9"/>
      <c r="B188" s="9"/>
      <c r="C188" s="9"/>
      <c r="D188" s="6"/>
      <c r="E188" s="9"/>
      <c r="F188" s="9"/>
      <c r="G188" s="9"/>
      <c r="H188" s="9"/>
      <c r="I188" s="9"/>
      <c r="J188" s="9"/>
      <c r="K188" s="6"/>
      <c r="L188" s="8"/>
      <c r="M188" s="6"/>
      <c r="N188" s="6"/>
      <c r="O188" s="9"/>
      <c r="P188" s="9"/>
      <c r="Q188" s="6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</row>
    <row r="189" ht="12.75" customHeight="1">
      <c r="A189" s="9"/>
      <c r="B189" s="9"/>
      <c r="C189" s="9"/>
      <c r="D189" s="6"/>
      <c r="E189" s="9"/>
      <c r="F189" s="9"/>
      <c r="G189" s="9"/>
      <c r="H189" s="9"/>
      <c r="I189" s="9"/>
      <c r="J189" s="9"/>
      <c r="K189" s="6"/>
      <c r="L189" s="8"/>
      <c r="M189" s="6"/>
      <c r="N189" s="6"/>
      <c r="O189" s="9"/>
      <c r="P189" s="9"/>
      <c r="Q189" s="6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ht="12.75" customHeight="1">
      <c r="A190" s="9"/>
      <c r="B190" s="9"/>
      <c r="C190" s="9"/>
      <c r="D190" s="6"/>
      <c r="E190" s="9"/>
      <c r="F190" s="9"/>
      <c r="G190" s="9"/>
      <c r="H190" s="9"/>
      <c r="I190" s="9"/>
      <c r="J190" s="9"/>
      <c r="K190" s="6"/>
      <c r="L190" s="8"/>
      <c r="M190" s="6"/>
      <c r="N190" s="6"/>
      <c r="O190" s="9"/>
      <c r="P190" s="9"/>
      <c r="Q190" s="6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ht="12.75" customHeight="1">
      <c r="A191" s="9"/>
      <c r="B191" s="9"/>
      <c r="C191" s="9"/>
      <c r="D191" s="6"/>
      <c r="E191" s="9"/>
      <c r="F191" s="9"/>
      <c r="G191" s="9"/>
      <c r="H191" s="9"/>
      <c r="I191" s="9"/>
      <c r="J191" s="9"/>
      <c r="K191" s="6"/>
      <c r="L191" s="8"/>
      <c r="M191" s="6"/>
      <c r="N191" s="6"/>
      <c r="O191" s="9"/>
      <c r="P191" s="9"/>
      <c r="Q191" s="6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ht="12.75" customHeight="1">
      <c r="A192" s="9"/>
      <c r="B192" s="9"/>
      <c r="C192" s="9"/>
      <c r="D192" s="6"/>
      <c r="E192" s="9"/>
      <c r="F192" s="9"/>
      <c r="G192" s="9"/>
      <c r="H192" s="9"/>
      <c r="I192" s="9"/>
      <c r="J192" s="9"/>
      <c r="K192" s="6"/>
      <c r="L192" s="8"/>
      <c r="M192" s="6"/>
      <c r="N192" s="6"/>
      <c r="O192" s="9"/>
      <c r="P192" s="9"/>
      <c r="Q192" s="6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ht="12.75" customHeight="1">
      <c r="A193" s="9"/>
      <c r="B193" s="9"/>
      <c r="C193" s="9"/>
      <c r="D193" s="6"/>
      <c r="E193" s="9"/>
      <c r="F193" s="9"/>
      <c r="G193" s="9"/>
      <c r="H193" s="9"/>
      <c r="I193" s="9"/>
      <c r="J193" s="9"/>
      <c r="K193" s="6"/>
      <c r="L193" s="8"/>
      <c r="M193" s="6"/>
      <c r="N193" s="6"/>
      <c r="O193" s="9"/>
      <c r="P193" s="9"/>
      <c r="Q193" s="6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ht="12.75" customHeight="1">
      <c r="A194" s="9"/>
      <c r="B194" s="9"/>
      <c r="C194" s="9"/>
      <c r="D194" s="6"/>
      <c r="E194" s="9"/>
      <c r="F194" s="9"/>
      <c r="G194" s="9"/>
      <c r="H194" s="9"/>
      <c r="I194" s="9"/>
      <c r="J194" s="9"/>
      <c r="K194" s="6"/>
      <c r="L194" s="8"/>
      <c r="M194" s="6"/>
      <c r="N194" s="6"/>
      <c r="O194" s="9"/>
      <c r="P194" s="9"/>
      <c r="Q194" s="6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ht="12.75" customHeight="1">
      <c r="A195" s="9"/>
      <c r="B195" s="9"/>
      <c r="C195" s="9"/>
      <c r="D195" s="6"/>
      <c r="E195" s="9"/>
      <c r="F195" s="9"/>
      <c r="G195" s="9"/>
      <c r="H195" s="9"/>
      <c r="I195" s="9"/>
      <c r="J195" s="9"/>
      <c r="K195" s="6"/>
      <c r="L195" s="8"/>
      <c r="M195" s="6"/>
      <c r="N195" s="6"/>
      <c r="O195" s="9"/>
      <c r="P195" s="9"/>
      <c r="Q195" s="6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ht="12.75" customHeight="1">
      <c r="A196" s="9"/>
      <c r="B196" s="9"/>
      <c r="C196" s="9"/>
      <c r="D196" s="6"/>
      <c r="E196" s="9"/>
      <c r="F196" s="9"/>
      <c r="G196" s="9"/>
      <c r="H196" s="9"/>
      <c r="I196" s="9"/>
      <c r="J196" s="9"/>
      <c r="K196" s="6"/>
      <c r="L196" s="8"/>
      <c r="M196" s="6"/>
      <c r="N196" s="6"/>
      <c r="O196" s="9"/>
      <c r="P196" s="9"/>
      <c r="Q196" s="6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ht="12.75" customHeight="1">
      <c r="A197" s="9"/>
      <c r="B197" s="9"/>
      <c r="C197" s="9"/>
      <c r="D197" s="6"/>
      <c r="E197" s="9"/>
      <c r="F197" s="9"/>
      <c r="G197" s="9"/>
      <c r="H197" s="9"/>
      <c r="I197" s="9"/>
      <c r="J197" s="9"/>
      <c r="K197" s="6"/>
      <c r="L197" s="8"/>
      <c r="M197" s="6"/>
      <c r="N197" s="6"/>
      <c r="O197" s="9"/>
      <c r="P197" s="9"/>
      <c r="Q197" s="6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ht="12.75" customHeight="1">
      <c r="A198" s="9"/>
      <c r="B198" s="9"/>
      <c r="C198" s="9"/>
      <c r="D198" s="6"/>
      <c r="E198" s="9"/>
      <c r="F198" s="9"/>
      <c r="G198" s="9"/>
      <c r="H198" s="9"/>
      <c r="I198" s="9"/>
      <c r="J198" s="9"/>
      <c r="K198" s="6"/>
      <c r="L198" s="8"/>
      <c r="M198" s="6"/>
      <c r="N198" s="6"/>
      <c r="O198" s="9"/>
      <c r="P198" s="9"/>
      <c r="Q198" s="6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ht="12.75" customHeight="1">
      <c r="A199" s="9"/>
      <c r="B199" s="9"/>
      <c r="C199" s="9"/>
      <c r="D199" s="6"/>
      <c r="E199" s="9"/>
      <c r="F199" s="9"/>
      <c r="G199" s="9"/>
      <c r="H199" s="9"/>
      <c r="I199" s="9"/>
      <c r="J199" s="9"/>
      <c r="K199" s="6"/>
      <c r="L199" s="8"/>
      <c r="M199" s="6"/>
      <c r="N199" s="6"/>
      <c r="O199" s="9"/>
      <c r="P199" s="9"/>
      <c r="Q199" s="6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ht="12.75" customHeight="1">
      <c r="A200" s="9"/>
      <c r="B200" s="9"/>
      <c r="C200" s="9"/>
      <c r="D200" s="6"/>
      <c r="E200" s="9"/>
      <c r="F200" s="9"/>
      <c r="G200" s="9"/>
      <c r="H200" s="9"/>
      <c r="I200" s="9"/>
      <c r="J200" s="9"/>
      <c r="K200" s="6"/>
      <c r="L200" s="8"/>
      <c r="M200" s="6"/>
      <c r="N200" s="6"/>
      <c r="O200" s="9"/>
      <c r="P200" s="9"/>
      <c r="Q200" s="6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ht="12.75" customHeight="1">
      <c r="A201" s="9"/>
      <c r="B201" s="9"/>
      <c r="C201" s="9"/>
      <c r="D201" s="6"/>
      <c r="E201" s="9"/>
      <c r="F201" s="9"/>
      <c r="G201" s="9"/>
      <c r="H201" s="9"/>
      <c r="I201" s="9"/>
      <c r="J201" s="9"/>
      <c r="K201" s="6"/>
      <c r="L201" s="8"/>
      <c r="M201" s="6"/>
      <c r="N201" s="6"/>
      <c r="O201" s="9"/>
      <c r="P201" s="9"/>
      <c r="Q201" s="6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ht="12.75" customHeight="1">
      <c r="A202" s="9"/>
      <c r="B202" s="9"/>
      <c r="C202" s="9"/>
      <c r="D202" s="6"/>
      <c r="E202" s="9"/>
      <c r="F202" s="9"/>
      <c r="G202" s="9"/>
      <c r="H202" s="9"/>
      <c r="I202" s="9"/>
      <c r="J202" s="9"/>
      <c r="K202" s="6"/>
      <c r="L202" s="8"/>
      <c r="M202" s="6"/>
      <c r="N202" s="6"/>
      <c r="O202" s="9"/>
      <c r="P202" s="9"/>
      <c r="Q202" s="6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ht="12.75" customHeight="1">
      <c r="A203" s="9"/>
      <c r="B203" s="9"/>
      <c r="C203" s="9"/>
      <c r="D203" s="6"/>
      <c r="E203" s="9"/>
      <c r="F203" s="9"/>
      <c r="G203" s="9"/>
      <c r="H203" s="9"/>
      <c r="I203" s="9"/>
      <c r="J203" s="9"/>
      <c r="K203" s="6"/>
      <c r="L203" s="8"/>
      <c r="M203" s="6"/>
      <c r="N203" s="6"/>
      <c r="O203" s="9"/>
      <c r="P203" s="9"/>
      <c r="Q203" s="6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ht="12.75" customHeight="1">
      <c r="A204" s="9"/>
      <c r="B204" s="9"/>
      <c r="C204" s="9"/>
      <c r="D204" s="6"/>
      <c r="E204" s="9"/>
      <c r="F204" s="9"/>
      <c r="G204" s="9"/>
      <c r="H204" s="9"/>
      <c r="I204" s="9"/>
      <c r="J204" s="9"/>
      <c r="K204" s="6"/>
      <c r="L204" s="8"/>
      <c r="M204" s="6"/>
      <c r="N204" s="6"/>
      <c r="O204" s="9"/>
      <c r="P204" s="9"/>
      <c r="Q204" s="6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ht="12.75" customHeight="1">
      <c r="A205" s="9"/>
      <c r="B205" s="9"/>
      <c r="C205" s="9"/>
      <c r="D205" s="6"/>
      <c r="E205" s="9"/>
      <c r="F205" s="9"/>
      <c r="G205" s="9"/>
      <c r="H205" s="9"/>
      <c r="I205" s="9"/>
      <c r="J205" s="9"/>
      <c r="K205" s="6"/>
      <c r="L205" s="8"/>
      <c r="M205" s="6"/>
      <c r="N205" s="6"/>
      <c r="O205" s="9"/>
      <c r="P205" s="9"/>
      <c r="Q205" s="6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ht="12.75" customHeight="1">
      <c r="A206" s="9"/>
      <c r="B206" s="9"/>
      <c r="C206" s="9"/>
      <c r="D206" s="6"/>
      <c r="E206" s="9"/>
      <c r="F206" s="9"/>
      <c r="G206" s="9"/>
      <c r="H206" s="9"/>
      <c r="I206" s="9"/>
      <c r="J206" s="9"/>
      <c r="K206" s="6"/>
      <c r="L206" s="8"/>
      <c r="M206" s="6"/>
      <c r="N206" s="6"/>
      <c r="O206" s="9"/>
      <c r="P206" s="9"/>
      <c r="Q206" s="6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ht="12.75" customHeight="1">
      <c r="A207" s="9"/>
      <c r="B207" s="9"/>
      <c r="C207" s="9"/>
      <c r="D207" s="6"/>
      <c r="E207" s="9"/>
      <c r="F207" s="9"/>
      <c r="G207" s="9"/>
      <c r="H207" s="9"/>
      <c r="I207" s="9"/>
      <c r="J207" s="9"/>
      <c r="K207" s="6"/>
      <c r="L207" s="8"/>
      <c r="M207" s="6"/>
      <c r="N207" s="6"/>
      <c r="O207" s="9"/>
      <c r="P207" s="9"/>
      <c r="Q207" s="6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ht="12.75" customHeight="1">
      <c r="A208" s="9"/>
      <c r="B208" s="9"/>
      <c r="C208" s="9"/>
      <c r="D208" s="6"/>
      <c r="E208" s="9"/>
      <c r="F208" s="9"/>
      <c r="G208" s="9"/>
      <c r="H208" s="9"/>
      <c r="I208" s="9"/>
      <c r="J208" s="9"/>
      <c r="K208" s="6"/>
      <c r="L208" s="8"/>
      <c r="M208" s="6"/>
      <c r="N208" s="6"/>
      <c r="O208" s="9"/>
      <c r="P208" s="9"/>
      <c r="Q208" s="6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ht="12.75" customHeight="1">
      <c r="A209" s="9"/>
      <c r="B209" s="9"/>
      <c r="C209" s="9"/>
      <c r="D209" s="6"/>
      <c r="E209" s="9"/>
      <c r="F209" s="9"/>
      <c r="G209" s="9"/>
      <c r="H209" s="9"/>
      <c r="I209" s="9"/>
      <c r="J209" s="9"/>
      <c r="K209" s="6"/>
      <c r="L209" s="8"/>
      <c r="M209" s="6"/>
      <c r="N209" s="6"/>
      <c r="O209" s="9"/>
      <c r="P209" s="9"/>
      <c r="Q209" s="6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ht="12.75" customHeight="1">
      <c r="A210" s="9"/>
      <c r="B210" s="9"/>
      <c r="C210" s="9"/>
      <c r="D210" s="6"/>
      <c r="E210" s="9"/>
      <c r="F210" s="9"/>
      <c r="G210" s="9"/>
      <c r="H210" s="9"/>
      <c r="I210" s="9"/>
      <c r="J210" s="9"/>
      <c r="K210" s="6"/>
      <c r="L210" s="8"/>
      <c r="M210" s="6"/>
      <c r="N210" s="6"/>
      <c r="O210" s="9"/>
      <c r="P210" s="9"/>
      <c r="Q210" s="6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ht="12.75" customHeight="1">
      <c r="A211" s="9"/>
      <c r="B211" s="9"/>
      <c r="C211" s="9"/>
      <c r="D211" s="6"/>
      <c r="E211" s="9"/>
      <c r="F211" s="9"/>
      <c r="G211" s="9"/>
      <c r="H211" s="9"/>
      <c r="I211" s="9"/>
      <c r="J211" s="9"/>
      <c r="K211" s="6"/>
      <c r="L211" s="8"/>
      <c r="M211" s="6"/>
      <c r="N211" s="6"/>
      <c r="O211" s="9"/>
      <c r="P211" s="9"/>
      <c r="Q211" s="6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ht="12.75" customHeight="1">
      <c r="A212" s="9"/>
      <c r="B212" s="9"/>
      <c r="C212" s="9"/>
      <c r="D212" s="6"/>
      <c r="E212" s="9"/>
      <c r="F212" s="9"/>
      <c r="G212" s="9"/>
      <c r="H212" s="9"/>
      <c r="I212" s="9"/>
      <c r="J212" s="9"/>
      <c r="K212" s="6"/>
      <c r="L212" s="8"/>
      <c r="M212" s="6"/>
      <c r="N212" s="6"/>
      <c r="O212" s="9"/>
      <c r="P212" s="9"/>
      <c r="Q212" s="6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ht="12.75" customHeight="1">
      <c r="A213" s="9"/>
      <c r="B213" s="9"/>
      <c r="C213" s="9"/>
      <c r="D213" s="6"/>
      <c r="E213" s="9"/>
      <c r="F213" s="9"/>
      <c r="G213" s="9"/>
      <c r="H213" s="9"/>
      <c r="I213" s="9"/>
      <c r="J213" s="9"/>
      <c r="K213" s="6"/>
      <c r="L213" s="8"/>
      <c r="M213" s="6"/>
      <c r="N213" s="6"/>
      <c r="O213" s="9"/>
      <c r="P213" s="9"/>
      <c r="Q213" s="6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ht="12.75" customHeight="1">
      <c r="A214" s="9"/>
      <c r="B214" s="9"/>
      <c r="C214" s="9"/>
      <c r="D214" s="6"/>
      <c r="E214" s="9"/>
      <c r="F214" s="9"/>
      <c r="G214" s="9"/>
      <c r="H214" s="9"/>
      <c r="I214" s="9"/>
      <c r="J214" s="9"/>
      <c r="K214" s="6"/>
      <c r="L214" s="8"/>
      <c r="M214" s="6"/>
      <c r="N214" s="6"/>
      <c r="O214" s="9"/>
      <c r="P214" s="9"/>
      <c r="Q214" s="6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ht="12.75" customHeight="1">
      <c r="A215" s="9"/>
      <c r="B215" s="9"/>
      <c r="C215" s="9"/>
      <c r="D215" s="6"/>
      <c r="E215" s="9"/>
      <c r="F215" s="9"/>
      <c r="G215" s="9"/>
      <c r="H215" s="9"/>
      <c r="I215" s="9"/>
      <c r="J215" s="9"/>
      <c r="K215" s="6"/>
      <c r="L215" s="8"/>
      <c r="M215" s="6"/>
      <c r="N215" s="6"/>
      <c r="O215" s="9"/>
      <c r="P215" s="9"/>
      <c r="Q215" s="6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ht="12.75" customHeight="1">
      <c r="A216" s="9"/>
      <c r="B216" s="9"/>
      <c r="C216" s="9"/>
      <c r="D216" s="6"/>
      <c r="E216" s="9"/>
      <c r="F216" s="9"/>
      <c r="G216" s="9"/>
      <c r="H216" s="9"/>
      <c r="I216" s="9"/>
      <c r="J216" s="9"/>
      <c r="K216" s="6"/>
      <c r="L216" s="8"/>
      <c r="M216" s="6"/>
      <c r="N216" s="6"/>
      <c r="O216" s="9"/>
      <c r="P216" s="9"/>
      <c r="Q216" s="6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ht="12.75" customHeight="1">
      <c r="A217" s="9"/>
      <c r="B217" s="9"/>
      <c r="C217" s="9"/>
      <c r="D217" s="6"/>
      <c r="E217" s="9"/>
      <c r="F217" s="9"/>
      <c r="G217" s="9"/>
      <c r="H217" s="9"/>
      <c r="I217" s="9"/>
      <c r="J217" s="9"/>
      <c r="K217" s="6"/>
      <c r="L217" s="8"/>
      <c r="M217" s="6"/>
      <c r="N217" s="6"/>
      <c r="O217" s="9"/>
      <c r="P217" s="9"/>
      <c r="Q217" s="6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ht="12.75" customHeight="1">
      <c r="A218" s="9"/>
      <c r="B218" s="9"/>
      <c r="C218" s="9"/>
      <c r="D218" s="6"/>
      <c r="E218" s="9"/>
      <c r="F218" s="9"/>
      <c r="G218" s="9"/>
      <c r="H218" s="9"/>
      <c r="I218" s="9"/>
      <c r="J218" s="9"/>
      <c r="K218" s="6"/>
      <c r="L218" s="8"/>
      <c r="M218" s="6"/>
      <c r="N218" s="6"/>
      <c r="O218" s="9"/>
      <c r="P218" s="9"/>
      <c r="Q218" s="6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ht="12.75" customHeight="1">
      <c r="A219" s="9"/>
      <c r="B219" s="9"/>
      <c r="C219" s="9"/>
      <c r="D219" s="6"/>
      <c r="E219" s="9"/>
      <c r="F219" s="9"/>
      <c r="G219" s="9"/>
      <c r="H219" s="9"/>
      <c r="I219" s="9"/>
      <c r="J219" s="9"/>
      <c r="K219" s="6"/>
      <c r="L219" s="8"/>
      <c r="M219" s="6"/>
      <c r="N219" s="6"/>
      <c r="O219" s="9"/>
      <c r="P219" s="9"/>
      <c r="Q219" s="6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ht="12.75" customHeight="1">
      <c r="A220" s="9"/>
      <c r="B220" s="9"/>
      <c r="C220" s="9"/>
      <c r="D220" s="6"/>
      <c r="E220" s="9"/>
      <c r="F220" s="9"/>
      <c r="G220" s="9"/>
      <c r="H220" s="9"/>
      <c r="I220" s="9"/>
      <c r="J220" s="9"/>
      <c r="K220" s="6"/>
      <c r="L220" s="8"/>
      <c r="M220" s="6"/>
      <c r="N220" s="6"/>
      <c r="O220" s="9"/>
      <c r="P220" s="9"/>
      <c r="Q220" s="6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ht="12.75" customHeight="1">
      <c r="A221" s="9"/>
      <c r="B221" s="9"/>
      <c r="C221" s="9"/>
      <c r="D221" s="6"/>
      <c r="E221" s="9"/>
      <c r="F221" s="9"/>
      <c r="G221" s="9"/>
      <c r="H221" s="9"/>
      <c r="I221" s="9"/>
      <c r="J221" s="9"/>
      <c r="K221" s="6"/>
      <c r="L221" s="8"/>
      <c r="M221" s="6"/>
      <c r="N221" s="6"/>
      <c r="O221" s="9"/>
      <c r="P221" s="9"/>
      <c r="Q221" s="6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ht="12.75" customHeight="1">
      <c r="A222" s="9"/>
      <c r="B222" s="9"/>
      <c r="C222" s="9"/>
      <c r="D222" s="6"/>
      <c r="E222" s="9"/>
      <c r="F222" s="9"/>
      <c r="G222" s="9"/>
      <c r="H222" s="9"/>
      <c r="I222" s="9"/>
      <c r="J222" s="9"/>
      <c r="K222" s="6"/>
      <c r="L222" s="8"/>
      <c r="M222" s="6"/>
      <c r="N222" s="6"/>
      <c r="O222" s="9"/>
      <c r="P222" s="9"/>
      <c r="Q222" s="6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ht="12.75" customHeight="1">
      <c r="A223" s="9"/>
      <c r="B223" s="9"/>
      <c r="C223" s="9"/>
      <c r="D223" s="6"/>
      <c r="E223" s="9"/>
      <c r="F223" s="9"/>
      <c r="G223" s="9"/>
      <c r="H223" s="9"/>
      <c r="I223" s="9"/>
      <c r="J223" s="9"/>
      <c r="K223" s="6"/>
      <c r="L223" s="8"/>
      <c r="M223" s="6"/>
      <c r="N223" s="6"/>
      <c r="O223" s="9"/>
      <c r="P223" s="9"/>
      <c r="Q223" s="6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ht="12.75" customHeight="1">
      <c r="A224" s="9"/>
      <c r="B224" s="9"/>
      <c r="C224" s="9"/>
      <c r="D224" s="6"/>
      <c r="E224" s="9"/>
      <c r="F224" s="9"/>
      <c r="G224" s="9"/>
      <c r="H224" s="9"/>
      <c r="I224" s="9"/>
      <c r="J224" s="9"/>
      <c r="K224" s="6"/>
      <c r="L224" s="8"/>
      <c r="M224" s="6"/>
      <c r="N224" s="6"/>
      <c r="O224" s="9"/>
      <c r="P224" s="9"/>
      <c r="Q224" s="6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ht="12.75" customHeight="1">
      <c r="A225" s="9"/>
      <c r="B225" s="9"/>
      <c r="C225" s="9"/>
      <c r="D225" s="6"/>
      <c r="E225" s="9"/>
      <c r="F225" s="9"/>
      <c r="G225" s="9"/>
      <c r="H225" s="9"/>
      <c r="I225" s="9"/>
      <c r="J225" s="9"/>
      <c r="K225" s="6"/>
      <c r="L225" s="8"/>
      <c r="M225" s="6"/>
      <c r="N225" s="6"/>
      <c r="O225" s="9"/>
      <c r="P225" s="9"/>
      <c r="Q225" s="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ht="12.75" customHeight="1">
      <c r="A226" s="9"/>
      <c r="B226" s="9"/>
      <c r="C226" s="9"/>
      <c r="D226" s="6"/>
      <c r="E226" s="9"/>
      <c r="F226" s="9"/>
      <c r="G226" s="9"/>
      <c r="H226" s="9"/>
      <c r="I226" s="9"/>
      <c r="J226" s="9"/>
      <c r="K226" s="6"/>
      <c r="L226" s="8"/>
      <c r="M226" s="6"/>
      <c r="N226" s="6"/>
      <c r="O226" s="9"/>
      <c r="P226" s="9"/>
      <c r="Q226" s="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ht="12.75" customHeight="1">
      <c r="A227" s="9"/>
      <c r="B227" s="9"/>
      <c r="C227" s="9"/>
      <c r="D227" s="6"/>
      <c r="E227" s="9"/>
      <c r="F227" s="9"/>
      <c r="G227" s="9"/>
      <c r="H227" s="9"/>
      <c r="I227" s="9"/>
      <c r="J227" s="9"/>
      <c r="K227" s="6"/>
      <c r="L227" s="8"/>
      <c r="M227" s="6"/>
      <c r="N227" s="6"/>
      <c r="O227" s="9"/>
      <c r="P227" s="9"/>
      <c r="Q227" s="6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ht="12.75" customHeight="1">
      <c r="A228" s="9"/>
      <c r="B228" s="9"/>
      <c r="C228" s="9"/>
      <c r="D228" s="6"/>
      <c r="E228" s="9"/>
      <c r="F228" s="9"/>
      <c r="G228" s="9"/>
      <c r="H228" s="9"/>
      <c r="I228" s="9"/>
      <c r="J228" s="9"/>
      <c r="K228" s="6"/>
      <c r="L228" s="8"/>
      <c r="M228" s="6"/>
      <c r="N228" s="6"/>
      <c r="O228" s="9"/>
      <c r="P228" s="9"/>
      <c r="Q228" s="6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ht="12.75" customHeight="1">
      <c r="A229" s="9"/>
      <c r="B229" s="9"/>
      <c r="C229" s="9"/>
      <c r="D229" s="6"/>
      <c r="E229" s="9"/>
      <c r="F229" s="9"/>
      <c r="G229" s="9"/>
      <c r="H229" s="9"/>
      <c r="I229" s="9"/>
      <c r="J229" s="9"/>
      <c r="K229" s="6"/>
      <c r="L229" s="8"/>
      <c r="M229" s="6"/>
      <c r="N229" s="6"/>
      <c r="O229" s="9"/>
      <c r="P229" s="9"/>
      <c r="Q229" s="6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ht="12.75" customHeight="1">
      <c r="A230" s="9"/>
      <c r="B230" s="9"/>
      <c r="C230" s="9"/>
      <c r="D230" s="6"/>
      <c r="E230" s="9"/>
      <c r="F230" s="9"/>
      <c r="G230" s="9"/>
      <c r="H230" s="9"/>
      <c r="I230" s="9"/>
      <c r="J230" s="9"/>
      <c r="K230" s="6"/>
      <c r="L230" s="8"/>
      <c r="M230" s="6"/>
      <c r="N230" s="6"/>
      <c r="O230" s="9"/>
      <c r="P230" s="9"/>
      <c r="Q230" s="6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ht="12.75" customHeight="1">
      <c r="A231" s="9"/>
      <c r="B231" s="9"/>
      <c r="C231" s="9"/>
      <c r="D231" s="6"/>
      <c r="E231" s="9"/>
      <c r="F231" s="9"/>
      <c r="G231" s="9"/>
      <c r="H231" s="9"/>
      <c r="I231" s="9"/>
      <c r="J231" s="9"/>
      <c r="K231" s="6"/>
      <c r="L231" s="8"/>
      <c r="M231" s="6"/>
      <c r="N231" s="6"/>
      <c r="O231" s="9"/>
      <c r="P231" s="9"/>
      <c r="Q231" s="6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ht="12.75" customHeight="1">
      <c r="A232" s="9"/>
      <c r="B232" s="9"/>
      <c r="C232" s="9"/>
      <c r="D232" s="6"/>
      <c r="E232" s="9"/>
      <c r="F232" s="9"/>
      <c r="G232" s="9"/>
      <c r="H232" s="9"/>
      <c r="I232" s="9"/>
      <c r="J232" s="9"/>
      <c r="K232" s="6"/>
      <c r="L232" s="8"/>
      <c r="M232" s="6"/>
      <c r="N232" s="6"/>
      <c r="O232" s="9"/>
      <c r="P232" s="9"/>
      <c r="Q232" s="6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ht="12.75" customHeight="1">
      <c r="A233" s="9"/>
      <c r="B233" s="9"/>
      <c r="C233" s="9"/>
      <c r="D233" s="6"/>
      <c r="E233" s="9"/>
      <c r="F233" s="9"/>
      <c r="G233" s="9"/>
      <c r="H233" s="9"/>
      <c r="I233" s="9"/>
      <c r="J233" s="9"/>
      <c r="K233" s="6"/>
      <c r="L233" s="8"/>
      <c r="M233" s="6"/>
      <c r="N233" s="6"/>
      <c r="O233" s="9"/>
      <c r="P233" s="9"/>
      <c r="Q233" s="6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ht="12.75" customHeight="1">
      <c r="A234" s="9"/>
      <c r="B234" s="9"/>
      <c r="C234" s="9"/>
      <c r="D234" s="6"/>
      <c r="E234" s="9"/>
      <c r="F234" s="9"/>
      <c r="G234" s="9"/>
      <c r="H234" s="9"/>
      <c r="I234" s="9"/>
      <c r="J234" s="9"/>
      <c r="K234" s="6"/>
      <c r="L234" s="8"/>
      <c r="M234" s="6"/>
      <c r="N234" s="6"/>
      <c r="O234" s="9"/>
      <c r="P234" s="9"/>
      <c r="Q234" s="6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ht="12.75" customHeight="1">
      <c r="A235" s="9"/>
      <c r="B235" s="9"/>
      <c r="C235" s="9"/>
      <c r="D235" s="6"/>
      <c r="E235" s="9"/>
      <c r="F235" s="9"/>
      <c r="G235" s="9"/>
      <c r="H235" s="9"/>
      <c r="I235" s="9"/>
      <c r="J235" s="9"/>
      <c r="K235" s="6"/>
      <c r="L235" s="8"/>
      <c r="M235" s="6"/>
      <c r="N235" s="6"/>
      <c r="O235" s="9"/>
      <c r="P235" s="9"/>
      <c r="Q235" s="6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ht="12.75" customHeight="1">
      <c r="A236" s="9"/>
      <c r="B236" s="9"/>
      <c r="C236" s="9"/>
      <c r="D236" s="6"/>
      <c r="E236" s="9"/>
      <c r="F236" s="9"/>
      <c r="G236" s="9"/>
      <c r="H236" s="9"/>
      <c r="I236" s="9"/>
      <c r="J236" s="9"/>
      <c r="K236" s="6"/>
      <c r="L236" s="8"/>
      <c r="M236" s="6"/>
      <c r="N236" s="6"/>
      <c r="O236" s="9"/>
      <c r="P236" s="9"/>
      <c r="Q236" s="6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ht="12.75" customHeight="1">
      <c r="A237" s="9"/>
      <c r="B237" s="9"/>
      <c r="C237" s="9"/>
      <c r="D237" s="6"/>
      <c r="E237" s="9"/>
      <c r="F237" s="9"/>
      <c r="G237" s="9"/>
      <c r="H237" s="9"/>
      <c r="I237" s="9"/>
      <c r="J237" s="9"/>
      <c r="K237" s="6"/>
      <c r="L237" s="8"/>
      <c r="M237" s="6"/>
      <c r="N237" s="6"/>
      <c r="O237" s="9"/>
      <c r="P237" s="9"/>
      <c r="Q237" s="6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ht="12.75" customHeight="1">
      <c r="A238" s="9"/>
      <c r="B238" s="9"/>
      <c r="C238" s="9"/>
      <c r="D238" s="6"/>
      <c r="E238" s="9"/>
      <c r="F238" s="9"/>
      <c r="G238" s="9"/>
      <c r="H238" s="9"/>
      <c r="I238" s="9"/>
      <c r="J238" s="9"/>
      <c r="K238" s="6"/>
      <c r="L238" s="8"/>
      <c r="M238" s="6"/>
      <c r="N238" s="6"/>
      <c r="O238" s="9"/>
      <c r="P238" s="9"/>
      <c r="Q238" s="6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ht="12.75" customHeight="1">
      <c r="A239" s="9"/>
      <c r="B239" s="9"/>
      <c r="C239" s="9"/>
      <c r="D239" s="6"/>
      <c r="E239" s="9"/>
      <c r="F239" s="9"/>
      <c r="G239" s="9"/>
      <c r="H239" s="9"/>
      <c r="I239" s="9"/>
      <c r="J239" s="9"/>
      <c r="K239" s="6"/>
      <c r="L239" s="8"/>
      <c r="M239" s="6"/>
      <c r="N239" s="6"/>
      <c r="O239" s="9"/>
      <c r="P239" s="9"/>
      <c r="Q239" s="6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ht="12.75" customHeight="1">
      <c r="A240" s="9"/>
      <c r="B240" s="9"/>
      <c r="C240" s="9"/>
      <c r="D240" s="6"/>
      <c r="E240" s="9"/>
      <c r="F240" s="9"/>
      <c r="G240" s="9"/>
      <c r="H240" s="9"/>
      <c r="I240" s="9"/>
      <c r="J240" s="9"/>
      <c r="K240" s="6"/>
      <c r="L240" s="8"/>
      <c r="M240" s="6"/>
      <c r="N240" s="6"/>
      <c r="O240" s="9"/>
      <c r="P240" s="9"/>
      <c r="Q240" s="6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ht="12.75" customHeight="1">
      <c r="A241" s="9"/>
      <c r="B241" s="9"/>
      <c r="C241" s="9"/>
      <c r="D241" s="6"/>
      <c r="E241" s="9"/>
      <c r="F241" s="9"/>
      <c r="G241" s="9"/>
      <c r="H241" s="9"/>
      <c r="I241" s="9"/>
      <c r="J241" s="9"/>
      <c r="K241" s="6"/>
      <c r="L241" s="8"/>
      <c r="M241" s="6"/>
      <c r="N241" s="6"/>
      <c r="O241" s="9"/>
      <c r="P241" s="9"/>
      <c r="Q241" s="6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ht="12.75" customHeight="1">
      <c r="A242" s="9"/>
      <c r="B242" s="9"/>
      <c r="C242" s="9"/>
      <c r="D242" s="6"/>
      <c r="E242" s="9"/>
      <c r="F242" s="9"/>
      <c r="G242" s="9"/>
      <c r="H242" s="9"/>
      <c r="I242" s="9"/>
      <c r="J242" s="9"/>
      <c r="K242" s="6"/>
      <c r="L242" s="8"/>
      <c r="M242" s="6"/>
      <c r="N242" s="6"/>
      <c r="O242" s="9"/>
      <c r="P242" s="9"/>
      <c r="Q242" s="6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ht="12.75" customHeight="1">
      <c r="A243" s="9"/>
      <c r="B243" s="9"/>
      <c r="C243" s="9"/>
      <c r="D243" s="6"/>
      <c r="E243" s="9"/>
      <c r="F243" s="9"/>
      <c r="G243" s="9"/>
      <c r="H243" s="9"/>
      <c r="I243" s="9"/>
      <c r="J243" s="9"/>
      <c r="K243" s="6"/>
      <c r="L243" s="8"/>
      <c r="M243" s="6"/>
      <c r="N243" s="6"/>
      <c r="O243" s="9"/>
      <c r="P243" s="9"/>
      <c r="Q243" s="6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ht="12.75" customHeight="1">
      <c r="A244" s="9"/>
      <c r="B244" s="9"/>
      <c r="C244" s="9"/>
      <c r="D244" s="6"/>
      <c r="E244" s="9"/>
      <c r="F244" s="9"/>
      <c r="G244" s="9"/>
      <c r="H244" s="9"/>
      <c r="I244" s="9"/>
      <c r="J244" s="9"/>
      <c r="K244" s="6"/>
      <c r="L244" s="8"/>
      <c r="M244" s="6"/>
      <c r="N244" s="6"/>
      <c r="O244" s="9"/>
      <c r="P244" s="9"/>
      <c r="Q244" s="6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ht="12.75" customHeight="1">
      <c r="A245" s="9"/>
      <c r="B245" s="9"/>
      <c r="C245" s="9"/>
      <c r="D245" s="6"/>
      <c r="E245" s="9"/>
      <c r="F245" s="9"/>
      <c r="G245" s="9"/>
      <c r="H245" s="9"/>
      <c r="I245" s="9"/>
      <c r="J245" s="9"/>
      <c r="K245" s="6"/>
      <c r="L245" s="8"/>
      <c r="M245" s="6"/>
      <c r="N245" s="6"/>
      <c r="O245" s="9"/>
      <c r="P245" s="9"/>
      <c r="Q245" s="6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ht="12.75" customHeight="1">
      <c r="A246" s="9"/>
      <c r="B246" s="9"/>
      <c r="C246" s="9"/>
      <c r="D246" s="6"/>
      <c r="E246" s="9"/>
      <c r="F246" s="9"/>
      <c r="G246" s="9"/>
      <c r="H246" s="9"/>
      <c r="I246" s="9"/>
      <c r="J246" s="9"/>
      <c r="K246" s="6"/>
      <c r="L246" s="8"/>
      <c r="M246" s="6"/>
      <c r="N246" s="6"/>
      <c r="O246" s="9"/>
      <c r="P246" s="9"/>
      <c r="Q246" s="6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ht="12.75" customHeight="1">
      <c r="A247" s="9"/>
      <c r="B247" s="9"/>
      <c r="C247" s="9"/>
      <c r="D247" s="6"/>
      <c r="E247" s="9"/>
      <c r="F247" s="9"/>
      <c r="G247" s="9"/>
      <c r="H247" s="9"/>
      <c r="I247" s="9"/>
      <c r="J247" s="9"/>
      <c r="K247" s="6"/>
      <c r="L247" s="8"/>
      <c r="M247" s="6"/>
      <c r="N247" s="6"/>
      <c r="O247" s="9"/>
      <c r="P247" s="9"/>
      <c r="Q247" s="6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ht="12.75" customHeight="1">
      <c r="A248" s="9"/>
      <c r="B248" s="9"/>
      <c r="C248" s="9"/>
      <c r="D248" s="6"/>
      <c r="E248" s="9"/>
      <c r="F248" s="9"/>
      <c r="G248" s="9"/>
      <c r="H248" s="9"/>
      <c r="I248" s="9"/>
      <c r="J248" s="9"/>
      <c r="K248" s="6"/>
      <c r="L248" s="8"/>
      <c r="M248" s="6"/>
      <c r="N248" s="6"/>
      <c r="O248" s="9"/>
      <c r="P248" s="9"/>
      <c r="Q248" s="6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ht="12.75" customHeight="1">
      <c r="A249" s="9"/>
      <c r="B249" s="9"/>
      <c r="C249" s="9"/>
      <c r="D249" s="6"/>
      <c r="E249" s="9"/>
      <c r="F249" s="9"/>
      <c r="G249" s="9"/>
      <c r="H249" s="9"/>
      <c r="I249" s="9"/>
      <c r="J249" s="9"/>
      <c r="K249" s="6"/>
      <c r="L249" s="8"/>
      <c r="M249" s="6"/>
      <c r="N249" s="6"/>
      <c r="O249" s="9"/>
      <c r="P249" s="9"/>
      <c r="Q249" s="6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ht="12.75" customHeight="1">
      <c r="A250" s="9"/>
      <c r="B250" s="9"/>
      <c r="C250" s="9"/>
      <c r="D250" s="6"/>
      <c r="E250" s="9"/>
      <c r="F250" s="9"/>
      <c r="G250" s="9"/>
      <c r="H250" s="9"/>
      <c r="I250" s="9"/>
      <c r="J250" s="9"/>
      <c r="K250" s="6"/>
      <c r="L250" s="8"/>
      <c r="M250" s="6"/>
      <c r="N250" s="6"/>
      <c r="O250" s="9"/>
      <c r="P250" s="9"/>
      <c r="Q250" s="6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ht="12.75" customHeight="1">
      <c r="A251" s="9"/>
      <c r="B251" s="9"/>
      <c r="C251" s="9"/>
      <c r="D251" s="6"/>
      <c r="E251" s="9"/>
      <c r="F251" s="9"/>
      <c r="G251" s="9"/>
      <c r="H251" s="9"/>
      <c r="I251" s="9"/>
      <c r="J251" s="9"/>
      <c r="K251" s="6"/>
      <c r="L251" s="8"/>
      <c r="M251" s="6"/>
      <c r="N251" s="6"/>
      <c r="O251" s="9"/>
      <c r="P251" s="9"/>
      <c r="Q251" s="6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ht="12.75" customHeight="1">
      <c r="A252" s="9"/>
      <c r="B252" s="9"/>
      <c r="C252" s="9"/>
      <c r="D252" s="6"/>
      <c r="E252" s="9"/>
      <c r="F252" s="9"/>
      <c r="G252" s="9"/>
      <c r="H252" s="9"/>
      <c r="I252" s="9"/>
      <c r="J252" s="9"/>
      <c r="K252" s="6"/>
      <c r="L252" s="8"/>
      <c r="M252" s="6"/>
      <c r="N252" s="6"/>
      <c r="O252" s="9"/>
      <c r="P252" s="9"/>
      <c r="Q252" s="6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ht="12.75" customHeight="1">
      <c r="A253" s="9"/>
      <c r="B253" s="9"/>
      <c r="C253" s="9"/>
      <c r="D253" s="6"/>
      <c r="E253" s="9"/>
      <c r="F253" s="9"/>
      <c r="G253" s="9"/>
      <c r="H253" s="9"/>
      <c r="I253" s="9"/>
      <c r="J253" s="9"/>
      <c r="K253" s="6"/>
      <c r="L253" s="8"/>
      <c r="M253" s="6"/>
      <c r="N253" s="6"/>
      <c r="O253" s="9"/>
      <c r="P253" s="9"/>
      <c r="Q253" s="6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ht="12.75" customHeight="1">
      <c r="A254" s="9"/>
      <c r="B254" s="9"/>
      <c r="C254" s="9"/>
      <c r="D254" s="6"/>
      <c r="E254" s="9"/>
      <c r="F254" s="9"/>
      <c r="G254" s="9"/>
      <c r="H254" s="9"/>
      <c r="I254" s="9"/>
      <c r="J254" s="9"/>
      <c r="K254" s="6"/>
      <c r="L254" s="8"/>
      <c r="M254" s="6"/>
      <c r="N254" s="6"/>
      <c r="O254" s="9"/>
      <c r="P254" s="9"/>
      <c r="Q254" s="6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ht="12.75" customHeight="1">
      <c r="A255" s="9"/>
      <c r="B255" s="9"/>
      <c r="C255" s="9"/>
      <c r="D255" s="6"/>
      <c r="E255" s="9"/>
      <c r="F255" s="9"/>
      <c r="G255" s="9"/>
      <c r="H255" s="9"/>
      <c r="I255" s="9"/>
      <c r="J255" s="9"/>
      <c r="K255" s="6"/>
      <c r="L255" s="8"/>
      <c r="M255" s="6"/>
      <c r="N255" s="6"/>
      <c r="O255" s="9"/>
      <c r="P255" s="9"/>
      <c r="Q255" s="6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ht="12.75" customHeight="1">
      <c r="A256" s="9"/>
      <c r="B256" s="9"/>
      <c r="C256" s="9"/>
      <c r="D256" s="6"/>
      <c r="E256" s="9"/>
      <c r="F256" s="9"/>
      <c r="G256" s="9"/>
      <c r="H256" s="9"/>
      <c r="I256" s="9"/>
      <c r="J256" s="9"/>
      <c r="K256" s="6"/>
      <c r="L256" s="8"/>
      <c r="M256" s="6"/>
      <c r="N256" s="6"/>
      <c r="O256" s="9"/>
      <c r="P256" s="9"/>
      <c r="Q256" s="6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ht="12.75" customHeight="1">
      <c r="A257" s="9"/>
      <c r="B257" s="9"/>
      <c r="C257" s="9"/>
      <c r="D257" s="6"/>
      <c r="E257" s="9"/>
      <c r="F257" s="9"/>
      <c r="G257" s="9"/>
      <c r="H257" s="9"/>
      <c r="I257" s="9"/>
      <c r="J257" s="9"/>
      <c r="K257" s="6"/>
      <c r="L257" s="8"/>
      <c r="M257" s="6"/>
      <c r="N257" s="6"/>
      <c r="O257" s="9"/>
      <c r="P257" s="9"/>
      <c r="Q257" s="6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ht="12.75" customHeight="1">
      <c r="A258" s="9"/>
      <c r="B258" s="9"/>
      <c r="C258" s="9"/>
      <c r="D258" s="6"/>
      <c r="E258" s="9"/>
      <c r="F258" s="9"/>
      <c r="G258" s="9"/>
      <c r="H258" s="9"/>
      <c r="I258" s="9"/>
      <c r="J258" s="9"/>
      <c r="K258" s="6"/>
      <c r="L258" s="8"/>
      <c r="M258" s="6"/>
      <c r="N258" s="6"/>
      <c r="O258" s="9"/>
      <c r="P258" s="9"/>
      <c r="Q258" s="6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ht="12.75" customHeight="1">
      <c r="A259" s="9"/>
      <c r="B259" s="9"/>
      <c r="C259" s="9"/>
      <c r="D259" s="6"/>
      <c r="E259" s="9"/>
      <c r="F259" s="9"/>
      <c r="G259" s="9"/>
      <c r="H259" s="9"/>
      <c r="I259" s="9"/>
      <c r="J259" s="9"/>
      <c r="K259" s="6"/>
      <c r="L259" s="8"/>
      <c r="M259" s="6"/>
      <c r="N259" s="6"/>
      <c r="O259" s="9"/>
      <c r="P259" s="9"/>
      <c r="Q259" s="6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ht="12.75" customHeight="1">
      <c r="A260" s="9"/>
      <c r="B260" s="9"/>
      <c r="C260" s="9"/>
      <c r="D260" s="6"/>
      <c r="E260" s="9"/>
      <c r="F260" s="9"/>
      <c r="G260" s="9"/>
      <c r="H260" s="9"/>
      <c r="I260" s="9"/>
      <c r="J260" s="9"/>
      <c r="K260" s="6"/>
      <c r="L260" s="8"/>
      <c r="M260" s="6"/>
      <c r="N260" s="6"/>
      <c r="O260" s="9"/>
      <c r="P260" s="9"/>
      <c r="Q260" s="6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ht="12.75" customHeight="1">
      <c r="A261" s="9"/>
      <c r="B261" s="9"/>
      <c r="C261" s="9"/>
      <c r="D261" s="6"/>
      <c r="E261" s="9"/>
      <c r="F261" s="9"/>
      <c r="G261" s="9"/>
      <c r="H261" s="9"/>
      <c r="I261" s="9"/>
      <c r="J261" s="9"/>
      <c r="K261" s="6"/>
      <c r="L261" s="8"/>
      <c r="M261" s="6"/>
      <c r="N261" s="6"/>
      <c r="O261" s="9"/>
      <c r="P261" s="9"/>
      <c r="Q261" s="6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ht="12.75" customHeight="1">
      <c r="A262" s="9"/>
      <c r="B262" s="9"/>
      <c r="C262" s="9"/>
      <c r="D262" s="6"/>
      <c r="E262" s="9"/>
      <c r="F262" s="9"/>
      <c r="G262" s="9"/>
      <c r="H262" s="9"/>
      <c r="I262" s="9"/>
      <c r="J262" s="9"/>
      <c r="K262" s="6"/>
      <c r="L262" s="8"/>
      <c r="M262" s="6"/>
      <c r="N262" s="6"/>
      <c r="O262" s="9"/>
      <c r="P262" s="9"/>
      <c r="Q262" s="6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ht="12.75" customHeight="1">
      <c r="A263" s="9"/>
      <c r="B263" s="9"/>
      <c r="C263" s="9"/>
      <c r="D263" s="6"/>
      <c r="E263" s="9"/>
      <c r="F263" s="9"/>
      <c r="G263" s="9"/>
      <c r="H263" s="9"/>
      <c r="I263" s="9"/>
      <c r="J263" s="9"/>
      <c r="K263" s="6"/>
      <c r="L263" s="8"/>
      <c r="M263" s="6"/>
      <c r="N263" s="6"/>
      <c r="O263" s="9"/>
      <c r="P263" s="9"/>
      <c r="Q263" s="6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ht="12.75" customHeight="1">
      <c r="A264" s="9"/>
      <c r="B264" s="9"/>
      <c r="C264" s="9"/>
      <c r="D264" s="6"/>
      <c r="E264" s="9"/>
      <c r="F264" s="9"/>
      <c r="G264" s="9"/>
      <c r="H264" s="9"/>
      <c r="I264" s="9"/>
      <c r="J264" s="9"/>
      <c r="K264" s="6"/>
      <c r="L264" s="8"/>
      <c r="M264" s="6"/>
      <c r="N264" s="6"/>
      <c r="O264" s="9"/>
      <c r="P264" s="9"/>
      <c r="Q264" s="6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ht="12.75" customHeight="1">
      <c r="A265" s="9"/>
      <c r="B265" s="9"/>
      <c r="C265" s="9"/>
      <c r="D265" s="6"/>
      <c r="E265" s="9"/>
      <c r="F265" s="9"/>
      <c r="G265" s="9"/>
      <c r="H265" s="9"/>
      <c r="I265" s="9"/>
      <c r="J265" s="9"/>
      <c r="K265" s="6"/>
      <c r="L265" s="8"/>
      <c r="M265" s="6"/>
      <c r="N265" s="6"/>
      <c r="O265" s="9"/>
      <c r="P265" s="9"/>
      <c r="Q265" s="6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ht="12.75" customHeight="1">
      <c r="A266" s="9"/>
      <c r="B266" s="9"/>
      <c r="C266" s="9"/>
      <c r="D266" s="6"/>
      <c r="E266" s="9"/>
      <c r="F266" s="9"/>
      <c r="G266" s="9"/>
      <c r="H266" s="9"/>
      <c r="I266" s="9"/>
      <c r="J266" s="9"/>
      <c r="K266" s="6"/>
      <c r="L266" s="8"/>
      <c r="M266" s="6"/>
      <c r="N266" s="6"/>
      <c r="O266" s="9"/>
      <c r="P266" s="9"/>
      <c r="Q266" s="6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ht="12.75" customHeight="1">
      <c r="A267" s="9"/>
      <c r="B267" s="9"/>
      <c r="C267" s="9"/>
      <c r="D267" s="6"/>
      <c r="E267" s="9"/>
      <c r="F267" s="9"/>
      <c r="G267" s="9"/>
      <c r="H267" s="9"/>
      <c r="I267" s="9"/>
      <c r="J267" s="9"/>
      <c r="K267" s="6"/>
      <c r="L267" s="8"/>
      <c r="M267" s="6"/>
      <c r="N267" s="6"/>
      <c r="O267" s="9"/>
      <c r="P267" s="9"/>
      <c r="Q267" s="6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ht="12.75" customHeight="1">
      <c r="A268" s="9"/>
      <c r="B268" s="9"/>
      <c r="C268" s="9"/>
      <c r="D268" s="6"/>
      <c r="E268" s="9"/>
      <c r="F268" s="9"/>
      <c r="G268" s="9"/>
      <c r="H268" s="9"/>
      <c r="I268" s="9"/>
      <c r="J268" s="9"/>
      <c r="K268" s="6"/>
      <c r="L268" s="8"/>
      <c r="M268" s="6"/>
      <c r="N268" s="6"/>
      <c r="O268" s="9"/>
      <c r="P268" s="9"/>
      <c r="Q268" s="6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ht="12.75" customHeight="1">
      <c r="A269" s="9"/>
      <c r="B269" s="9"/>
      <c r="C269" s="9"/>
      <c r="D269" s="6"/>
      <c r="E269" s="9"/>
      <c r="F269" s="9"/>
      <c r="G269" s="9"/>
      <c r="H269" s="9"/>
      <c r="I269" s="9"/>
      <c r="J269" s="9"/>
      <c r="K269" s="6"/>
      <c r="L269" s="8"/>
      <c r="M269" s="6"/>
      <c r="N269" s="6"/>
      <c r="O269" s="9"/>
      <c r="P269" s="9"/>
      <c r="Q269" s="6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ht="12.75" customHeight="1">
      <c r="A270" s="9"/>
      <c r="B270" s="9"/>
      <c r="C270" s="9"/>
      <c r="D270" s="6"/>
      <c r="E270" s="9"/>
      <c r="F270" s="9"/>
      <c r="G270" s="9"/>
      <c r="H270" s="9"/>
      <c r="I270" s="9"/>
      <c r="J270" s="9"/>
      <c r="K270" s="6"/>
      <c r="L270" s="8"/>
      <c r="M270" s="6"/>
      <c r="N270" s="6"/>
      <c r="O270" s="9"/>
      <c r="P270" s="9"/>
      <c r="Q270" s="6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ht="12.75" customHeight="1">
      <c r="A271" s="9"/>
      <c r="B271" s="9"/>
      <c r="C271" s="9"/>
      <c r="D271" s="6"/>
      <c r="E271" s="9"/>
      <c r="F271" s="9"/>
      <c r="G271" s="9"/>
      <c r="H271" s="9"/>
      <c r="I271" s="9"/>
      <c r="J271" s="9"/>
      <c r="K271" s="6"/>
      <c r="L271" s="8"/>
      <c r="M271" s="6"/>
      <c r="N271" s="6"/>
      <c r="O271" s="9"/>
      <c r="P271" s="9"/>
      <c r="Q271" s="6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ht="12.75" customHeight="1">
      <c r="A272" s="9"/>
      <c r="B272" s="9"/>
      <c r="C272" s="9"/>
      <c r="D272" s="6"/>
      <c r="E272" s="9"/>
      <c r="F272" s="9"/>
      <c r="G272" s="9"/>
      <c r="H272" s="9"/>
      <c r="I272" s="9"/>
      <c r="J272" s="9"/>
      <c r="K272" s="6"/>
      <c r="L272" s="8"/>
      <c r="M272" s="6"/>
      <c r="N272" s="6"/>
      <c r="O272" s="9"/>
      <c r="P272" s="9"/>
      <c r="Q272" s="6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ht="12.75" customHeight="1">
      <c r="A273" s="9"/>
      <c r="B273" s="9"/>
      <c r="C273" s="9"/>
      <c r="D273" s="6"/>
      <c r="E273" s="9"/>
      <c r="F273" s="9"/>
      <c r="G273" s="9"/>
      <c r="H273" s="9"/>
      <c r="I273" s="9"/>
      <c r="J273" s="9"/>
      <c r="K273" s="6"/>
      <c r="L273" s="8"/>
      <c r="M273" s="6"/>
      <c r="N273" s="6"/>
      <c r="O273" s="9"/>
      <c r="P273" s="9"/>
      <c r="Q273" s="6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ht="12.75" customHeight="1">
      <c r="A274" s="9"/>
      <c r="B274" s="9"/>
      <c r="C274" s="9"/>
      <c r="D274" s="6"/>
      <c r="E274" s="9"/>
      <c r="F274" s="9"/>
      <c r="G274" s="9"/>
      <c r="H274" s="9"/>
      <c r="I274" s="9"/>
      <c r="J274" s="9"/>
      <c r="K274" s="6"/>
      <c r="L274" s="8"/>
      <c r="M274" s="6"/>
      <c r="N274" s="6"/>
      <c r="O274" s="9"/>
      <c r="P274" s="9"/>
      <c r="Q274" s="6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ht="12.75" customHeight="1">
      <c r="A275" s="9"/>
      <c r="B275" s="9"/>
      <c r="C275" s="9"/>
      <c r="D275" s="6"/>
      <c r="E275" s="9"/>
      <c r="F275" s="9"/>
      <c r="G275" s="9"/>
      <c r="H275" s="9"/>
      <c r="I275" s="9"/>
      <c r="J275" s="9"/>
      <c r="K275" s="6"/>
      <c r="L275" s="8"/>
      <c r="M275" s="6"/>
      <c r="N275" s="6"/>
      <c r="O275" s="9"/>
      <c r="P275" s="9"/>
      <c r="Q275" s="6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ht="12.75" customHeight="1">
      <c r="A276" s="9"/>
      <c r="B276" s="9"/>
      <c r="C276" s="9"/>
      <c r="D276" s="6"/>
      <c r="E276" s="9"/>
      <c r="F276" s="9"/>
      <c r="G276" s="9"/>
      <c r="H276" s="9"/>
      <c r="I276" s="9"/>
      <c r="J276" s="9"/>
      <c r="K276" s="6"/>
      <c r="L276" s="8"/>
      <c r="M276" s="6"/>
      <c r="N276" s="6"/>
      <c r="O276" s="9"/>
      <c r="P276" s="9"/>
      <c r="Q276" s="6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ht="12.75" customHeight="1">
      <c r="A277" s="9"/>
      <c r="B277" s="9"/>
      <c r="C277" s="9"/>
      <c r="D277" s="6"/>
      <c r="E277" s="9"/>
      <c r="F277" s="9"/>
      <c r="G277" s="9"/>
      <c r="H277" s="9"/>
      <c r="I277" s="9"/>
      <c r="J277" s="9"/>
      <c r="K277" s="6"/>
      <c r="L277" s="8"/>
      <c r="M277" s="6"/>
      <c r="N277" s="6"/>
      <c r="O277" s="9"/>
      <c r="P277" s="9"/>
      <c r="Q277" s="6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ht="12.75" customHeight="1">
      <c r="A278" s="9"/>
      <c r="B278" s="9"/>
      <c r="C278" s="9"/>
      <c r="D278" s="6"/>
      <c r="E278" s="9"/>
      <c r="F278" s="9"/>
      <c r="G278" s="9"/>
      <c r="H278" s="9"/>
      <c r="I278" s="9"/>
      <c r="J278" s="9"/>
      <c r="K278" s="6"/>
      <c r="L278" s="8"/>
      <c r="M278" s="6"/>
      <c r="N278" s="6"/>
      <c r="O278" s="9"/>
      <c r="P278" s="9"/>
      <c r="Q278" s="6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ht="12.75" customHeight="1">
      <c r="A279" s="9"/>
      <c r="B279" s="9"/>
      <c r="C279" s="9"/>
      <c r="D279" s="6"/>
      <c r="E279" s="9"/>
      <c r="F279" s="9"/>
      <c r="G279" s="9"/>
      <c r="H279" s="9"/>
      <c r="I279" s="9"/>
      <c r="J279" s="9"/>
      <c r="K279" s="6"/>
      <c r="L279" s="8"/>
      <c r="M279" s="6"/>
      <c r="N279" s="6"/>
      <c r="O279" s="9"/>
      <c r="P279" s="9"/>
      <c r="Q279" s="6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ht="12.75" customHeight="1">
      <c r="A280" s="9"/>
      <c r="B280" s="9"/>
      <c r="C280" s="9"/>
      <c r="D280" s="6"/>
      <c r="E280" s="9"/>
      <c r="F280" s="9"/>
      <c r="G280" s="9"/>
      <c r="H280" s="9"/>
      <c r="I280" s="9"/>
      <c r="J280" s="9"/>
      <c r="K280" s="6"/>
      <c r="L280" s="8"/>
      <c r="M280" s="6"/>
      <c r="N280" s="6"/>
      <c r="O280" s="9"/>
      <c r="P280" s="9"/>
      <c r="Q280" s="6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ht="12.75" customHeight="1">
      <c r="A281" s="9"/>
      <c r="B281" s="9"/>
      <c r="C281" s="9"/>
      <c r="D281" s="6"/>
      <c r="E281" s="9"/>
      <c r="F281" s="9"/>
      <c r="G281" s="9"/>
      <c r="H281" s="9"/>
      <c r="I281" s="9"/>
      <c r="J281" s="9"/>
      <c r="K281" s="6"/>
      <c r="L281" s="8"/>
      <c r="M281" s="6"/>
      <c r="N281" s="6"/>
      <c r="O281" s="9"/>
      <c r="P281" s="9"/>
      <c r="Q281" s="6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ht="12.75" customHeight="1">
      <c r="A282" s="9"/>
      <c r="B282" s="9"/>
      <c r="C282" s="9"/>
      <c r="D282" s="6"/>
      <c r="E282" s="9"/>
      <c r="F282" s="9"/>
      <c r="G282" s="9"/>
      <c r="H282" s="9"/>
      <c r="I282" s="9"/>
      <c r="J282" s="9"/>
      <c r="K282" s="6"/>
      <c r="L282" s="8"/>
      <c r="M282" s="6"/>
      <c r="N282" s="6"/>
      <c r="O282" s="9"/>
      <c r="P282" s="9"/>
      <c r="Q282" s="6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ht="12.75" customHeight="1">
      <c r="A283" s="9"/>
      <c r="B283" s="9"/>
      <c r="C283" s="9"/>
      <c r="D283" s="6"/>
      <c r="E283" s="9"/>
      <c r="F283" s="9"/>
      <c r="G283" s="9"/>
      <c r="H283" s="9"/>
      <c r="I283" s="9"/>
      <c r="J283" s="9"/>
      <c r="K283" s="6"/>
      <c r="L283" s="8"/>
      <c r="M283" s="6"/>
      <c r="N283" s="6"/>
      <c r="O283" s="9"/>
      <c r="P283" s="9"/>
      <c r="Q283" s="6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ht="12.75" customHeight="1">
      <c r="A284" s="9"/>
      <c r="B284" s="9"/>
      <c r="C284" s="9"/>
      <c r="D284" s="6"/>
      <c r="E284" s="9"/>
      <c r="F284" s="9"/>
      <c r="G284" s="9"/>
      <c r="H284" s="9"/>
      <c r="I284" s="9"/>
      <c r="J284" s="9"/>
      <c r="K284" s="6"/>
      <c r="L284" s="8"/>
      <c r="M284" s="6"/>
      <c r="N284" s="6"/>
      <c r="O284" s="9"/>
      <c r="P284" s="9"/>
      <c r="Q284" s="6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ht="12.75" customHeight="1">
      <c r="A285" s="9"/>
      <c r="B285" s="9"/>
      <c r="C285" s="9"/>
      <c r="D285" s="6"/>
      <c r="E285" s="9"/>
      <c r="F285" s="9"/>
      <c r="G285" s="9"/>
      <c r="H285" s="9"/>
      <c r="I285" s="9"/>
      <c r="J285" s="9"/>
      <c r="K285" s="6"/>
      <c r="L285" s="8"/>
      <c r="M285" s="6"/>
      <c r="N285" s="6"/>
      <c r="O285" s="9"/>
      <c r="P285" s="9"/>
      <c r="Q285" s="6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ht="12.75" customHeight="1">
      <c r="A286" s="9"/>
      <c r="B286" s="9"/>
      <c r="C286" s="9"/>
      <c r="D286" s="6"/>
      <c r="E286" s="9"/>
      <c r="F286" s="9"/>
      <c r="G286" s="9"/>
      <c r="H286" s="9"/>
      <c r="I286" s="9"/>
      <c r="J286" s="9"/>
      <c r="K286" s="6"/>
      <c r="L286" s="8"/>
      <c r="M286" s="6"/>
      <c r="N286" s="6"/>
      <c r="O286" s="9"/>
      <c r="P286" s="9"/>
      <c r="Q286" s="6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ht="12.75" customHeight="1">
      <c r="A287" s="9"/>
      <c r="B287" s="9"/>
      <c r="C287" s="9"/>
      <c r="D287" s="6"/>
      <c r="E287" s="9"/>
      <c r="F287" s="9"/>
      <c r="G287" s="9"/>
      <c r="H287" s="9"/>
      <c r="I287" s="9"/>
      <c r="J287" s="9"/>
      <c r="K287" s="6"/>
      <c r="L287" s="8"/>
      <c r="M287" s="6"/>
      <c r="N287" s="6"/>
      <c r="O287" s="9"/>
      <c r="P287" s="9"/>
      <c r="Q287" s="6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ht="12.75" customHeight="1">
      <c r="A288" s="9"/>
      <c r="B288" s="9"/>
      <c r="C288" s="9"/>
      <c r="D288" s="6"/>
      <c r="E288" s="9"/>
      <c r="F288" s="9"/>
      <c r="G288" s="9"/>
      <c r="H288" s="9"/>
      <c r="I288" s="9"/>
      <c r="J288" s="9"/>
      <c r="K288" s="6"/>
      <c r="L288" s="8"/>
      <c r="M288" s="6"/>
      <c r="N288" s="6"/>
      <c r="O288" s="9"/>
      <c r="P288" s="9"/>
      <c r="Q288" s="6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ht="12.75" customHeight="1">
      <c r="A289" s="9"/>
      <c r="B289" s="9"/>
      <c r="C289" s="9"/>
      <c r="D289" s="6"/>
      <c r="E289" s="9"/>
      <c r="F289" s="9"/>
      <c r="G289" s="9"/>
      <c r="H289" s="9"/>
      <c r="I289" s="9"/>
      <c r="J289" s="9"/>
      <c r="K289" s="6"/>
      <c r="L289" s="8"/>
      <c r="M289" s="6"/>
      <c r="N289" s="6"/>
      <c r="O289" s="9"/>
      <c r="P289" s="9"/>
      <c r="Q289" s="6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ht="12.75" customHeight="1">
      <c r="A290" s="9"/>
      <c r="B290" s="9"/>
      <c r="C290" s="9"/>
      <c r="D290" s="6"/>
      <c r="E290" s="9"/>
      <c r="F290" s="9"/>
      <c r="G290" s="9"/>
      <c r="H290" s="9"/>
      <c r="I290" s="9"/>
      <c r="J290" s="9"/>
      <c r="K290" s="6"/>
      <c r="L290" s="8"/>
      <c r="M290" s="6"/>
      <c r="N290" s="6"/>
      <c r="O290" s="9"/>
      <c r="P290" s="9"/>
      <c r="Q290" s="6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ht="12.75" customHeight="1">
      <c r="A291" s="9"/>
      <c r="B291" s="9"/>
      <c r="C291" s="9"/>
      <c r="D291" s="6"/>
      <c r="E291" s="9"/>
      <c r="F291" s="9"/>
      <c r="G291" s="9"/>
      <c r="H291" s="9"/>
      <c r="I291" s="9"/>
      <c r="J291" s="9"/>
      <c r="K291" s="6"/>
      <c r="L291" s="8"/>
      <c r="M291" s="6"/>
      <c r="N291" s="6"/>
      <c r="O291" s="9"/>
      <c r="P291" s="9"/>
      <c r="Q291" s="6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ht="12.75" customHeight="1">
      <c r="A292" s="9"/>
      <c r="B292" s="9"/>
      <c r="C292" s="9"/>
      <c r="D292" s="6"/>
      <c r="E292" s="9"/>
      <c r="F292" s="9"/>
      <c r="G292" s="9"/>
      <c r="H292" s="9"/>
      <c r="I292" s="9"/>
      <c r="J292" s="9"/>
      <c r="K292" s="6"/>
      <c r="L292" s="8"/>
      <c r="M292" s="6"/>
      <c r="N292" s="6"/>
      <c r="O292" s="9"/>
      <c r="P292" s="9"/>
      <c r="Q292" s="6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ht="12.75" customHeight="1">
      <c r="A293" s="9"/>
      <c r="B293" s="9"/>
      <c r="C293" s="9"/>
      <c r="D293" s="6"/>
      <c r="E293" s="9"/>
      <c r="F293" s="9"/>
      <c r="G293" s="9"/>
      <c r="H293" s="9"/>
      <c r="I293" s="9"/>
      <c r="J293" s="9"/>
      <c r="K293" s="6"/>
      <c r="L293" s="8"/>
      <c r="M293" s="6"/>
      <c r="N293" s="6"/>
      <c r="O293" s="9"/>
      <c r="P293" s="9"/>
      <c r="Q293" s="6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ht="12.75" customHeight="1">
      <c r="A294" s="9"/>
      <c r="B294" s="9"/>
      <c r="C294" s="9"/>
      <c r="D294" s="6"/>
      <c r="E294" s="9"/>
      <c r="F294" s="9"/>
      <c r="G294" s="9"/>
      <c r="H294" s="9"/>
      <c r="I294" s="9"/>
      <c r="J294" s="9"/>
      <c r="K294" s="6"/>
      <c r="L294" s="8"/>
      <c r="M294" s="6"/>
      <c r="N294" s="6"/>
      <c r="O294" s="9"/>
      <c r="P294" s="9"/>
      <c r="Q294" s="6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ht="12.75" customHeight="1">
      <c r="A295" s="9"/>
      <c r="B295" s="9"/>
      <c r="C295" s="9"/>
      <c r="D295" s="6"/>
      <c r="E295" s="9"/>
      <c r="F295" s="9"/>
      <c r="G295" s="9"/>
      <c r="H295" s="9"/>
      <c r="I295" s="9"/>
      <c r="J295" s="9"/>
      <c r="K295" s="6"/>
      <c r="L295" s="8"/>
      <c r="M295" s="6"/>
      <c r="N295" s="6"/>
      <c r="O295" s="9"/>
      <c r="P295" s="9"/>
      <c r="Q295" s="6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ht="12.75" customHeight="1">
      <c r="A296" s="9"/>
      <c r="B296" s="9"/>
      <c r="C296" s="9"/>
      <c r="D296" s="6"/>
      <c r="E296" s="9"/>
      <c r="F296" s="9"/>
      <c r="G296" s="9"/>
      <c r="H296" s="9"/>
      <c r="I296" s="9"/>
      <c r="J296" s="9"/>
      <c r="K296" s="6"/>
      <c r="L296" s="8"/>
      <c r="M296" s="6"/>
      <c r="N296" s="6"/>
      <c r="O296" s="9"/>
      <c r="P296" s="9"/>
      <c r="Q296" s="6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ht="12.75" customHeight="1">
      <c r="A297" s="9"/>
      <c r="B297" s="9"/>
      <c r="C297" s="9"/>
      <c r="D297" s="6"/>
      <c r="E297" s="9"/>
      <c r="F297" s="9"/>
      <c r="G297" s="9"/>
      <c r="H297" s="9"/>
      <c r="I297" s="9"/>
      <c r="J297" s="9"/>
      <c r="K297" s="6"/>
      <c r="L297" s="8"/>
      <c r="M297" s="6"/>
      <c r="N297" s="6"/>
      <c r="O297" s="9"/>
      <c r="P297" s="9"/>
      <c r="Q297" s="6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ht="12.75" customHeight="1">
      <c r="A298" s="9"/>
      <c r="B298" s="9"/>
      <c r="C298" s="9"/>
      <c r="D298" s="6"/>
      <c r="E298" s="9"/>
      <c r="F298" s="9"/>
      <c r="G298" s="9"/>
      <c r="H298" s="9"/>
      <c r="I298" s="9"/>
      <c r="J298" s="9"/>
      <c r="K298" s="6"/>
      <c r="L298" s="8"/>
      <c r="M298" s="6"/>
      <c r="N298" s="6"/>
      <c r="O298" s="9"/>
      <c r="P298" s="9"/>
      <c r="Q298" s="6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ht="12.75" customHeight="1">
      <c r="A299" s="9"/>
      <c r="B299" s="9"/>
      <c r="C299" s="9"/>
      <c r="D299" s="6"/>
      <c r="E299" s="9"/>
      <c r="F299" s="9"/>
      <c r="G299" s="9"/>
      <c r="H299" s="9"/>
      <c r="I299" s="9"/>
      <c r="J299" s="9"/>
      <c r="K299" s="6"/>
      <c r="L299" s="8"/>
      <c r="M299" s="6"/>
      <c r="N299" s="6"/>
      <c r="O299" s="9"/>
      <c r="P299" s="9"/>
      <c r="Q299" s="6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ht="12.75" customHeight="1">
      <c r="A300" s="9"/>
      <c r="B300" s="9"/>
      <c r="C300" s="9"/>
      <c r="D300" s="6"/>
      <c r="E300" s="9"/>
      <c r="F300" s="9"/>
      <c r="G300" s="9"/>
      <c r="H300" s="9"/>
      <c r="I300" s="9"/>
      <c r="J300" s="9"/>
      <c r="K300" s="6"/>
      <c r="L300" s="8"/>
      <c r="M300" s="6"/>
      <c r="N300" s="6"/>
      <c r="O300" s="9"/>
      <c r="P300" s="9"/>
      <c r="Q300" s="6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ht="12.75" customHeight="1">
      <c r="A301" s="9"/>
      <c r="B301" s="9"/>
      <c r="C301" s="9"/>
      <c r="D301" s="6"/>
      <c r="E301" s="9"/>
      <c r="F301" s="9"/>
      <c r="G301" s="9"/>
      <c r="H301" s="9"/>
      <c r="I301" s="9"/>
      <c r="J301" s="9"/>
      <c r="K301" s="6"/>
      <c r="L301" s="8"/>
      <c r="M301" s="6"/>
      <c r="N301" s="6"/>
      <c r="O301" s="9"/>
      <c r="P301" s="9"/>
      <c r="Q301" s="6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ht="12.75" customHeight="1">
      <c r="A302" s="9"/>
      <c r="B302" s="9"/>
      <c r="C302" s="9"/>
      <c r="D302" s="6"/>
      <c r="E302" s="9"/>
      <c r="F302" s="9"/>
      <c r="G302" s="9"/>
      <c r="H302" s="9"/>
      <c r="I302" s="9"/>
      <c r="J302" s="9"/>
      <c r="K302" s="6"/>
      <c r="L302" s="8"/>
      <c r="M302" s="6"/>
      <c r="N302" s="6"/>
      <c r="O302" s="9"/>
      <c r="P302" s="9"/>
      <c r="Q302" s="6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ht="12.75" customHeight="1">
      <c r="A303" s="9"/>
      <c r="B303" s="9"/>
      <c r="C303" s="9"/>
      <c r="D303" s="6"/>
      <c r="E303" s="9"/>
      <c r="F303" s="9"/>
      <c r="G303" s="9"/>
      <c r="H303" s="9"/>
      <c r="I303" s="9"/>
      <c r="J303" s="9"/>
      <c r="K303" s="6"/>
      <c r="L303" s="8"/>
      <c r="M303" s="6"/>
      <c r="N303" s="6"/>
      <c r="O303" s="9"/>
      <c r="P303" s="9"/>
      <c r="Q303" s="6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ht="12.75" customHeight="1">
      <c r="A304" s="9"/>
      <c r="B304" s="9"/>
      <c r="C304" s="9"/>
      <c r="D304" s="6"/>
      <c r="E304" s="9"/>
      <c r="F304" s="9"/>
      <c r="G304" s="9"/>
      <c r="H304" s="9"/>
      <c r="I304" s="9"/>
      <c r="J304" s="9"/>
      <c r="K304" s="6"/>
      <c r="L304" s="8"/>
      <c r="M304" s="6"/>
      <c r="N304" s="6"/>
      <c r="O304" s="9"/>
      <c r="P304" s="9"/>
      <c r="Q304" s="6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ht="12.75" customHeight="1">
      <c r="A305" s="9"/>
      <c r="B305" s="9"/>
      <c r="C305" s="9"/>
      <c r="D305" s="6"/>
      <c r="E305" s="9"/>
      <c r="F305" s="9"/>
      <c r="G305" s="9"/>
      <c r="H305" s="9"/>
      <c r="I305" s="9"/>
      <c r="J305" s="9"/>
      <c r="K305" s="6"/>
      <c r="L305" s="8"/>
      <c r="M305" s="6"/>
      <c r="N305" s="6"/>
      <c r="O305" s="9"/>
      <c r="P305" s="9"/>
      <c r="Q305" s="6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ht="12.75" customHeight="1">
      <c r="A306" s="9"/>
      <c r="B306" s="9"/>
      <c r="C306" s="9"/>
      <c r="D306" s="6"/>
      <c r="E306" s="9"/>
      <c r="F306" s="9"/>
      <c r="G306" s="9"/>
      <c r="H306" s="9"/>
      <c r="I306" s="9"/>
      <c r="J306" s="9"/>
      <c r="K306" s="6"/>
      <c r="L306" s="8"/>
      <c r="M306" s="6"/>
      <c r="N306" s="6"/>
      <c r="O306" s="9"/>
      <c r="P306" s="9"/>
      <c r="Q306" s="6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ht="12.75" customHeight="1">
      <c r="A307" s="9"/>
      <c r="B307" s="9"/>
      <c r="C307" s="9"/>
      <c r="D307" s="6"/>
      <c r="E307" s="9"/>
      <c r="F307" s="9"/>
      <c r="G307" s="9"/>
      <c r="H307" s="9"/>
      <c r="I307" s="9"/>
      <c r="J307" s="9"/>
      <c r="K307" s="6"/>
      <c r="L307" s="8"/>
      <c r="M307" s="6"/>
      <c r="N307" s="6"/>
      <c r="O307" s="9"/>
      <c r="P307" s="9"/>
      <c r="Q307" s="6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ht="12.75" customHeight="1">
      <c r="A308" s="9"/>
      <c r="B308" s="9"/>
      <c r="C308" s="9"/>
      <c r="D308" s="6"/>
      <c r="E308" s="9"/>
      <c r="F308" s="9"/>
      <c r="G308" s="9"/>
      <c r="H308" s="9"/>
      <c r="I308" s="9"/>
      <c r="J308" s="9"/>
      <c r="K308" s="6"/>
      <c r="L308" s="8"/>
      <c r="M308" s="6"/>
      <c r="N308" s="6"/>
      <c r="O308" s="9"/>
      <c r="P308" s="9"/>
      <c r="Q308" s="6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ht="12.75" customHeight="1">
      <c r="A309" s="9"/>
      <c r="B309" s="9"/>
      <c r="C309" s="9"/>
      <c r="D309" s="6"/>
      <c r="E309" s="9"/>
      <c r="F309" s="9"/>
      <c r="G309" s="9"/>
      <c r="H309" s="9"/>
      <c r="I309" s="9"/>
      <c r="J309" s="9"/>
      <c r="K309" s="6"/>
      <c r="L309" s="8"/>
      <c r="M309" s="6"/>
      <c r="N309" s="6"/>
      <c r="O309" s="9"/>
      <c r="P309" s="9"/>
      <c r="Q309" s="6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ht="12.75" customHeight="1">
      <c r="A310" s="9"/>
      <c r="B310" s="9"/>
      <c r="C310" s="9"/>
      <c r="D310" s="6"/>
      <c r="E310" s="9"/>
      <c r="F310" s="9"/>
      <c r="G310" s="9"/>
      <c r="H310" s="9"/>
      <c r="I310" s="9"/>
      <c r="J310" s="9"/>
      <c r="K310" s="6"/>
      <c r="L310" s="8"/>
      <c r="M310" s="6"/>
      <c r="N310" s="6"/>
      <c r="O310" s="9"/>
      <c r="P310" s="9"/>
      <c r="Q310" s="6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ht="12.75" customHeight="1">
      <c r="A311" s="9"/>
      <c r="B311" s="9"/>
      <c r="C311" s="9"/>
      <c r="D311" s="6"/>
      <c r="E311" s="9"/>
      <c r="F311" s="9"/>
      <c r="G311" s="9"/>
      <c r="H311" s="9"/>
      <c r="I311" s="9"/>
      <c r="J311" s="9"/>
      <c r="K311" s="6"/>
      <c r="L311" s="8"/>
      <c r="M311" s="6"/>
      <c r="N311" s="6"/>
      <c r="O311" s="9"/>
      <c r="P311" s="9"/>
      <c r="Q311" s="6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ht="12.75" customHeight="1">
      <c r="A312" s="9"/>
      <c r="B312" s="9"/>
      <c r="C312" s="9"/>
      <c r="D312" s="6"/>
      <c r="E312" s="9"/>
      <c r="F312" s="9"/>
      <c r="G312" s="9"/>
      <c r="H312" s="9"/>
      <c r="I312" s="9"/>
      <c r="J312" s="9"/>
      <c r="K312" s="6"/>
      <c r="L312" s="8"/>
      <c r="M312" s="6"/>
      <c r="N312" s="6"/>
      <c r="O312" s="9"/>
      <c r="P312" s="9"/>
      <c r="Q312" s="6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ht="12.75" customHeight="1">
      <c r="A313" s="9"/>
      <c r="B313" s="9"/>
      <c r="C313" s="9"/>
      <c r="D313" s="6"/>
      <c r="E313" s="9"/>
      <c r="F313" s="9"/>
      <c r="G313" s="9"/>
      <c r="H313" s="9"/>
      <c r="I313" s="9"/>
      <c r="J313" s="9"/>
      <c r="K313" s="6"/>
      <c r="L313" s="8"/>
      <c r="M313" s="6"/>
      <c r="N313" s="6"/>
      <c r="O313" s="9"/>
      <c r="P313" s="9"/>
      <c r="Q313" s="6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ht="12.75" customHeight="1">
      <c r="A314" s="9"/>
      <c r="B314" s="9"/>
      <c r="C314" s="9"/>
      <c r="D314" s="6"/>
      <c r="E314" s="9"/>
      <c r="F314" s="9"/>
      <c r="G314" s="9"/>
      <c r="H314" s="9"/>
      <c r="I314" s="9"/>
      <c r="J314" s="9"/>
      <c r="K314" s="6"/>
      <c r="L314" s="8"/>
      <c r="M314" s="6"/>
      <c r="N314" s="6"/>
      <c r="O314" s="9"/>
      <c r="P314" s="9"/>
      <c r="Q314" s="6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ht="12.75" customHeight="1">
      <c r="A315" s="9"/>
      <c r="B315" s="9"/>
      <c r="C315" s="9"/>
      <c r="D315" s="6"/>
      <c r="E315" s="9"/>
      <c r="F315" s="9"/>
      <c r="G315" s="9"/>
      <c r="H315" s="9"/>
      <c r="I315" s="9"/>
      <c r="J315" s="9"/>
      <c r="K315" s="6"/>
      <c r="L315" s="8"/>
      <c r="M315" s="6"/>
      <c r="N315" s="6"/>
      <c r="O315" s="9"/>
      <c r="P315" s="9"/>
      <c r="Q315" s="6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ht="12.75" customHeight="1">
      <c r="A316" s="9"/>
      <c r="B316" s="9"/>
      <c r="C316" s="9"/>
      <c r="D316" s="6"/>
      <c r="E316" s="9"/>
      <c r="F316" s="9"/>
      <c r="G316" s="9"/>
      <c r="H316" s="9"/>
      <c r="I316" s="9"/>
      <c r="J316" s="9"/>
      <c r="K316" s="6"/>
      <c r="L316" s="8"/>
      <c r="M316" s="6"/>
      <c r="N316" s="6"/>
      <c r="O316" s="9"/>
      <c r="P316" s="9"/>
      <c r="Q316" s="6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ht="12.75" customHeight="1">
      <c r="A317" s="9"/>
      <c r="B317" s="9"/>
      <c r="C317" s="9"/>
      <c r="D317" s="6"/>
      <c r="E317" s="9"/>
      <c r="F317" s="9"/>
      <c r="G317" s="9"/>
      <c r="H317" s="9"/>
      <c r="I317" s="9"/>
      <c r="J317" s="9"/>
      <c r="K317" s="6"/>
      <c r="L317" s="8"/>
      <c r="M317" s="6"/>
      <c r="N317" s="6"/>
      <c r="O317" s="9"/>
      <c r="P317" s="9"/>
      <c r="Q317" s="6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ht="12.75" customHeight="1">
      <c r="A318" s="9"/>
      <c r="B318" s="9"/>
      <c r="C318" s="9"/>
      <c r="D318" s="6"/>
      <c r="E318" s="9"/>
      <c r="F318" s="9"/>
      <c r="G318" s="9"/>
      <c r="H318" s="9"/>
      <c r="I318" s="9"/>
      <c r="J318" s="9"/>
      <c r="K318" s="6"/>
      <c r="L318" s="8"/>
      <c r="M318" s="6"/>
      <c r="N318" s="6"/>
      <c r="O318" s="9"/>
      <c r="P318" s="9"/>
      <c r="Q318" s="6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ht="12.75" customHeight="1">
      <c r="A319" s="9"/>
      <c r="B319" s="9"/>
      <c r="C319" s="9"/>
      <c r="D319" s="6"/>
      <c r="E319" s="9"/>
      <c r="F319" s="9"/>
      <c r="G319" s="9"/>
      <c r="H319" s="9"/>
      <c r="I319" s="9"/>
      <c r="J319" s="9"/>
      <c r="K319" s="6"/>
      <c r="L319" s="8"/>
      <c r="M319" s="6"/>
      <c r="N319" s="6"/>
      <c r="O319" s="9"/>
      <c r="P319" s="9"/>
      <c r="Q319" s="6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ht="12.75" customHeight="1">
      <c r="A320" s="9"/>
      <c r="B320" s="9"/>
      <c r="C320" s="9"/>
      <c r="D320" s="6"/>
      <c r="E320" s="9"/>
      <c r="F320" s="9"/>
      <c r="G320" s="9"/>
      <c r="H320" s="9"/>
      <c r="I320" s="9"/>
      <c r="J320" s="9"/>
      <c r="K320" s="6"/>
      <c r="L320" s="8"/>
      <c r="M320" s="6"/>
      <c r="N320" s="6"/>
      <c r="O320" s="9"/>
      <c r="P320" s="9"/>
      <c r="Q320" s="6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ht="12.75" customHeight="1">
      <c r="A321" s="9"/>
      <c r="B321" s="9"/>
      <c r="C321" s="9"/>
      <c r="D321" s="6"/>
      <c r="E321" s="9"/>
      <c r="F321" s="9"/>
      <c r="G321" s="9"/>
      <c r="H321" s="9"/>
      <c r="I321" s="9"/>
      <c r="J321" s="9"/>
      <c r="K321" s="6"/>
      <c r="L321" s="8"/>
      <c r="M321" s="6"/>
      <c r="N321" s="6"/>
      <c r="O321" s="9"/>
      <c r="P321" s="9"/>
      <c r="Q321" s="6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ht="12.75" customHeight="1">
      <c r="A322" s="9"/>
      <c r="B322" s="9"/>
      <c r="C322" s="9"/>
      <c r="D322" s="6"/>
      <c r="E322" s="9"/>
      <c r="F322" s="9"/>
      <c r="G322" s="9"/>
      <c r="H322" s="9"/>
      <c r="I322" s="9"/>
      <c r="J322" s="9"/>
      <c r="K322" s="6"/>
      <c r="L322" s="8"/>
      <c r="M322" s="6"/>
      <c r="N322" s="6"/>
      <c r="O322" s="9"/>
      <c r="P322" s="9"/>
      <c r="Q322" s="6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ht="12.75" customHeight="1">
      <c r="A323" s="9"/>
      <c r="B323" s="9"/>
      <c r="C323" s="9"/>
      <c r="D323" s="6"/>
      <c r="E323" s="9"/>
      <c r="F323" s="9"/>
      <c r="G323" s="9"/>
      <c r="H323" s="9"/>
      <c r="I323" s="9"/>
      <c r="J323" s="9"/>
      <c r="K323" s="6"/>
      <c r="L323" s="8"/>
      <c r="M323" s="6"/>
      <c r="N323" s="6"/>
      <c r="O323" s="9"/>
      <c r="P323" s="9"/>
      <c r="Q323" s="6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ht="12.75" customHeight="1">
      <c r="A324" s="9"/>
      <c r="B324" s="9"/>
      <c r="C324" s="9"/>
      <c r="D324" s="6"/>
      <c r="E324" s="9"/>
      <c r="F324" s="9"/>
      <c r="G324" s="9"/>
      <c r="H324" s="9"/>
      <c r="I324" s="9"/>
      <c r="J324" s="9"/>
      <c r="K324" s="6"/>
      <c r="L324" s="8"/>
      <c r="M324" s="6"/>
      <c r="N324" s="6"/>
      <c r="O324" s="9"/>
      <c r="P324" s="9"/>
      <c r="Q324" s="6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ht="12.75" customHeight="1">
      <c r="A325" s="9"/>
      <c r="B325" s="9"/>
      <c r="C325" s="9"/>
      <c r="D325" s="6"/>
      <c r="E325" s="9"/>
      <c r="F325" s="9"/>
      <c r="G325" s="9"/>
      <c r="H325" s="9"/>
      <c r="I325" s="9"/>
      <c r="J325" s="9"/>
      <c r="K325" s="6"/>
      <c r="L325" s="8"/>
      <c r="M325" s="6"/>
      <c r="N325" s="6"/>
      <c r="O325" s="9"/>
      <c r="P325" s="9"/>
      <c r="Q325" s="6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ht="12.75" customHeight="1">
      <c r="A326" s="9"/>
      <c r="B326" s="9"/>
      <c r="C326" s="9"/>
      <c r="D326" s="6"/>
      <c r="E326" s="9"/>
      <c r="F326" s="9"/>
      <c r="G326" s="9"/>
      <c r="H326" s="9"/>
      <c r="I326" s="9"/>
      <c r="J326" s="9"/>
      <c r="K326" s="6"/>
      <c r="L326" s="8"/>
      <c r="M326" s="6"/>
      <c r="N326" s="6"/>
      <c r="O326" s="9"/>
      <c r="P326" s="9"/>
      <c r="Q326" s="6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ht="12.75" customHeight="1">
      <c r="A327" s="9"/>
      <c r="B327" s="9"/>
      <c r="C327" s="9"/>
      <c r="D327" s="6"/>
      <c r="E327" s="9"/>
      <c r="F327" s="9"/>
      <c r="G327" s="9"/>
      <c r="H327" s="9"/>
      <c r="I327" s="9"/>
      <c r="J327" s="9"/>
      <c r="K327" s="6"/>
      <c r="L327" s="8"/>
      <c r="M327" s="6"/>
      <c r="N327" s="6"/>
      <c r="O327" s="9"/>
      <c r="P327" s="9"/>
      <c r="Q327" s="6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ht="12.75" customHeight="1">
      <c r="A328" s="9"/>
      <c r="B328" s="9"/>
      <c r="C328" s="9"/>
      <c r="D328" s="6"/>
      <c r="E328" s="9"/>
      <c r="F328" s="9"/>
      <c r="G328" s="9"/>
      <c r="H328" s="9"/>
      <c r="I328" s="9"/>
      <c r="J328" s="9"/>
      <c r="K328" s="6"/>
      <c r="L328" s="8"/>
      <c r="M328" s="6"/>
      <c r="N328" s="6"/>
      <c r="O328" s="9"/>
      <c r="P328" s="9"/>
      <c r="Q328" s="6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ht="12.75" customHeight="1">
      <c r="A329" s="9"/>
      <c r="B329" s="9"/>
      <c r="C329" s="9"/>
      <c r="D329" s="6"/>
      <c r="E329" s="9"/>
      <c r="F329" s="9"/>
      <c r="G329" s="9"/>
      <c r="H329" s="9"/>
      <c r="I329" s="9"/>
      <c r="J329" s="9"/>
      <c r="K329" s="6"/>
      <c r="L329" s="8"/>
      <c r="M329" s="6"/>
      <c r="N329" s="6"/>
      <c r="O329" s="9"/>
      <c r="P329" s="9"/>
      <c r="Q329" s="6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ht="12.75" customHeight="1">
      <c r="A330" s="9"/>
      <c r="B330" s="9"/>
      <c r="C330" s="9"/>
      <c r="D330" s="6"/>
      <c r="E330" s="9"/>
      <c r="F330" s="9"/>
      <c r="G330" s="9"/>
      <c r="H330" s="9"/>
      <c r="I330" s="9"/>
      <c r="J330" s="9"/>
      <c r="K330" s="6"/>
      <c r="L330" s="8"/>
      <c r="M330" s="6"/>
      <c r="N330" s="6"/>
      <c r="O330" s="9"/>
      <c r="P330" s="9"/>
      <c r="Q330" s="6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ht="12.75" customHeight="1">
      <c r="A331" s="9"/>
      <c r="B331" s="9"/>
      <c r="C331" s="9"/>
      <c r="D331" s="6"/>
      <c r="E331" s="9"/>
      <c r="F331" s="9"/>
      <c r="G331" s="9"/>
      <c r="H331" s="9"/>
      <c r="I331" s="9"/>
      <c r="J331" s="9"/>
      <c r="K331" s="6"/>
      <c r="L331" s="8"/>
      <c r="M331" s="6"/>
      <c r="N331" s="6"/>
      <c r="O331" s="9"/>
      <c r="P331" s="9"/>
      <c r="Q331" s="6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ht="12.75" customHeight="1">
      <c r="A332" s="9"/>
      <c r="B332" s="9"/>
      <c r="C332" s="9"/>
      <c r="D332" s="6"/>
      <c r="E332" s="9"/>
      <c r="F332" s="9"/>
      <c r="G332" s="9"/>
      <c r="H332" s="9"/>
      <c r="I332" s="9"/>
      <c r="J332" s="9"/>
      <c r="K332" s="6"/>
      <c r="L332" s="8"/>
      <c r="M332" s="6"/>
      <c r="N332" s="6"/>
      <c r="O332" s="9"/>
      <c r="P332" s="9"/>
      <c r="Q332" s="6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ht="12.75" customHeight="1">
      <c r="A333" s="9"/>
      <c r="B333" s="9"/>
      <c r="C333" s="9"/>
      <c r="D333" s="6"/>
      <c r="E333" s="9"/>
      <c r="F333" s="9"/>
      <c r="G333" s="9"/>
      <c r="H333" s="9"/>
      <c r="I333" s="9"/>
      <c r="J333" s="9"/>
      <c r="K333" s="6"/>
      <c r="L333" s="8"/>
      <c r="M333" s="6"/>
      <c r="N333" s="6"/>
      <c r="O333" s="9"/>
      <c r="P333" s="9"/>
      <c r="Q333" s="6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ht="12.75" customHeight="1">
      <c r="A334" s="9"/>
      <c r="B334" s="9"/>
      <c r="C334" s="9"/>
      <c r="D334" s="6"/>
      <c r="E334" s="9"/>
      <c r="F334" s="9"/>
      <c r="G334" s="9"/>
      <c r="H334" s="9"/>
      <c r="I334" s="9"/>
      <c r="J334" s="9"/>
      <c r="K334" s="6"/>
      <c r="L334" s="8"/>
      <c r="M334" s="6"/>
      <c r="N334" s="6"/>
      <c r="O334" s="9"/>
      <c r="P334" s="9"/>
      <c r="Q334" s="6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ht="12.75" customHeight="1">
      <c r="A335" s="9"/>
      <c r="B335" s="9"/>
      <c r="C335" s="9"/>
      <c r="D335" s="6"/>
      <c r="E335" s="9"/>
      <c r="F335" s="9"/>
      <c r="G335" s="9"/>
      <c r="H335" s="9"/>
      <c r="I335" s="9"/>
      <c r="J335" s="9"/>
      <c r="K335" s="6"/>
      <c r="L335" s="8"/>
      <c r="M335" s="6"/>
      <c r="N335" s="6"/>
      <c r="O335" s="9"/>
      <c r="P335" s="9"/>
      <c r="Q335" s="6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ht="12.75" customHeight="1">
      <c r="A336" s="9"/>
      <c r="B336" s="9"/>
      <c r="C336" s="9"/>
      <c r="D336" s="6"/>
      <c r="E336" s="9"/>
      <c r="F336" s="9"/>
      <c r="G336" s="9"/>
      <c r="H336" s="9"/>
      <c r="I336" s="9"/>
      <c r="J336" s="9"/>
      <c r="K336" s="6"/>
      <c r="L336" s="8"/>
      <c r="M336" s="6"/>
      <c r="N336" s="6"/>
      <c r="O336" s="9"/>
      <c r="P336" s="9"/>
      <c r="Q336" s="6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ht="12.75" customHeight="1">
      <c r="A337" s="9"/>
      <c r="B337" s="9"/>
      <c r="C337" s="9"/>
      <c r="D337" s="6"/>
      <c r="E337" s="9"/>
      <c r="F337" s="9"/>
      <c r="G337" s="9"/>
      <c r="H337" s="9"/>
      <c r="I337" s="9"/>
      <c r="J337" s="9"/>
      <c r="K337" s="6"/>
      <c r="L337" s="8"/>
      <c r="M337" s="6"/>
      <c r="N337" s="6"/>
      <c r="O337" s="9"/>
      <c r="P337" s="9"/>
      <c r="Q337" s="6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ht="12.75" customHeight="1">
      <c r="A338" s="9"/>
      <c r="B338" s="9"/>
      <c r="C338" s="9"/>
      <c r="D338" s="6"/>
      <c r="E338" s="9"/>
      <c r="F338" s="9"/>
      <c r="G338" s="9"/>
      <c r="H338" s="9"/>
      <c r="I338" s="9"/>
      <c r="J338" s="9"/>
      <c r="K338" s="6"/>
      <c r="L338" s="8"/>
      <c r="M338" s="6"/>
      <c r="N338" s="6"/>
      <c r="O338" s="9"/>
      <c r="P338" s="9"/>
      <c r="Q338" s="6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ht="12.75" customHeight="1">
      <c r="A339" s="9"/>
      <c r="B339" s="9"/>
      <c r="C339" s="9"/>
      <c r="D339" s="6"/>
      <c r="E339" s="9"/>
      <c r="F339" s="9"/>
      <c r="G339" s="9"/>
      <c r="H339" s="9"/>
      <c r="I339" s="9"/>
      <c r="J339" s="9"/>
      <c r="K339" s="6"/>
      <c r="L339" s="8"/>
      <c r="M339" s="6"/>
      <c r="N339" s="6"/>
      <c r="O339" s="9"/>
      <c r="P339" s="9"/>
      <c r="Q339" s="6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ht="12.75" customHeight="1">
      <c r="A340" s="9"/>
      <c r="B340" s="9"/>
      <c r="C340" s="9"/>
      <c r="D340" s="6"/>
      <c r="E340" s="9"/>
      <c r="F340" s="9"/>
      <c r="G340" s="9"/>
      <c r="H340" s="9"/>
      <c r="I340" s="9"/>
      <c r="J340" s="9"/>
      <c r="K340" s="6"/>
      <c r="L340" s="8"/>
      <c r="M340" s="6"/>
      <c r="N340" s="6"/>
      <c r="O340" s="9"/>
      <c r="P340" s="9"/>
      <c r="Q340" s="6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</row>
    <row r="341" ht="12.75" customHeight="1">
      <c r="A341" s="9"/>
      <c r="B341" s="9"/>
      <c r="C341" s="9"/>
      <c r="D341" s="6"/>
      <c r="E341" s="9"/>
      <c r="F341" s="9"/>
      <c r="G341" s="9"/>
      <c r="H341" s="9"/>
      <c r="I341" s="9"/>
      <c r="J341" s="9"/>
      <c r="K341" s="6"/>
      <c r="L341" s="8"/>
      <c r="M341" s="6"/>
      <c r="N341" s="6"/>
      <c r="O341" s="9"/>
      <c r="P341" s="9"/>
      <c r="Q341" s="6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</row>
    <row r="342" ht="12.75" customHeight="1">
      <c r="A342" s="9"/>
      <c r="B342" s="9"/>
      <c r="C342" s="9"/>
      <c r="D342" s="6"/>
      <c r="E342" s="9"/>
      <c r="F342" s="9"/>
      <c r="G342" s="9"/>
      <c r="H342" s="9"/>
      <c r="I342" s="9"/>
      <c r="J342" s="9"/>
      <c r="K342" s="6"/>
      <c r="L342" s="8"/>
      <c r="M342" s="6"/>
      <c r="N342" s="6"/>
      <c r="O342" s="9"/>
      <c r="P342" s="9"/>
      <c r="Q342" s="6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</row>
    <row r="343" ht="12.75" customHeight="1">
      <c r="A343" s="9"/>
      <c r="B343" s="9"/>
      <c r="C343" s="9"/>
      <c r="D343" s="6"/>
      <c r="E343" s="9"/>
      <c r="F343" s="9"/>
      <c r="G343" s="9"/>
      <c r="H343" s="9"/>
      <c r="I343" s="9"/>
      <c r="J343" s="9"/>
      <c r="K343" s="6"/>
      <c r="L343" s="8"/>
      <c r="M343" s="6"/>
      <c r="N343" s="6"/>
      <c r="O343" s="9"/>
      <c r="P343" s="9"/>
      <c r="Q343" s="6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</row>
    <row r="344" ht="12.75" customHeight="1">
      <c r="A344" s="9"/>
      <c r="B344" s="9"/>
      <c r="C344" s="9"/>
      <c r="D344" s="6"/>
      <c r="E344" s="9"/>
      <c r="F344" s="9"/>
      <c r="G344" s="9"/>
      <c r="H344" s="9"/>
      <c r="I344" s="9"/>
      <c r="J344" s="9"/>
      <c r="K344" s="6"/>
      <c r="L344" s="8"/>
      <c r="M344" s="6"/>
      <c r="N344" s="6"/>
      <c r="O344" s="9"/>
      <c r="P344" s="9"/>
      <c r="Q344" s="6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ht="12.75" customHeight="1">
      <c r="A345" s="9"/>
      <c r="B345" s="9"/>
      <c r="C345" s="9"/>
      <c r="D345" s="6"/>
      <c r="E345" s="9"/>
      <c r="F345" s="9"/>
      <c r="G345" s="9"/>
      <c r="H345" s="9"/>
      <c r="I345" s="9"/>
      <c r="J345" s="9"/>
      <c r="K345" s="6"/>
      <c r="L345" s="8"/>
      <c r="M345" s="6"/>
      <c r="N345" s="6"/>
      <c r="O345" s="9"/>
      <c r="P345" s="9"/>
      <c r="Q345" s="6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</row>
    <row r="346" ht="12.75" customHeight="1">
      <c r="A346" s="9"/>
      <c r="B346" s="9"/>
      <c r="C346" s="9"/>
      <c r="D346" s="6"/>
      <c r="E346" s="9"/>
      <c r="F346" s="9"/>
      <c r="G346" s="9"/>
      <c r="H346" s="9"/>
      <c r="I346" s="9"/>
      <c r="J346" s="9"/>
      <c r="K346" s="6"/>
      <c r="L346" s="8"/>
      <c r="M346" s="6"/>
      <c r="N346" s="6"/>
      <c r="O346" s="9"/>
      <c r="P346" s="9"/>
      <c r="Q346" s="6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</row>
    <row r="347" ht="12.75" customHeight="1">
      <c r="A347" s="9"/>
      <c r="B347" s="9"/>
      <c r="C347" s="9"/>
      <c r="D347" s="6"/>
      <c r="E347" s="9"/>
      <c r="F347" s="9"/>
      <c r="G347" s="9"/>
      <c r="H347" s="9"/>
      <c r="I347" s="9"/>
      <c r="J347" s="9"/>
      <c r="K347" s="6"/>
      <c r="L347" s="8"/>
      <c r="M347" s="6"/>
      <c r="N347" s="6"/>
      <c r="O347" s="9"/>
      <c r="P347" s="9"/>
      <c r="Q347" s="6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ht="12.75" customHeight="1">
      <c r="A348" s="9"/>
      <c r="B348" s="9"/>
      <c r="C348" s="9"/>
      <c r="D348" s="6"/>
      <c r="E348" s="9"/>
      <c r="F348" s="9"/>
      <c r="G348" s="9"/>
      <c r="H348" s="9"/>
      <c r="I348" s="9"/>
      <c r="J348" s="9"/>
      <c r="K348" s="6"/>
      <c r="L348" s="8"/>
      <c r="M348" s="6"/>
      <c r="N348" s="6"/>
      <c r="O348" s="9"/>
      <c r="P348" s="9"/>
      <c r="Q348" s="6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</row>
    <row r="349" ht="12.75" customHeight="1">
      <c r="A349" s="9"/>
      <c r="B349" s="9"/>
      <c r="C349" s="9"/>
      <c r="D349" s="6"/>
      <c r="E349" s="9"/>
      <c r="F349" s="9"/>
      <c r="G349" s="9"/>
      <c r="H349" s="9"/>
      <c r="I349" s="9"/>
      <c r="J349" s="9"/>
      <c r="K349" s="6"/>
      <c r="L349" s="8"/>
      <c r="M349" s="6"/>
      <c r="N349" s="6"/>
      <c r="O349" s="9"/>
      <c r="P349" s="9"/>
      <c r="Q349" s="6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</row>
    <row r="350" ht="12.75" customHeight="1">
      <c r="A350" s="9"/>
      <c r="B350" s="9"/>
      <c r="C350" s="9"/>
      <c r="D350" s="6"/>
      <c r="E350" s="9"/>
      <c r="F350" s="9"/>
      <c r="G350" s="9"/>
      <c r="H350" s="9"/>
      <c r="I350" s="9"/>
      <c r="J350" s="9"/>
      <c r="K350" s="6"/>
      <c r="L350" s="8"/>
      <c r="M350" s="6"/>
      <c r="N350" s="6"/>
      <c r="O350" s="9"/>
      <c r="P350" s="9"/>
      <c r="Q350" s="6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</row>
    <row r="351" ht="12.75" customHeight="1">
      <c r="A351" s="9"/>
      <c r="B351" s="9"/>
      <c r="C351" s="9"/>
      <c r="D351" s="6"/>
      <c r="E351" s="9"/>
      <c r="F351" s="9"/>
      <c r="G351" s="9"/>
      <c r="H351" s="9"/>
      <c r="I351" s="9"/>
      <c r="J351" s="9"/>
      <c r="K351" s="6"/>
      <c r="L351" s="8"/>
      <c r="M351" s="6"/>
      <c r="N351" s="6"/>
      <c r="O351" s="9"/>
      <c r="P351" s="9"/>
      <c r="Q351" s="6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</row>
    <row r="352" ht="12.75" customHeight="1">
      <c r="A352" s="9"/>
      <c r="B352" s="9"/>
      <c r="C352" s="9"/>
      <c r="D352" s="6"/>
      <c r="E352" s="9"/>
      <c r="F352" s="9"/>
      <c r="G352" s="9"/>
      <c r="H352" s="9"/>
      <c r="I352" s="9"/>
      <c r="J352" s="9"/>
      <c r="K352" s="6"/>
      <c r="L352" s="8"/>
      <c r="M352" s="6"/>
      <c r="N352" s="6"/>
      <c r="O352" s="9"/>
      <c r="P352" s="9"/>
      <c r="Q352" s="6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</row>
    <row r="353" ht="12.75" customHeight="1">
      <c r="A353" s="9"/>
      <c r="B353" s="9"/>
      <c r="C353" s="9"/>
      <c r="D353" s="6"/>
      <c r="E353" s="9"/>
      <c r="F353" s="9"/>
      <c r="G353" s="9"/>
      <c r="H353" s="9"/>
      <c r="I353" s="9"/>
      <c r="J353" s="9"/>
      <c r="K353" s="6"/>
      <c r="L353" s="8"/>
      <c r="M353" s="6"/>
      <c r="N353" s="6"/>
      <c r="O353" s="9"/>
      <c r="P353" s="9"/>
      <c r="Q353" s="6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</row>
    <row r="354" ht="12.75" customHeight="1">
      <c r="A354" s="9"/>
      <c r="B354" s="9"/>
      <c r="C354" s="9"/>
      <c r="D354" s="6"/>
      <c r="E354" s="9"/>
      <c r="F354" s="9"/>
      <c r="G354" s="9"/>
      <c r="H354" s="9"/>
      <c r="I354" s="9"/>
      <c r="J354" s="9"/>
      <c r="K354" s="6"/>
      <c r="L354" s="8"/>
      <c r="M354" s="6"/>
      <c r="N354" s="6"/>
      <c r="O354" s="9"/>
      <c r="P354" s="9"/>
      <c r="Q354" s="6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</row>
    <row r="355" ht="12.75" customHeight="1">
      <c r="A355" s="9"/>
      <c r="B355" s="9"/>
      <c r="C355" s="9"/>
      <c r="D355" s="6"/>
      <c r="E355" s="9"/>
      <c r="F355" s="9"/>
      <c r="G355" s="9"/>
      <c r="H355" s="9"/>
      <c r="I355" s="9"/>
      <c r="J355" s="9"/>
      <c r="K355" s="6"/>
      <c r="L355" s="8"/>
      <c r="M355" s="6"/>
      <c r="N355" s="6"/>
      <c r="O355" s="9"/>
      <c r="P355" s="9"/>
      <c r="Q355" s="6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</row>
    <row r="356" ht="12.75" customHeight="1">
      <c r="A356" s="9"/>
      <c r="B356" s="9"/>
      <c r="C356" s="9"/>
      <c r="D356" s="6"/>
      <c r="E356" s="9"/>
      <c r="F356" s="9"/>
      <c r="G356" s="9"/>
      <c r="H356" s="9"/>
      <c r="I356" s="9"/>
      <c r="J356" s="9"/>
      <c r="K356" s="6"/>
      <c r="L356" s="8"/>
      <c r="M356" s="6"/>
      <c r="N356" s="6"/>
      <c r="O356" s="9"/>
      <c r="P356" s="9"/>
      <c r="Q356" s="6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</row>
    <row r="357" ht="12.75" customHeight="1">
      <c r="A357" s="9"/>
      <c r="B357" s="9"/>
      <c r="C357" s="9"/>
      <c r="D357" s="6"/>
      <c r="E357" s="9"/>
      <c r="F357" s="9"/>
      <c r="G357" s="9"/>
      <c r="H357" s="9"/>
      <c r="I357" s="9"/>
      <c r="J357" s="9"/>
      <c r="K357" s="6"/>
      <c r="L357" s="8"/>
      <c r="M357" s="6"/>
      <c r="N357" s="6"/>
      <c r="O357" s="9"/>
      <c r="P357" s="9"/>
      <c r="Q357" s="6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</row>
    <row r="358" ht="12.75" customHeight="1">
      <c r="A358" s="9"/>
      <c r="B358" s="9"/>
      <c r="C358" s="9"/>
      <c r="D358" s="6"/>
      <c r="E358" s="9"/>
      <c r="F358" s="9"/>
      <c r="G358" s="9"/>
      <c r="H358" s="9"/>
      <c r="I358" s="9"/>
      <c r="J358" s="9"/>
      <c r="K358" s="6"/>
      <c r="L358" s="8"/>
      <c r="M358" s="6"/>
      <c r="N358" s="6"/>
      <c r="O358" s="9"/>
      <c r="P358" s="9"/>
      <c r="Q358" s="6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</row>
    <row r="359" ht="12.75" customHeight="1">
      <c r="A359" s="9"/>
      <c r="B359" s="9"/>
      <c r="C359" s="9"/>
      <c r="D359" s="6"/>
      <c r="E359" s="9"/>
      <c r="F359" s="9"/>
      <c r="G359" s="9"/>
      <c r="H359" s="9"/>
      <c r="I359" s="9"/>
      <c r="J359" s="9"/>
      <c r="K359" s="6"/>
      <c r="L359" s="8"/>
      <c r="M359" s="6"/>
      <c r="N359" s="6"/>
      <c r="O359" s="9"/>
      <c r="P359" s="9"/>
      <c r="Q359" s="6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ht="12.75" customHeight="1">
      <c r="A360" s="9"/>
      <c r="B360" s="9"/>
      <c r="C360" s="9"/>
      <c r="D360" s="6"/>
      <c r="E360" s="9"/>
      <c r="F360" s="9"/>
      <c r="G360" s="9"/>
      <c r="H360" s="9"/>
      <c r="I360" s="9"/>
      <c r="J360" s="9"/>
      <c r="K360" s="6"/>
      <c r="L360" s="8"/>
      <c r="M360" s="6"/>
      <c r="N360" s="6"/>
      <c r="O360" s="9"/>
      <c r="P360" s="9"/>
      <c r="Q360" s="6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</row>
    <row r="361" ht="12.75" customHeight="1">
      <c r="A361" s="9"/>
      <c r="B361" s="9"/>
      <c r="C361" s="9"/>
      <c r="D361" s="6"/>
      <c r="E361" s="9"/>
      <c r="F361" s="9"/>
      <c r="G361" s="9"/>
      <c r="H361" s="9"/>
      <c r="I361" s="9"/>
      <c r="J361" s="9"/>
      <c r="K361" s="6"/>
      <c r="L361" s="8"/>
      <c r="M361" s="6"/>
      <c r="N361" s="6"/>
      <c r="O361" s="9"/>
      <c r="P361" s="9"/>
      <c r="Q361" s="6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</row>
    <row r="362" ht="12.75" customHeight="1">
      <c r="A362" s="9"/>
      <c r="B362" s="9"/>
      <c r="C362" s="9"/>
      <c r="D362" s="6"/>
      <c r="E362" s="9"/>
      <c r="F362" s="9"/>
      <c r="G362" s="9"/>
      <c r="H362" s="9"/>
      <c r="I362" s="9"/>
      <c r="J362" s="9"/>
      <c r="K362" s="6"/>
      <c r="L362" s="8"/>
      <c r="M362" s="6"/>
      <c r="N362" s="6"/>
      <c r="O362" s="9"/>
      <c r="P362" s="9"/>
      <c r="Q362" s="6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</row>
    <row r="363" ht="12.75" customHeight="1">
      <c r="A363" s="9"/>
      <c r="B363" s="9"/>
      <c r="C363" s="9"/>
      <c r="D363" s="6"/>
      <c r="E363" s="9"/>
      <c r="F363" s="9"/>
      <c r="G363" s="9"/>
      <c r="H363" s="9"/>
      <c r="I363" s="9"/>
      <c r="J363" s="9"/>
      <c r="K363" s="6"/>
      <c r="L363" s="8"/>
      <c r="M363" s="6"/>
      <c r="N363" s="6"/>
      <c r="O363" s="9"/>
      <c r="P363" s="9"/>
      <c r="Q363" s="6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</row>
    <row r="364" ht="12.75" customHeight="1">
      <c r="A364" s="9"/>
      <c r="B364" s="9"/>
      <c r="C364" s="9"/>
      <c r="D364" s="6"/>
      <c r="E364" s="9"/>
      <c r="F364" s="9"/>
      <c r="G364" s="9"/>
      <c r="H364" s="9"/>
      <c r="I364" s="9"/>
      <c r="J364" s="9"/>
      <c r="K364" s="6"/>
      <c r="L364" s="8"/>
      <c r="M364" s="6"/>
      <c r="N364" s="6"/>
      <c r="O364" s="9"/>
      <c r="P364" s="9"/>
      <c r="Q364" s="6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</row>
    <row r="365" ht="12.75" customHeight="1">
      <c r="A365" s="9"/>
      <c r="B365" s="9"/>
      <c r="C365" s="9"/>
      <c r="D365" s="6"/>
      <c r="E365" s="9"/>
      <c r="F365" s="9"/>
      <c r="G365" s="9"/>
      <c r="H365" s="9"/>
      <c r="I365" s="9"/>
      <c r="J365" s="9"/>
      <c r="K365" s="6"/>
      <c r="L365" s="8"/>
      <c r="M365" s="6"/>
      <c r="N365" s="6"/>
      <c r="O365" s="9"/>
      <c r="P365" s="9"/>
      <c r="Q365" s="6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ht="12.75" customHeight="1">
      <c r="A366" s="9"/>
      <c r="B366" s="9"/>
      <c r="C366" s="9"/>
      <c r="D366" s="6"/>
      <c r="E366" s="9"/>
      <c r="F366" s="9"/>
      <c r="G366" s="9"/>
      <c r="H366" s="9"/>
      <c r="I366" s="9"/>
      <c r="J366" s="9"/>
      <c r="K366" s="6"/>
      <c r="L366" s="8"/>
      <c r="M366" s="6"/>
      <c r="N366" s="6"/>
      <c r="O366" s="9"/>
      <c r="P366" s="9"/>
      <c r="Q366" s="6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</row>
    <row r="367" ht="12.75" customHeight="1">
      <c r="A367" s="9"/>
      <c r="B367" s="9"/>
      <c r="C367" s="9"/>
      <c r="D367" s="6"/>
      <c r="E367" s="9"/>
      <c r="F367" s="9"/>
      <c r="G367" s="9"/>
      <c r="H367" s="9"/>
      <c r="I367" s="9"/>
      <c r="J367" s="9"/>
      <c r="K367" s="6"/>
      <c r="L367" s="8"/>
      <c r="M367" s="6"/>
      <c r="N367" s="6"/>
      <c r="O367" s="9"/>
      <c r="P367" s="9"/>
      <c r="Q367" s="6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</row>
    <row r="368" ht="12.75" customHeight="1">
      <c r="A368" s="9"/>
      <c r="B368" s="9"/>
      <c r="C368" s="9"/>
      <c r="D368" s="6"/>
      <c r="E368" s="9"/>
      <c r="F368" s="9"/>
      <c r="G368" s="9"/>
      <c r="H368" s="9"/>
      <c r="I368" s="9"/>
      <c r="J368" s="9"/>
      <c r="K368" s="6"/>
      <c r="L368" s="8"/>
      <c r="M368" s="6"/>
      <c r="N368" s="6"/>
      <c r="O368" s="9"/>
      <c r="P368" s="9"/>
      <c r="Q368" s="6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</row>
    <row r="369" ht="12.75" customHeight="1">
      <c r="A369" s="9"/>
      <c r="B369" s="9"/>
      <c r="C369" s="9"/>
      <c r="D369" s="6"/>
      <c r="E369" s="9"/>
      <c r="F369" s="9"/>
      <c r="G369" s="9"/>
      <c r="H369" s="9"/>
      <c r="I369" s="9"/>
      <c r="J369" s="9"/>
      <c r="K369" s="6"/>
      <c r="L369" s="8"/>
      <c r="M369" s="6"/>
      <c r="N369" s="6"/>
      <c r="O369" s="9"/>
      <c r="P369" s="9"/>
      <c r="Q369" s="6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</row>
    <row r="370" ht="12.75" customHeight="1">
      <c r="A370" s="9"/>
      <c r="B370" s="9"/>
      <c r="C370" s="9"/>
      <c r="D370" s="6"/>
      <c r="E370" s="9"/>
      <c r="F370" s="9"/>
      <c r="G370" s="9"/>
      <c r="H370" s="9"/>
      <c r="I370" s="9"/>
      <c r="J370" s="9"/>
      <c r="K370" s="6"/>
      <c r="L370" s="8"/>
      <c r="M370" s="6"/>
      <c r="N370" s="6"/>
      <c r="O370" s="9"/>
      <c r="P370" s="9"/>
      <c r="Q370" s="6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</row>
    <row r="371" ht="12.75" customHeight="1">
      <c r="A371" s="9"/>
      <c r="B371" s="9"/>
      <c r="C371" s="9"/>
      <c r="D371" s="6"/>
      <c r="E371" s="9"/>
      <c r="F371" s="9"/>
      <c r="G371" s="9"/>
      <c r="H371" s="9"/>
      <c r="I371" s="9"/>
      <c r="J371" s="9"/>
      <c r="K371" s="6"/>
      <c r="L371" s="8"/>
      <c r="M371" s="6"/>
      <c r="N371" s="6"/>
      <c r="O371" s="9"/>
      <c r="P371" s="9"/>
      <c r="Q371" s="6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</row>
    <row r="372" ht="12.75" customHeight="1">
      <c r="A372" s="9"/>
      <c r="B372" s="9"/>
      <c r="C372" s="9"/>
      <c r="D372" s="6"/>
      <c r="E372" s="9"/>
      <c r="F372" s="9"/>
      <c r="G372" s="9"/>
      <c r="H372" s="9"/>
      <c r="I372" s="9"/>
      <c r="J372" s="9"/>
      <c r="K372" s="6"/>
      <c r="L372" s="8"/>
      <c r="M372" s="6"/>
      <c r="N372" s="6"/>
      <c r="O372" s="9"/>
      <c r="P372" s="9"/>
      <c r="Q372" s="6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</row>
    <row r="373" ht="12.75" customHeight="1">
      <c r="A373" s="9"/>
      <c r="B373" s="9"/>
      <c r="C373" s="9"/>
      <c r="D373" s="6"/>
      <c r="E373" s="9"/>
      <c r="F373" s="9"/>
      <c r="G373" s="9"/>
      <c r="H373" s="9"/>
      <c r="I373" s="9"/>
      <c r="J373" s="9"/>
      <c r="K373" s="6"/>
      <c r="L373" s="8"/>
      <c r="M373" s="6"/>
      <c r="N373" s="6"/>
      <c r="O373" s="9"/>
      <c r="P373" s="9"/>
      <c r="Q373" s="6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</row>
    <row r="374" ht="12.75" customHeight="1">
      <c r="A374" s="9"/>
      <c r="B374" s="9"/>
      <c r="C374" s="9"/>
      <c r="D374" s="6"/>
      <c r="E374" s="9"/>
      <c r="F374" s="9"/>
      <c r="G374" s="9"/>
      <c r="H374" s="9"/>
      <c r="I374" s="9"/>
      <c r="J374" s="9"/>
      <c r="K374" s="6"/>
      <c r="L374" s="8"/>
      <c r="M374" s="6"/>
      <c r="N374" s="6"/>
      <c r="O374" s="9"/>
      <c r="P374" s="9"/>
      <c r="Q374" s="6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</row>
    <row r="375" ht="12.75" customHeight="1">
      <c r="A375" s="9"/>
      <c r="B375" s="9"/>
      <c r="C375" s="9"/>
      <c r="D375" s="6"/>
      <c r="E375" s="9"/>
      <c r="F375" s="9"/>
      <c r="G375" s="9"/>
      <c r="H375" s="9"/>
      <c r="I375" s="9"/>
      <c r="J375" s="9"/>
      <c r="K375" s="6"/>
      <c r="L375" s="8"/>
      <c r="M375" s="6"/>
      <c r="N375" s="6"/>
      <c r="O375" s="9"/>
      <c r="P375" s="9"/>
      <c r="Q375" s="6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</row>
    <row r="376" ht="12.75" customHeight="1">
      <c r="A376" s="9"/>
      <c r="B376" s="9"/>
      <c r="C376" s="9"/>
      <c r="D376" s="6"/>
      <c r="E376" s="9"/>
      <c r="F376" s="9"/>
      <c r="G376" s="9"/>
      <c r="H376" s="9"/>
      <c r="I376" s="9"/>
      <c r="J376" s="9"/>
      <c r="K376" s="6"/>
      <c r="L376" s="8"/>
      <c r="M376" s="6"/>
      <c r="N376" s="6"/>
      <c r="O376" s="9"/>
      <c r="P376" s="9"/>
      <c r="Q376" s="6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ht="12.75" customHeight="1">
      <c r="A377" s="9"/>
      <c r="B377" s="9"/>
      <c r="C377" s="9"/>
      <c r="D377" s="6"/>
      <c r="E377" s="9"/>
      <c r="F377" s="9"/>
      <c r="G377" s="9"/>
      <c r="H377" s="9"/>
      <c r="I377" s="9"/>
      <c r="J377" s="9"/>
      <c r="K377" s="6"/>
      <c r="L377" s="8"/>
      <c r="M377" s="6"/>
      <c r="N377" s="6"/>
      <c r="O377" s="9"/>
      <c r="P377" s="9"/>
      <c r="Q377" s="6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</row>
    <row r="378" ht="12.75" customHeight="1">
      <c r="A378" s="9"/>
      <c r="B378" s="9"/>
      <c r="C378" s="9"/>
      <c r="D378" s="6"/>
      <c r="E378" s="9"/>
      <c r="F378" s="9"/>
      <c r="G378" s="9"/>
      <c r="H378" s="9"/>
      <c r="I378" s="9"/>
      <c r="J378" s="9"/>
      <c r="K378" s="6"/>
      <c r="L378" s="8"/>
      <c r="M378" s="6"/>
      <c r="N378" s="6"/>
      <c r="O378" s="9"/>
      <c r="P378" s="9"/>
      <c r="Q378" s="6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</row>
    <row r="379" ht="12.75" customHeight="1">
      <c r="A379" s="9"/>
      <c r="B379" s="9"/>
      <c r="C379" s="9"/>
      <c r="D379" s="6"/>
      <c r="E379" s="9"/>
      <c r="F379" s="9"/>
      <c r="G379" s="9"/>
      <c r="H379" s="9"/>
      <c r="I379" s="9"/>
      <c r="J379" s="9"/>
      <c r="K379" s="6"/>
      <c r="L379" s="8"/>
      <c r="M379" s="6"/>
      <c r="N379" s="6"/>
      <c r="O379" s="9"/>
      <c r="P379" s="9"/>
      <c r="Q379" s="6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</row>
    <row r="380" ht="12.75" customHeight="1">
      <c r="A380" s="9"/>
      <c r="B380" s="9"/>
      <c r="C380" s="9"/>
      <c r="D380" s="6"/>
      <c r="E380" s="9"/>
      <c r="F380" s="9"/>
      <c r="G380" s="9"/>
      <c r="H380" s="9"/>
      <c r="I380" s="9"/>
      <c r="J380" s="9"/>
      <c r="K380" s="6"/>
      <c r="L380" s="8"/>
      <c r="M380" s="6"/>
      <c r="N380" s="6"/>
      <c r="O380" s="9"/>
      <c r="P380" s="9"/>
      <c r="Q380" s="6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</row>
    <row r="381" ht="12.75" customHeight="1">
      <c r="A381" s="9"/>
      <c r="B381" s="9"/>
      <c r="C381" s="9"/>
      <c r="D381" s="6"/>
      <c r="E381" s="9"/>
      <c r="F381" s="9"/>
      <c r="G381" s="9"/>
      <c r="H381" s="9"/>
      <c r="I381" s="9"/>
      <c r="J381" s="9"/>
      <c r="K381" s="6"/>
      <c r="L381" s="8"/>
      <c r="M381" s="6"/>
      <c r="N381" s="6"/>
      <c r="O381" s="9"/>
      <c r="P381" s="9"/>
      <c r="Q381" s="6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</row>
    <row r="382" ht="12.75" customHeight="1">
      <c r="A382" s="9"/>
      <c r="B382" s="9"/>
      <c r="C382" s="9"/>
      <c r="D382" s="6"/>
      <c r="E382" s="9"/>
      <c r="F382" s="9"/>
      <c r="G382" s="9"/>
      <c r="H382" s="9"/>
      <c r="I382" s="9"/>
      <c r="J382" s="9"/>
      <c r="K382" s="6"/>
      <c r="L382" s="8"/>
      <c r="M382" s="6"/>
      <c r="N382" s="6"/>
      <c r="O382" s="9"/>
      <c r="P382" s="9"/>
      <c r="Q382" s="6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</row>
    <row r="383" ht="12.75" customHeight="1">
      <c r="A383" s="9"/>
      <c r="B383" s="9"/>
      <c r="C383" s="9"/>
      <c r="D383" s="6"/>
      <c r="E383" s="9"/>
      <c r="F383" s="9"/>
      <c r="G383" s="9"/>
      <c r="H383" s="9"/>
      <c r="I383" s="9"/>
      <c r="J383" s="9"/>
      <c r="K383" s="6"/>
      <c r="L383" s="8"/>
      <c r="M383" s="6"/>
      <c r="N383" s="6"/>
      <c r="O383" s="9"/>
      <c r="P383" s="9"/>
      <c r="Q383" s="6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</row>
    <row r="384" ht="12.75" customHeight="1">
      <c r="A384" s="9"/>
      <c r="B384" s="9"/>
      <c r="C384" s="9"/>
      <c r="D384" s="6"/>
      <c r="E384" s="9"/>
      <c r="F384" s="9"/>
      <c r="G384" s="9"/>
      <c r="H384" s="9"/>
      <c r="I384" s="9"/>
      <c r="J384" s="9"/>
      <c r="K384" s="6"/>
      <c r="L384" s="8"/>
      <c r="M384" s="6"/>
      <c r="N384" s="6"/>
      <c r="O384" s="9"/>
      <c r="P384" s="9"/>
      <c r="Q384" s="6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ht="12.75" customHeight="1">
      <c r="A385" s="9"/>
      <c r="B385" s="9"/>
      <c r="C385" s="9"/>
      <c r="D385" s="6"/>
      <c r="E385" s="9"/>
      <c r="F385" s="9"/>
      <c r="G385" s="9"/>
      <c r="H385" s="9"/>
      <c r="I385" s="9"/>
      <c r="J385" s="9"/>
      <c r="K385" s="6"/>
      <c r="L385" s="8"/>
      <c r="M385" s="6"/>
      <c r="N385" s="6"/>
      <c r="O385" s="9"/>
      <c r="P385" s="9"/>
      <c r="Q385" s="6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</row>
    <row r="386" ht="12.75" customHeight="1">
      <c r="A386" s="9"/>
      <c r="B386" s="9"/>
      <c r="C386" s="9"/>
      <c r="D386" s="6"/>
      <c r="E386" s="9"/>
      <c r="F386" s="9"/>
      <c r="G386" s="9"/>
      <c r="H386" s="9"/>
      <c r="I386" s="9"/>
      <c r="J386" s="9"/>
      <c r="K386" s="6"/>
      <c r="L386" s="8"/>
      <c r="M386" s="6"/>
      <c r="N386" s="6"/>
      <c r="O386" s="9"/>
      <c r="P386" s="9"/>
      <c r="Q386" s="6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</row>
    <row r="387" ht="12.75" customHeight="1">
      <c r="A387" s="9"/>
      <c r="B387" s="9"/>
      <c r="C387" s="9"/>
      <c r="D387" s="6"/>
      <c r="E387" s="9"/>
      <c r="F387" s="9"/>
      <c r="G387" s="9"/>
      <c r="H387" s="9"/>
      <c r="I387" s="9"/>
      <c r="J387" s="9"/>
      <c r="K387" s="6"/>
      <c r="L387" s="8"/>
      <c r="M387" s="6"/>
      <c r="N387" s="6"/>
      <c r="O387" s="9"/>
      <c r="P387" s="9"/>
      <c r="Q387" s="6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ht="12.75" customHeight="1">
      <c r="A388" s="9"/>
      <c r="B388" s="9"/>
      <c r="C388" s="9"/>
      <c r="D388" s="6"/>
      <c r="E388" s="9"/>
      <c r="F388" s="9"/>
      <c r="G388" s="9"/>
      <c r="H388" s="9"/>
      <c r="I388" s="9"/>
      <c r="J388" s="9"/>
      <c r="K388" s="6"/>
      <c r="L388" s="8"/>
      <c r="M388" s="6"/>
      <c r="N388" s="6"/>
      <c r="O388" s="9"/>
      <c r="P388" s="9"/>
      <c r="Q388" s="6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</row>
    <row r="389" ht="12.75" customHeight="1">
      <c r="A389" s="9"/>
      <c r="B389" s="9"/>
      <c r="C389" s="9"/>
      <c r="D389" s="6"/>
      <c r="E389" s="9"/>
      <c r="F389" s="9"/>
      <c r="G389" s="9"/>
      <c r="H389" s="9"/>
      <c r="I389" s="9"/>
      <c r="J389" s="9"/>
      <c r="K389" s="6"/>
      <c r="L389" s="8"/>
      <c r="M389" s="6"/>
      <c r="N389" s="6"/>
      <c r="O389" s="9"/>
      <c r="P389" s="9"/>
      <c r="Q389" s="6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</row>
    <row r="390" ht="12.75" customHeight="1">
      <c r="A390" s="9"/>
      <c r="B390" s="9"/>
      <c r="C390" s="9"/>
      <c r="D390" s="6"/>
      <c r="E390" s="9"/>
      <c r="F390" s="9"/>
      <c r="G390" s="9"/>
      <c r="H390" s="9"/>
      <c r="I390" s="9"/>
      <c r="J390" s="9"/>
      <c r="K390" s="6"/>
      <c r="L390" s="8"/>
      <c r="M390" s="6"/>
      <c r="N390" s="6"/>
      <c r="O390" s="9"/>
      <c r="P390" s="9"/>
      <c r="Q390" s="6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</row>
    <row r="391" ht="12.75" customHeight="1">
      <c r="A391" s="9"/>
      <c r="B391" s="9"/>
      <c r="C391" s="9"/>
      <c r="D391" s="6"/>
      <c r="E391" s="9"/>
      <c r="F391" s="9"/>
      <c r="G391" s="9"/>
      <c r="H391" s="9"/>
      <c r="I391" s="9"/>
      <c r="J391" s="9"/>
      <c r="K391" s="6"/>
      <c r="L391" s="8"/>
      <c r="M391" s="6"/>
      <c r="N391" s="6"/>
      <c r="O391" s="9"/>
      <c r="P391" s="9"/>
      <c r="Q391" s="6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</row>
    <row r="392" ht="12.75" customHeight="1">
      <c r="A392" s="9"/>
      <c r="B392" s="9"/>
      <c r="C392" s="9"/>
      <c r="D392" s="6"/>
      <c r="E392" s="9"/>
      <c r="F392" s="9"/>
      <c r="G392" s="9"/>
      <c r="H392" s="9"/>
      <c r="I392" s="9"/>
      <c r="J392" s="9"/>
      <c r="K392" s="6"/>
      <c r="L392" s="8"/>
      <c r="M392" s="6"/>
      <c r="N392" s="6"/>
      <c r="O392" s="9"/>
      <c r="P392" s="9"/>
      <c r="Q392" s="6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</row>
    <row r="393" ht="12.75" customHeight="1">
      <c r="A393" s="9"/>
      <c r="B393" s="9"/>
      <c r="C393" s="9"/>
      <c r="D393" s="6"/>
      <c r="E393" s="9"/>
      <c r="F393" s="9"/>
      <c r="G393" s="9"/>
      <c r="H393" s="9"/>
      <c r="I393" s="9"/>
      <c r="J393" s="9"/>
      <c r="K393" s="6"/>
      <c r="L393" s="8"/>
      <c r="M393" s="6"/>
      <c r="N393" s="6"/>
      <c r="O393" s="9"/>
      <c r="P393" s="9"/>
      <c r="Q393" s="6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</row>
    <row r="394" ht="12.75" customHeight="1">
      <c r="A394" s="9"/>
      <c r="B394" s="9"/>
      <c r="C394" s="9"/>
      <c r="D394" s="6"/>
      <c r="E394" s="9"/>
      <c r="F394" s="9"/>
      <c r="G394" s="9"/>
      <c r="H394" s="9"/>
      <c r="I394" s="9"/>
      <c r="J394" s="9"/>
      <c r="K394" s="6"/>
      <c r="L394" s="8"/>
      <c r="M394" s="6"/>
      <c r="N394" s="6"/>
      <c r="O394" s="9"/>
      <c r="P394" s="9"/>
      <c r="Q394" s="6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</row>
    <row r="395" ht="12.75" customHeight="1">
      <c r="A395" s="9"/>
      <c r="B395" s="9"/>
      <c r="C395" s="9"/>
      <c r="D395" s="6"/>
      <c r="E395" s="9"/>
      <c r="F395" s="9"/>
      <c r="G395" s="9"/>
      <c r="H395" s="9"/>
      <c r="I395" s="9"/>
      <c r="J395" s="9"/>
      <c r="K395" s="6"/>
      <c r="L395" s="8"/>
      <c r="M395" s="6"/>
      <c r="N395" s="6"/>
      <c r="O395" s="9"/>
      <c r="P395" s="9"/>
      <c r="Q395" s="6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</row>
    <row r="396" ht="12.75" customHeight="1">
      <c r="A396" s="9"/>
      <c r="B396" s="9"/>
      <c r="C396" s="9"/>
      <c r="D396" s="6"/>
      <c r="E396" s="9"/>
      <c r="F396" s="9"/>
      <c r="G396" s="9"/>
      <c r="H396" s="9"/>
      <c r="I396" s="9"/>
      <c r="J396" s="9"/>
      <c r="K396" s="6"/>
      <c r="L396" s="8"/>
      <c r="M396" s="6"/>
      <c r="N396" s="6"/>
      <c r="O396" s="9"/>
      <c r="P396" s="9"/>
      <c r="Q396" s="6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</row>
    <row r="397" ht="12.75" customHeight="1">
      <c r="A397" s="9"/>
      <c r="B397" s="9"/>
      <c r="C397" s="9"/>
      <c r="D397" s="6"/>
      <c r="E397" s="9"/>
      <c r="F397" s="9"/>
      <c r="G397" s="9"/>
      <c r="H397" s="9"/>
      <c r="I397" s="9"/>
      <c r="J397" s="9"/>
      <c r="K397" s="6"/>
      <c r="L397" s="8"/>
      <c r="M397" s="6"/>
      <c r="N397" s="6"/>
      <c r="O397" s="9"/>
      <c r="P397" s="9"/>
      <c r="Q397" s="6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</row>
    <row r="398" ht="12.75" customHeight="1">
      <c r="A398" s="9"/>
      <c r="B398" s="9"/>
      <c r="C398" s="9"/>
      <c r="D398" s="6"/>
      <c r="E398" s="9"/>
      <c r="F398" s="9"/>
      <c r="G398" s="9"/>
      <c r="H398" s="9"/>
      <c r="I398" s="9"/>
      <c r="J398" s="9"/>
      <c r="K398" s="6"/>
      <c r="L398" s="8"/>
      <c r="M398" s="6"/>
      <c r="N398" s="6"/>
      <c r="O398" s="9"/>
      <c r="P398" s="9"/>
      <c r="Q398" s="6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</row>
    <row r="399" ht="12.75" customHeight="1">
      <c r="A399" s="9"/>
      <c r="B399" s="9"/>
      <c r="C399" s="9"/>
      <c r="D399" s="6"/>
      <c r="E399" s="9"/>
      <c r="F399" s="9"/>
      <c r="G399" s="9"/>
      <c r="H399" s="9"/>
      <c r="I399" s="9"/>
      <c r="J399" s="9"/>
      <c r="K399" s="6"/>
      <c r="L399" s="8"/>
      <c r="M399" s="6"/>
      <c r="N399" s="6"/>
      <c r="O399" s="9"/>
      <c r="P399" s="9"/>
      <c r="Q399" s="6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</row>
    <row r="400" ht="12.75" customHeight="1">
      <c r="A400" s="9"/>
      <c r="B400" s="9"/>
      <c r="C400" s="9"/>
      <c r="D400" s="6"/>
      <c r="E400" s="9"/>
      <c r="F400" s="9"/>
      <c r="G400" s="9"/>
      <c r="H400" s="9"/>
      <c r="I400" s="9"/>
      <c r="J400" s="9"/>
      <c r="K400" s="6"/>
      <c r="L400" s="8"/>
      <c r="M400" s="6"/>
      <c r="N400" s="6"/>
      <c r="O400" s="9"/>
      <c r="P400" s="9"/>
      <c r="Q400" s="6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</row>
    <row r="401" ht="12.75" customHeight="1">
      <c r="A401" s="9"/>
      <c r="B401" s="9"/>
      <c r="C401" s="9"/>
      <c r="D401" s="6"/>
      <c r="E401" s="9"/>
      <c r="F401" s="9"/>
      <c r="G401" s="9"/>
      <c r="H401" s="9"/>
      <c r="I401" s="9"/>
      <c r="J401" s="9"/>
      <c r="K401" s="6"/>
      <c r="L401" s="8"/>
      <c r="M401" s="6"/>
      <c r="N401" s="6"/>
      <c r="O401" s="9"/>
      <c r="P401" s="9"/>
      <c r="Q401" s="6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</row>
    <row r="402" ht="12.75" customHeight="1">
      <c r="A402" s="9"/>
      <c r="B402" s="9"/>
      <c r="C402" s="9"/>
      <c r="D402" s="6"/>
      <c r="E402" s="9"/>
      <c r="F402" s="9"/>
      <c r="G402" s="9"/>
      <c r="H402" s="9"/>
      <c r="I402" s="9"/>
      <c r="J402" s="9"/>
      <c r="K402" s="6"/>
      <c r="L402" s="8"/>
      <c r="M402" s="6"/>
      <c r="N402" s="6"/>
      <c r="O402" s="9"/>
      <c r="P402" s="9"/>
      <c r="Q402" s="6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</row>
    <row r="403" ht="12.75" customHeight="1">
      <c r="A403" s="9"/>
      <c r="B403" s="9"/>
      <c r="C403" s="9"/>
      <c r="D403" s="6"/>
      <c r="E403" s="9"/>
      <c r="F403" s="9"/>
      <c r="G403" s="9"/>
      <c r="H403" s="9"/>
      <c r="I403" s="9"/>
      <c r="J403" s="9"/>
      <c r="K403" s="6"/>
      <c r="L403" s="8"/>
      <c r="M403" s="6"/>
      <c r="N403" s="6"/>
      <c r="O403" s="9"/>
      <c r="P403" s="9"/>
      <c r="Q403" s="6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</row>
    <row r="404" ht="12.75" customHeight="1">
      <c r="A404" s="9"/>
      <c r="B404" s="9"/>
      <c r="C404" s="9"/>
      <c r="D404" s="6"/>
      <c r="E404" s="9"/>
      <c r="F404" s="9"/>
      <c r="G404" s="9"/>
      <c r="H404" s="9"/>
      <c r="I404" s="9"/>
      <c r="J404" s="9"/>
      <c r="K404" s="6"/>
      <c r="L404" s="8"/>
      <c r="M404" s="6"/>
      <c r="N404" s="6"/>
      <c r="O404" s="9"/>
      <c r="P404" s="9"/>
      <c r="Q404" s="6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</row>
    <row r="405" ht="12.75" customHeight="1">
      <c r="A405" s="9"/>
      <c r="B405" s="9"/>
      <c r="C405" s="9"/>
      <c r="D405" s="6"/>
      <c r="E405" s="9"/>
      <c r="F405" s="9"/>
      <c r="G405" s="9"/>
      <c r="H405" s="9"/>
      <c r="I405" s="9"/>
      <c r="J405" s="9"/>
      <c r="K405" s="6"/>
      <c r="L405" s="8"/>
      <c r="M405" s="6"/>
      <c r="N405" s="6"/>
      <c r="O405" s="9"/>
      <c r="P405" s="9"/>
      <c r="Q405" s="6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</row>
    <row r="406" ht="12.75" customHeight="1">
      <c r="A406" s="9"/>
      <c r="B406" s="9"/>
      <c r="C406" s="9"/>
      <c r="D406" s="6"/>
      <c r="E406" s="9"/>
      <c r="F406" s="9"/>
      <c r="G406" s="9"/>
      <c r="H406" s="9"/>
      <c r="I406" s="9"/>
      <c r="J406" s="9"/>
      <c r="K406" s="6"/>
      <c r="L406" s="8"/>
      <c r="M406" s="6"/>
      <c r="N406" s="6"/>
      <c r="O406" s="9"/>
      <c r="P406" s="9"/>
      <c r="Q406" s="6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</row>
    <row r="407" ht="12.75" customHeight="1">
      <c r="A407" s="9"/>
      <c r="B407" s="9"/>
      <c r="C407" s="9"/>
      <c r="D407" s="6"/>
      <c r="E407" s="9"/>
      <c r="F407" s="9"/>
      <c r="G407" s="9"/>
      <c r="H407" s="9"/>
      <c r="I407" s="9"/>
      <c r="J407" s="9"/>
      <c r="K407" s="6"/>
      <c r="L407" s="8"/>
      <c r="M407" s="6"/>
      <c r="N407" s="6"/>
      <c r="O407" s="9"/>
      <c r="P407" s="9"/>
      <c r="Q407" s="6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</row>
    <row r="408" ht="12.75" customHeight="1">
      <c r="A408" s="9"/>
      <c r="B408" s="9"/>
      <c r="C408" s="9"/>
      <c r="D408" s="6"/>
      <c r="E408" s="9"/>
      <c r="F408" s="9"/>
      <c r="G408" s="9"/>
      <c r="H408" s="9"/>
      <c r="I408" s="9"/>
      <c r="J408" s="9"/>
      <c r="K408" s="6"/>
      <c r="L408" s="8"/>
      <c r="M408" s="6"/>
      <c r="N408" s="6"/>
      <c r="O408" s="9"/>
      <c r="P408" s="9"/>
      <c r="Q408" s="6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</row>
    <row r="409" ht="12.75" customHeight="1">
      <c r="A409" s="9"/>
      <c r="B409" s="9"/>
      <c r="C409" s="9"/>
      <c r="D409" s="6"/>
      <c r="E409" s="9"/>
      <c r="F409" s="9"/>
      <c r="G409" s="9"/>
      <c r="H409" s="9"/>
      <c r="I409" s="9"/>
      <c r="J409" s="9"/>
      <c r="K409" s="6"/>
      <c r="L409" s="8"/>
      <c r="M409" s="6"/>
      <c r="N409" s="6"/>
      <c r="O409" s="9"/>
      <c r="P409" s="9"/>
      <c r="Q409" s="6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ht="12.75" customHeight="1">
      <c r="A410" s="9"/>
      <c r="B410" s="9"/>
      <c r="C410" s="9"/>
      <c r="D410" s="6"/>
      <c r="E410" s="9"/>
      <c r="F410" s="9"/>
      <c r="G410" s="9"/>
      <c r="H410" s="9"/>
      <c r="I410" s="9"/>
      <c r="J410" s="9"/>
      <c r="K410" s="6"/>
      <c r="L410" s="8"/>
      <c r="M410" s="6"/>
      <c r="N410" s="6"/>
      <c r="O410" s="9"/>
      <c r="P410" s="9"/>
      <c r="Q410" s="6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</row>
    <row r="411" ht="12.75" customHeight="1">
      <c r="A411" s="9"/>
      <c r="B411" s="9"/>
      <c r="C411" s="9"/>
      <c r="D411" s="6"/>
      <c r="E411" s="9"/>
      <c r="F411" s="9"/>
      <c r="G411" s="9"/>
      <c r="H411" s="9"/>
      <c r="I411" s="9"/>
      <c r="J411" s="9"/>
      <c r="K411" s="6"/>
      <c r="L411" s="8"/>
      <c r="M411" s="6"/>
      <c r="N411" s="6"/>
      <c r="O411" s="9"/>
      <c r="P411" s="9"/>
      <c r="Q411" s="6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ht="12.75" customHeight="1">
      <c r="A412" s="9"/>
      <c r="B412" s="9"/>
      <c r="C412" s="9"/>
      <c r="D412" s="6"/>
      <c r="E412" s="9"/>
      <c r="F412" s="9"/>
      <c r="G412" s="9"/>
      <c r="H412" s="9"/>
      <c r="I412" s="9"/>
      <c r="J412" s="9"/>
      <c r="K412" s="6"/>
      <c r="L412" s="8"/>
      <c r="M412" s="6"/>
      <c r="N412" s="6"/>
      <c r="O412" s="9"/>
      <c r="P412" s="9"/>
      <c r="Q412" s="6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</row>
    <row r="413" ht="12.75" customHeight="1">
      <c r="A413" s="9"/>
      <c r="B413" s="9"/>
      <c r="C413" s="9"/>
      <c r="D413" s="6"/>
      <c r="E413" s="9"/>
      <c r="F413" s="9"/>
      <c r="G413" s="9"/>
      <c r="H413" s="9"/>
      <c r="I413" s="9"/>
      <c r="J413" s="9"/>
      <c r="K413" s="6"/>
      <c r="L413" s="8"/>
      <c r="M413" s="6"/>
      <c r="N413" s="6"/>
      <c r="O413" s="9"/>
      <c r="P413" s="9"/>
      <c r="Q413" s="6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</row>
    <row r="414" ht="12.75" customHeight="1">
      <c r="A414" s="9"/>
      <c r="B414" s="9"/>
      <c r="C414" s="9"/>
      <c r="D414" s="6"/>
      <c r="E414" s="9"/>
      <c r="F414" s="9"/>
      <c r="G414" s="9"/>
      <c r="H414" s="9"/>
      <c r="I414" s="9"/>
      <c r="J414" s="9"/>
      <c r="K414" s="6"/>
      <c r="L414" s="8"/>
      <c r="M414" s="6"/>
      <c r="N414" s="6"/>
      <c r="O414" s="9"/>
      <c r="P414" s="9"/>
      <c r="Q414" s="6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</row>
    <row r="415" ht="12.75" customHeight="1">
      <c r="A415" s="9"/>
      <c r="B415" s="9"/>
      <c r="C415" s="9"/>
      <c r="D415" s="6"/>
      <c r="E415" s="9"/>
      <c r="F415" s="9"/>
      <c r="G415" s="9"/>
      <c r="H415" s="9"/>
      <c r="I415" s="9"/>
      <c r="J415" s="9"/>
      <c r="K415" s="6"/>
      <c r="L415" s="8"/>
      <c r="M415" s="6"/>
      <c r="N415" s="6"/>
      <c r="O415" s="9"/>
      <c r="P415" s="9"/>
      <c r="Q415" s="6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</row>
    <row r="416" ht="12.75" customHeight="1">
      <c r="A416" s="9"/>
      <c r="B416" s="9"/>
      <c r="C416" s="9"/>
      <c r="D416" s="6"/>
      <c r="E416" s="9"/>
      <c r="F416" s="9"/>
      <c r="G416" s="9"/>
      <c r="H416" s="9"/>
      <c r="I416" s="9"/>
      <c r="J416" s="9"/>
      <c r="K416" s="6"/>
      <c r="L416" s="8"/>
      <c r="M416" s="6"/>
      <c r="N416" s="6"/>
      <c r="O416" s="9"/>
      <c r="P416" s="9"/>
      <c r="Q416" s="6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</row>
    <row r="417" ht="12.75" customHeight="1">
      <c r="A417" s="9"/>
      <c r="B417" s="9"/>
      <c r="C417" s="9"/>
      <c r="D417" s="6"/>
      <c r="E417" s="9"/>
      <c r="F417" s="9"/>
      <c r="G417" s="9"/>
      <c r="H417" s="9"/>
      <c r="I417" s="9"/>
      <c r="J417" s="9"/>
      <c r="K417" s="6"/>
      <c r="L417" s="8"/>
      <c r="M417" s="6"/>
      <c r="N417" s="6"/>
      <c r="O417" s="9"/>
      <c r="P417" s="9"/>
      <c r="Q417" s="6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</row>
    <row r="418" ht="12.75" customHeight="1">
      <c r="A418" s="9"/>
      <c r="B418" s="9"/>
      <c r="C418" s="9"/>
      <c r="D418" s="6"/>
      <c r="E418" s="9"/>
      <c r="F418" s="9"/>
      <c r="G418" s="9"/>
      <c r="H418" s="9"/>
      <c r="I418" s="9"/>
      <c r="J418" s="9"/>
      <c r="K418" s="6"/>
      <c r="L418" s="8"/>
      <c r="M418" s="6"/>
      <c r="N418" s="6"/>
      <c r="O418" s="9"/>
      <c r="P418" s="9"/>
      <c r="Q418" s="6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</row>
    <row r="419" ht="12.75" customHeight="1">
      <c r="A419" s="9"/>
      <c r="B419" s="9"/>
      <c r="C419" s="9"/>
      <c r="D419" s="6"/>
      <c r="E419" s="9"/>
      <c r="F419" s="9"/>
      <c r="G419" s="9"/>
      <c r="H419" s="9"/>
      <c r="I419" s="9"/>
      <c r="J419" s="9"/>
      <c r="K419" s="6"/>
      <c r="L419" s="8"/>
      <c r="M419" s="6"/>
      <c r="N419" s="6"/>
      <c r="O419" s="9"/>
      <c r="P419" s="9"/>
      <c r="Q419" s="6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</row>
    <row r="420" ht="12.75" customHeight="1">
      <c r="A420" s="9"/>
      <c r="B420" s="9"/>
      <c r="C420" s="9"/>
      <c r="D420" s="6"/>
      <c r="E420" s="9"/>
      <c r="F420" s="9"/>
      <c r="G420" s="9"/>
      <c r="H420" s="9"/>
      <c r="I420" s="9"/>
      <c r="J420" s="9"/>
      <c r="K420" s="6"/>
      <c r="L420" s="8"/>
      <c r="M420" s="6"/>
      <c r="N420" s="6"/>
      <c r="O420" s="9"/>
      <c r="P420" s="9"/>
      <c r="Q420" s="6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ht="12.75" customHeight="1">
      <c r="A421" s="9"/>
      <c r="B421" s="9"/>
      <c r="C421" s="9"/>
      <c r="D421" s="6"/>
      <c r="E421" s="9"/>
      <c r="F421" s="9"/>
      <c r="G421" s="9"/>
      <c r="H421" s="9"/>
      <c r="I421" s="9"/>
      <c r="J421" s="9"/>
      <c r="K421" s="6"/>
      <c r="L421" s="8"/>
      <c r="M421" s="6"/>
      <c r="N421" s="6"/>
      <c r="O421" s="9"/>
      <c r="P421" s="9"/>
      <c r="Q421" s="6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ht="12.75" customHeight="1">
      <c r="A422" s="9"/>
      <c r="B422" s="9"/>
      <c r="C422" s="9"/>
      <c r="D422" s="6"/>
      <c r="E422" s="9"/>
      <c r="F422" s="9"/>
      <c r="G422" s="9"/>
      <c r="H422" s="9"/>
      <c r="I422" s="9"/>
      <c r="J422" s="9"/>
      <c r="K422" s="6"/>
      <c r="L422" s="8"/>
      <c r="M422" s="6"/>
      <c r="N422" s="6"/>
      <c r="O422" s="9"/>
      <c r="P422" s="9"/>
      <c r="Q422" s="6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ht="12.75" customHeight="1">
      <c r="A423" s="9"/>
      <c r="B423" s="9"/>
      <c r="C423" s="9"/>
      <c r="D423" s="6"/>
      <c r="E423" s="9"/>
      <c r="F423" s="9"/>
      <c r="G423" s="9"/>
      <c r="H423" s="9"/>
      <c r="I423" s="9"/>
      <c r="J423" s="9"/>
      <c r="K423" s="6"/>
      <c r="L423" s="8"/>
      <c r="M423" s="6"/>
      <c r="N423" s="6"/>
      <c r="O423" s="9"/>
      <c r="P423" s="9"/>
      <c r="Q423" s="6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ht="12.75" customHeight="1">
      <c r="A424" s="9"/>
      <c r="B424" s="9"/>
      <c r="C424" s="9"/>
      <c r="D424" s="6"/>
      <c r="E424" s="9"/>
      <c r="F424" s="9"/>
      <c r="G424" s="9"/>
      <c r="H424" s="9"/>
      <c r="I424" s="9"/>
      <c r="J424" s="9"/>
      <c r="K424" s="6"/>
      <c r="L424" s="8"/>
      <c r="M424" s="6"/>
      <c r="N424" s="6"/>
      <c r="O424" s="9"/>
      <c r="P424" s="9"/>
      <c r="Q424" s="6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ht="12.75" customHeight="1">
      <c r="A425" s="9"/>
      <c r="B425" s="9"/>
      <c r="C425" s="9"/>
      <c r="D425" s="6"/>
      <c r="E425" s="9"/>
      <c r="F425" s="9"/>
      <c r="G425" s="9"/>
      <c r="H425" s="9"/>
      <c r="I425" s="9"/>
      <c r="J425" s="9"/>
      <c r="K425" s="6"/>
      <c r="L425" s="8"/>
      <c r="M425" s="6"/>
      <c r="N425" s="6"/>
      <c r="O425" s="9"/>
      <c r="P425" s="9"/>
      <c r="Q425" s="6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ht="12.75" customHeight="1">
      <c r="A426" s="9"/>
      <c r="B426" s="9"/>
      <c r="C426" s="9"/>
      <c r="D426" s="6"/>
      <c r="E426" s="9"/>
      <c r="F426" s="9"/>
      <c r="G426" s="9"/>
      <c r="H426" s="9"/>
      <c r="I426" s="9"/>
      <c r="J426" s="9"/>
      <c r="K426" s="6"/>
      <c r="L426" s="8"/>
      <c r="M426" s="6"/>
      <c r="N426" s="6"/>
      <c r="O426" s="9"/>
      <c r="P426" s="9"/>
      <c r="Q426" s="6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ht="12.75" customHeight="1">
      <c r="A427" s="9"/>
      <c r="B427" s="9"/>
      <c r="C427" s="9"/>
      <c r="D427" s="6"/>
      <c r="E427" s="9"/>
      <c r="F427" s="9"/>
      <c r="G427" s="9"/>
      <c r="H427" s="9"/>
      <c r="I427" s="9"/>
      <c r="J427" s="9"/>
      <c r="K427" s="6"/>
      <c r="L427" s="8"/>
      <c r="M427" s="6"/>
      <c r="N427" s="6"/>
      <c r="O427" s="9"/>
      <c r="P427" s="9"/>
      <c r="Q427" s="6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ht="12.75" customHeight="1">
      <c r="A428" s="9"/>
      <c r="B428" s="9"/>
      <c r="C428" s="9"/>
      <c r="D428" s="6"/>
      <c r="E428" s="9"/>
      <c r="F428" s="9"/>
      <c r="G428" s="9"/>
      <c r="H428" s="9"/>
      <c r="I428" s="9"/>
      <c r="J428" s="9"/>
      <c r="K428" s="6"/>
      <c r="L428" s="8"/>
      <c r="M428" s="6"/>
      <c r="N428" s="6"/>
      <c r="O428" s="9"/>
      <c r="P428" s="9"/>
      <c r="Q428" s="6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ht="12.75" customHeight="1">
      <c r="A429" s="9"/>
      <c r="B429" s="9"/>
      <c r="C429" s="9"/>
      <c r="D429" s="6"/>
      <c r="E429" s="9"/>
      <c r="F429" s="9"/>
      <c r="G429" s="9"/>
      <c r="H429" s="9"/>
      <c r="I429" s="9"/>
      <c r="J429" s="9"/>
      <c r="K429" s="6"/>
      <c r="L429" s="8"/>
      <c r="M429" s="6"/>
      <c r="N429" s="6"/>
      <c r="O429" s="9"/>
      <c r="P429" s="9"/>
      <c r="Q429" s="6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ht="12.75" customHeight="1">
      <c r="A430" s="9"/>
      <c r="B430" s="9"/>
      <c r="C430" s="9"/>
      <c r="D430" s="6"/>
      <c r="E430" s="9"/>
      <c r="F430" s="9"/>
      <c r="G430" s="9"/>
      <c r="H430" s="9"/>
      <c r="I430" s="9"/>
      <c r="J430" s="9"/>
      <c r="K430" s="6"/>
      <c r="L430" s="8"/>
      <c r="M430" s="6"/>
      <c r="N430" s="6"/>
      <c r="O430" s="9"/>
      <c r="P430" s="9"/>
      <c r="Q430" s="6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ht="12.75" customHeight="1">
      <c r="A431" s="9"/>
      <c r="B431" s="9"/>
      <c r="C431" s="9"/>
      <c r="D431" s="6"/>
      <c r="E431" s="9"/>
      <c r="F431" s="9"/>
      <c r="G431" s="9"/>
      <c r="H431" s="9"/>
      <c r="I431" s="9"/>
      <c r="J431" s="9"/>
      <c r="K431" s="6"/>
      <c r="L431" s="8"/>
      <c r="M431" s="6"/>
      <c r="N431" s="6"/>
      <c r="O431" s="9"/>
      <c r="P431" s="9"/>
      <c r="Q431" s="6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ht="12.75" customHeight="1">
      <c r="A432" s="9"/>
      <c r="B432" s="9"/>
      <c r="C432" s="9"/>
      <c r="D432" s="6"/>
      <c r="E432" s="9"/>
      <c r="F432" s="9"/>
      <c r="G432" s="9"/>
      <c r="H432" s="9"/>
      <c r="I432" s="9"/>
      <c r="J432" s="9"/>
      <c r="K432" s="6"/>
      <c r="L432" s="8"/>
      <c r="M432" s="6"/>
      <c r="N432" s="6"/>
      <c r="O432" s="9"/>
      <c r="P432" s="9"/>
      <c r="Q432" s="6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ht="12.75" customHeight="1">
      <c r="A433" s="9"/>
      <c r="B433" s="9"/>
      <c r="C433" s="9"/>
      <c r="D433" s="6"/>
      <c r="E433" s="9"/>
      <c r="F433" s="9"/>
      <c r="G433" s="9"/>
      <c r="H433" s="9"/>
      <c r="I433" s="9"/>
      <c r="J433" s="9"/>
      <c r="K433" s="6"/>
      <c r="L433" s="8"/>
      <c r="M433" s="6"/>
      <c r="N433" s="6"/>
      <c r="O433" s="9"/>
      <c r="P433" s="9"/>
      <c r="Q433" s="6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ht="12.75" customHeight="1">
      <c r="A434" s="9"/>
      <c r="B434" s="9"/>
      <c r="C434" s="9"/>
      <c r="D434" s="6"/>
      <c r="E434" s="9"/>
      <c r="F434" s="9"/>
      <c r="G434" s="9"/>
      <c r="H434" s="9"/>
      <c r="I434" s="9"/>
      <c r="J434" s="9"/>
      <c r="K434" s="6"/>
      <c r="L434" s="8"/>
      <c r="M434" s="6"/>
      <c r="N434" s="6"/>
      <c r="O434" s="9"/>
      <c r="P434" s="9"/>
      <c r="Q434" s="6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ht="12.75" customHeight="1">
      <c r="A435" s="9"/>
      <c r="B435" s="9"/>
      <c r="C435" s="9"/>
      <c r="D435" s="6"/>
      <c r="E435" s="9"/>
      <c r="F435" s="9"/>
      <c r="G435" s="9"/>
      <c r="H435" s="9"/>
      <c r="I435" s="9"/>
      <c r="J435" s="9"/>
      <c r="K435" s="6"/>
      <c r="L435" s="8"/>
      <c r="M435" s="6"/>
      <c r="N435" s="6"/>
      <c r="O435" s="9"/>
      <c r="P435" s="9"/>
      <c r="Q435" s="6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ht="12.75" customHeight="1">
      <c r="A436" s="9"/>
      <c r="B436" s="9"/>
      <c r="C436" s="9"/>
      <c r="D436" s="6"/>
      <c r="E436" s="9"/>
      <c r="F436" s="9"/>
      <c r="G436" s="9"/>
      <c r="H436" s="9"/>
      <c r="I436" s="9"/>
      <c r="J436" s="9"/>
      <c r="K436" s="6"/>
      <c r="L436" s="8"/>
      <c r="M436" s="6"/>
      <c r="N436" s="6"/>
      <c r="O436" s="9"/>
      <c r="P436" s="9"/>
      <c r="Q436" s="6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ht="12.75" customHeight="1">
      <c r="A437" s="9"/>
      <c r="B437" s="9"/>
      <c r="C437" s="9"/>
      <c r="D437" s="6"/>
      <c r="E437" s="9"/>
      <c r="F437" s="9"/>
      <c r="G437" s="9"/>
      <c r="H437" s="9"/>
      <c r="I437" s="9"/>
      <c r="J437" s="9"/>
      <c r="K437" s="6"/>
      <c r="L437" s="8"/>
      <c r="M437" s="6"/>
      <c r="N437" s="6"/>
      <c r="O437" s="9"/>
      <c r="P437" s="9"/>
      <c r="Q437" s="6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ht="12.75" customHeight="1">
      <c r="A438" s="9"/>
      <c r="B438" s="9"/>
      <c r="C438" s="9"/>
      <c r="D438" s="6"/>
      <c r="E438" s="9"/>
      <c r="F438" s="9"/>
      <c r="G438" s="9"/>
      <c r="H438" s="9"/>
      <c r="I438" s="9"/>
      <c r="J438" s="9"/>
      <c r="K438" s="6"/>
      <c r="L438" s="8"/>
      <c r="M438" s="6"/>
      <c r="N438" s="6"/>
      <c r="O438" s="9"/>
      <c r="P438" s="9"/>
      <c r="Q438" s="6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ht="12.75" customHeight="1">
      <c r="A439" s="9"/>
      <c r="B439" s="9"/>
      <c r="C439" s="9"/>
      <c r="D439" s="6"/>
      <c r="E439" s="9"/>
      <c r="F439" s="9"/>
      <c r="G439" s="9"/>
      <c r="H439" s="9"/>
      <c r="I439" s="9"/>
      <c r="J439" s="9"/>
      <c r="K439" s="6"/>
      <c r="L439" s="8"/>
      <c r="M439" s="6"/>
      <c r="N439" s="6"/>
      <c r="O439" s="9"/>
      <c r="P439" s="9"/>
      <c r="Q439" s="6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ht="12.75" customHeight="1">
      <c r="A440" s="9"/>
      <c r="B440" s="9"/>
      <c r="C440" s="9"/>
      <c r="D440" s="6"/>
      <c r="E440" s="9"/>
      <c r="F440" s="9"/>
      <c r="G440" s="9"/>
      <c r="H440" s="9"/>
      <c r="I440" s="9"/>
      <c r="J440" s="9"/>
      <c r="K440" s="6"/>
      <c r="L440" s="8"/>
      <c r="M440" s="6"/>
      <c r="N440" s="6"/>
      <c r="O440" s="9"/>
      <c r="P440" s="9"/>
      <c r="Q440" s="6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ht="12.75" customHeight="1">
      <c r="A441" s="9"/>
      <c r="B441" s="9"/>
      <c r="C441" s="9"/>
      <c r="D441" s="6"/>
      <c r="E441" s="9"/>
      <c r="F441" s="9"/>
      <c r="G441" s="9"/>
      <c r="H441" s="9"/>
      <c r="I441" s="9"/>
      <c r="J441" s="9"/>
      <c r="K441" s="6"/>
      <c r="L441" s="8"/>
      <c r="M441" s="6"/>
      <c r="N441" s="6"/>
      <c r="O441" s="9"/>
      <c r="P441" s="9"/>
      <c r="Q441" s="6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ht="12.75" customHeight="1">
      <c r="A442" s="9"/>
      <c r="B442" s="9"/>
      <c r="C442" s="9"/>
      <c r="D442" s="6"/>
      <c r="E442" s="9"/>
      <c r="F442" s="9"/>
      <c r="G442" s="9"/>
      <c r="H442" s="9"/>
      <c r="I442" s="9"/>
      <c r="J442" s="9"/>
      <c r="K442" s="6"/>
      <c r="L442" s="8"/>
      <c r="M442" s="6"/>
      <c r="N442" s="6"/>
      <c r="O442" s="9"/>
      <c r="P442" s="9"/>
      <c r="Q442" s="6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ht="12.75" customHeight="1">
      <c r="A443" s="9"/>
      <c r="B443" s="9"/>
      <c r="C443" s="9"/>
      <c r="D443" s="6"/>
      <c r="E443" s="9"/>
      <c r="F443" s="9"/>
      <c r="G443" s="9"/>
      <c r="H443" s="9"/>
      <c r="I443" s="9"/>
      <c r="J443" s="9"/>
      <c r="K443" s="6"/>
      <c r="L443" s="8"/>
      <c r="M443" s="6"/>
      <c r="N443" s="6"/>
      <c r="O443" s="9"/>
      <c r="P443" s="9"/>
      <c r="Q443" s="6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ht="12.75" customHeight="1">
      <c r="A444" s="9"/>
      <c r="B444" s="9"/>
      <c r="C444" s="9"/>
      <c r="D444" s="6"/>
      <c r="E444" s="9"/>
      <c r="F444" s="9"/>
      <c r="G444" s="9"/>
      <c r="H444" s="9"/>
      <c r="I444" s="9"/>
      <c r="J444" s="9"/>
      <c r="K444" s="6"/>
      <c r="L444" s="8"/>
      <c r="M444" s="6"/>
      <c r="N444" s="6"/>
      <c r="O444" s="9"/>
      <c r="P444" s="9"/>
      <c r="Q444" s="6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ht="12.75" customHeight="1">
      <c r="A445" s="9"/>
      <c r="B445" s="9"/>
      <c r="C445" s="9"/>
      <c r="D445" s="6"/>
      <c r="E445" s="9"/>
      <c r="F445" s="9"/>
      <c r="G445" s="9"/>
      <c r="H445" s="9"/>
      <c r="I445" s="9"/>
      <c r="J445" s="9"/>
      <c r="K445" s="6"/>
      <c r="L445" s="8"/>
      <c r="M445" s="6"/>
      <c r="N445" s="6"/>
      <c r="O445" s="9"/>
      <c r="P445" s="9"/>
      <c r="Q445" s="6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ht="12.75" customHeight="1">
      <c r="A446" s="9"/>
      <c r="B446" s="9"/>
      <c r="C446" s="9"/>
      <c r="D446" s="6"/>
      <c r="E446" s="9"/>
      <c r="F446" s="9"/>
      <c r="G446" s="9"/>
      <c r="H446" s="9"/>
      <c r="I446" s="9"/>
      <c r="J446" s="9"/>
      <c r="K446" s="6"/>
      <c r="L446" s="8"/>
      <c r="M446" s="6"/>
      <c r="N446" s="6"/>
      <c r="O446" s="9"/>
      <c r="P446" s="9"/>
      <c r="Q446" s="6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ht="12.75" customHeight="1">
      <c r="A447" s="9"/>
      <c r="B447" s="9"/>
      <c r="C447" s="9"/>
      <c r="D447" s="6"/>
      <c r="E447" s="9"/>
      <c r="F447" s="9"/>
      <c r="G447" s="9"/>
      <c r="H447" s="9"/>
      <c r="I447" s="9"/>
      <c r="J447" s="9"/>
      <c r="K447" s="6"/>
      <c r="L447" s="8"/>
      <c r="M447" s="6"/>
      <c r="N447" s="6"/>
      <c r="O447" s="9"/>
      <c r="P447" s="9"/>
      <c r="Q447" s="6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ht="12.75" customHeight="1">
      <c r="A448" s="9"/>
      <c r="B448" s="9"/>
      <c r="C448" s="9"/>
      <c r="D448" s="6"/>
      <c r="E448" s="9"/>
      <c r="F448" s="9"/>
      <c r="G448" s="9"/>
      <c r="H448" s="9"/>
      <c r="I448" s="9"/>
      <c r="J448" s="9"/>
      <c r="K448" s="6"/>
      <c r="L448" s="8"/>
      <c r="M448" s="6"/>
      <c r="N448" s="6"/>
      <c r="O448" s="9"/>
      <c r="P448" s="9"/>
      <c r="Q448" s="6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ht="12.75" customHeight="1">
      <c r="A449" s="9"/>
      <c r="B449" s="9"/>
      <c r="C449" s="9"/>
      <c r="D449" s="6"/>
      <c r="E449" s="9"/>
      <c r="F449" s="9"/>
      <c r="G449" s="9"/>
      <c r="H449" s="9"/>
      <c r="I449" s="9"/>
      <c r="J449" s="9"/>
      <c r="K449" s="6"/>
      <c r="L449" s="8"/>
      <c r="M449" s="6"/>
      <c r="N449" s="6"/>
      <c r="O449" s="9"/>
      <c r="P449" s="9"/>
      <c r="Q449" s="6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ht="12.75" customHeight="1">
      <c r="A450" s="9"/>
      <c r="B450" s="9"/>
      <c r="C450" s="9"/>
      <c r="D450" s="6"/>
      <c r="E450" s="9"/>
      <c r="F450" s="9"/>
      <c r="G450" s="9"/>
      <c r="H450" s="9"/>
      <c r="I450" s="9"/>
      <c r="J450" s="9"/>
      <c r="K450" s="6"/>
      <c r="L450" s="8"/>
      <c r="M450" s="6"/>
      <c r="N450" s="6"/>
      <c r="O450" s="9"/>
      <c r="P450" s="9"/>
      <c r="Q450" s="6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ht="12.75" customHeight="1">
      <c r="A451" s="9"/>
      <c r="B451" s="9"/>
      <c r="C451" s="9"/>
      <c r="D451" s="6"/>
      <c r="E451" s="9"/>
      <c r="F451" s="9"/>
      <c r="G451" s="9"/>
      <c r="H451" s="9"/>
      <c r="I451" s="9"/>
      <c r="J451" s="9"/>
      <c r="K451" s="6"/>
      <c r="L451" s="8"/>
      <c r="M451" s="6"/>
      <c r="N451" s="6"/>
      <c r="O451" s="9"/>
      <c r="P451" s="9"/>
      <c r="Q451" s="6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ht="12.75" customHeight="1">
      <c r="A452" s="9"/>
      <c r="B452" s="9"/>
      <c r="C452" s="9"/>
      <c r="D452" s="6"/>
      <c r="E452" s="9"/>
      <c r="F452" s="9"/>
      <c r="G452" s="9"/>
      <c r="H452" s="9"/>
      <c r="I452" s="9"/>
      <c r="J452" s="9"/>
      <c r="K452" s="6"/>
      <c r="L452" s="8"/>
      <c r="M452" s="6"/>
      <c r="N452" s="6"/>
      <c r="O452" s="9"/>
      <c r="P452" s="9"/>
      <c r="Q452" s="6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ht="12.75" customHeight="1">
      <c r="A453" s="9"/>
      <c r="B453" s="9"/>
      <c r="C453" s="9"/>
      <c r="D453" s="6"/>
      <c r="E453" s="9"/>
      <c r="F453" s="9"/>
      <c r="G453" s="9"/>
      <c r="H453" s="9"/>
      <c r="I453" s="9"/>
      <c r="J453" s="9"/>
      <c r="K453" s="6"/>
      <c r="L453" s="8"/>
      <c r="M453" s="6"/>
      <c r="N453" s="6"/>
      <c r="O453" s="9"/>
      <c r="P453" s="9"/>
      <c r="Q453" s="6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ht="12.75" customHeight="1">
      <c r="A454" s="9"/>
      <c r="B454" s="9"/>
      <c r="C454" s="9"/>
      <c r="D454" s="6"/>
      <c r="E454" s="9"/>
      <c r="F454" s="9"/>
      <c r="G454" s="9"/>
      <c r="H454" s="9"/>
      <c r="I454" s="9"/>
      <c r="J454" s="9"/>
      <c r="K454" s="6"/>
      <c r="L454" s="8"/>
      <c r="M454" s="6"/>
      <c r="N454" s="6"/>
      <c r="O454" s="9"/>
      <c r="P454" s="9"/>
      <c r="Q454" s="6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ht="12.75" customHeight="1">
      <c r="A455" s="9"/>
      <c r="B455" s="9"/>
      <c r="C455" s="9"/>
      <c r="D455" s="6"/>
      <c r="E455" s="9"/>
      <c r="F455" s="9"/>
      <c r="G455" s="9"/>
      <c r="H455" s="9"/>
      <c r="I455" s="9"/>
      <c r="J455" s="9"/>
      <c r="K455" s="6"/>
      <c r="L455" s="8"/>
      <c r="M455" s="6"/>
      <c r="N455" s="6"/>
      <c r="O455" s="9"/>
      <c r="P455" s="9"/>
      <c r="Q455" s="6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ht="12.75" customHeight="1">
      <c r="A456" s="9"/>
      <c r="B456" s="9"/>
      <c r="C456" s="9"/>
      <c r="D456" s="6"/>
      <c r="E456" s="9"/>
      <c r="F456" s="9"/>
      <c r="G456" s="9"/>
      <c r="H456" s="9"/>
      <c r="I456" s="9"/>
      <c r="J456" s="9"/>
      <c r="K456" s="6"/>
      <c r="L456" s="8"/>
      <c r="M456" s="6"/>
      <c r="N456" s="6"/>
      <c r="O456" s="9"/>
      <c r="P456" s="9"/>
      <c r="Q456" s="6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ht="12.75" customHeight="1">
      <c r="A457" s="9"/>
      <c r="B457" s="9"/>
      <c r="C457" s="9"/>
      <c r="D457" s="6"/>
      <c r="E457" s="9"/>
      <c r="F457" s="9"/>
      <c r="G457" s="9"/>
      <c r="H457" s="9"/>
      <c r="I457" s="9"/>
      <c r="J457" s="9"/>
      <c r="K457" s="6"/>
      <c r="L457" s="8"/>
      <c r="M457" s="6"/>
      <c r="N457" s="6"/>
      <c r="O457" s="9"/>
      <c r="P457" s="9"/>
      <c r="Q457" s="6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ht="12.75" customHeight="1">
      <c r="A458" s="9"/>
      <c r="B458" s="9"/>
      <c r="C458" s="9"/>
      <c r="D458" s="6"/>
      <c r="E458" s="9"/>
      <c r="F458" s="9"/>
      <c r="G458" s="9"/>
      <c r="H458" s="9"/>
      <c r="I458" s="9"/>
      <c r="J458" s="9"/>
      <c r="K458" s="6"/>
      <c r="L458" s="8"/>
      <c r="M458" s="6"/>
      <c r="N458" s="6"/>
      <c r="O458" s="9"/>
      <c r="P458" s="9"/>
      <c r="Q458" s="6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ht="12.75" customHeight="1">
      <c r="A459" s="9"/>
      <c r="B459" s="9"/>
      <c r="C459" s="9"/>
      <c r="D459" s="6"/>
      <c r="E459" s="9"/>
      <c r="F459" s="9"/>
      <c r="G459" s="9"/>
      <c r="H459" s="9"/>
      <c r="I459" s="9"/>
      <c r="J459" s="9"/>
      <c r="K459" s="6"/>
      <c r="L459" s="8"/>
      <c r="M459" s="6"/>
      <c r="N459" s="6"/>
      <c r="O459" s="9"/>
      <c r="P459" s="9"/>
      <c r="Q459" s="6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ht="12.75" customHeight="1">
      <c r="A460" s="9"/>
      <c r="B460" s="9"/>
      <c r="C460" s="9"/>
      <c r="D460" s="6"/>
      <c r="E460" s="9"/>
      <c r="F460" s="9"/>
      <c r="G460" s="9"/>
      <c r="H460" s="9"/>
      <c r="I460" s="9"/>
      <c r="J460" s="9"/>
      <c r="K460" s="6"/>
      <c r="L460" s="8"/>
      <c r="M460" s="6"/>
      <c r="N460" s="6"/>
      <c r="O460" s="9"/>
      <c r="P460" s="9"/>
      <c r="Q460" s="6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ht="12.75" customHeight="1">
      <c r="A461" s="9"/>
      <c r="B461" s="9"/>
      <c r="C461" s="9"/>
      <c r="D461" s="6"/>
      <c r="E461" s="9"/>
      <c r="F461" s="9"/>
      <c r="G461" s="9"/>
      <c r="H461" s="9"/>
      <c r="I461" s="9"/>
      <c r="J461" s="9"/>
      <c r="K461" s="6"/>
      <c r="L461" s="8"/>
      <c r="M461" s="6"/>
      <c r="N461" s="6"/>
      <c r="O461" s="9"/>
      <c r="P461" s="9"/>
      <c r="Q461" s="6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ht="12.75" customHeight="1">
      <c r="A462" s="9"/>
      <c r="B462" s="9"/>
      <c r="C462" s="9"/>
      <c r="D462" s="6"/>
      <c r="E462" s="9"/>
      <c r="F462" s="9"/>
      <c r="G462" s="9"/>
      <c r="H462" s="9"/>
      <c r="I462" s="9"/>
      <c r="J462" s="9"/>
      <c r="K462" s="6"/>
      <c r="L462" s="8"/>
      <c r="M462" s="6"/>
      <c r="N462" s="6"/>
      <c r="O462" s="9"/>
      <c r="P462" s="9"/>
      <c r="Q462" s="6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ht="12.75" customHeight="1">
      <c r="A463" s="9"/>
      <c r="B463" s="9"/>
      <c r="C463" s="9"/>
      <c r="D463" s="6"/>
      <c r="E463" s="9"/>
      <c r="F463" s="9"/>
      <c r="G463" s="9"/>
      <c r="H463" s="9"/>
      <c r="I463" s="9"/>
      <c r="J463" s="9"/>
      <c r="K463" s="6"/>
      <c r="L463" s="8"/>
      <c r="M463" s="6"/>
      <c r="N463" s="6"/>
      <c r="O463" s="9"/>
      <c r="P463" s="9"/>
      <c r="Q463" s="6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ht="12.75" customHeight="1">
      <c r="A464" s="9"/>
      <c r="B464" s="9"/>
      <c r="C464" s="9"/>
      <c r="D464" s="6"/>
      <c r="E464" s="9"/>
      <c r="F464" s="9"/>
      <c r="G464" s="9"/>
      <c r="H464" s="9"/>
      <c r="I464" s="9"/>
      <c r="J464" s="9"/>
      <c r="K464" s="6"/>
      <c r="L464" s="8"/>
      <c r="M464" s="6"/>
      <c r="N464" s="6"/>
      <c r="O464" s="9"/>
      <c r="P464" s="9"/>
      <c r="Q464" s="6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ht="12.75" customHeight="1">
      <c r="A465" s="9"/>
      <c r="B465" s="9"/>
      <c r="C465" s="9"/>
      <c r="D465" s="6"/>
      <c r="E465" s="9"/>
      <c r="F465" s="9"/>
      <c r="G465" s="9"/>
      <c r="H465" s="9"/>
      <c r="I465" s="9"/>
      <c r="J465" s="9"/>
      <c r="K465" s="6"/>
      <c r="L465" s="8"/>
      <c r="M465" s="6"/>
      <c r="N465" s="6"/>
      <c r="O465" s="9"/>
      <c r="P465" s="9"/>
      <c r="Q465" s="6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ht="12.75" customHeight="1">
      <c r="A466" s="9"/>
      <c r="B466" s="9"/>
      <c r="C466" s="9"/>
      <c r="D466" s="6"/>
      <c r="E466" s="9"/>
      <c r="F466" s="9"/>
      <c r="G466" s="9"/>
      <c r="H466" s="9"/>
      <c r="I466" s="9"/>
      <c r="J466" s="9"/>
      <c r="K466" s="6"/>
      <c r="L466" s="8"/>
      <c r="M466" s="6"/>
      <c r="N466" s="6"/>
      <c r="O466" s="9"/>
      <c r="P466" s="9"/>
      <c r="Q466" s="6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ht="12.75" customHeight="1">
      <c r="A467" s="9"/>
      <c r="B467" s="9"/>
      <c r="C467" s="9"/>
      <c r="D467" s="6"/>
      <c r="E467" s="9"/>
      <c r="F467" s="9"/>
      <c r="G467" s="9"/>
      <c r="H467" s="9"/>
      <c r="I467" s="9"/>
      <c r="J467" s="9"/>
      <c r="K467" s="6"/>
      <c r="L467" s="8"/>
      <c r="M467" s="6"/>
      <c r="N467" s="6"/>
      <c r="O467" s="9"/>
      <c r="P467" s="9"/>
      <c r="Q467" s="6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ht="12.75" customHeight="1">
      <c r="A468" s="9"/>
      <c r="B468" s="9"/>
      <c r="C468" s="9"/>
      <c r="D468" s="6"/>
      <c r="E468" s="9"/>
      <c r="F468" s="9"/>
      <c r="G468" s="9"/>
      <c r="H468" s="9"/>
      <c r="I468" s="9"/>
      <c r="J468" s="9"/>
      <c r="K468" s="6"/>
      <c r="L468" s="8"/>
      <c r="M468" s="6"/>
      <c r="N468" s="6"/>
      <c r="O468" s="9"/>
      <c r="P468" s="9"/>
      <c r="Q468" s="6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ht="12.75" customHeight="1">
      <c r="A469" s="9"/>
      <c r="B469" s="9"/>
      <c r="C469" s="9"/>
      <c r="D469" s="6"/>
      <c r="E469" s="9"/>
      <c r="F469" s="9"/>
      <c r="G469" s="9"/>
      <c r="H469" s="9"/>
      <c r="I469" s="9"/>
      <c r="J469" s="9"/>
      <c r="K469" s="6"/>
      <c r="L469" s="8"/>
      <c r="M469" s="6"/>
      <c r="N469" s="6"/>
      <c r="O469" s="9"/>
      <c r="P469" s="9"/>
      <c r="Q469" s="6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ht="12.75" customHeight="1">
      <c r="A470" s="9"/>
      <c r="B470" s="9"/>
      <c r="C470" s="9"/>
      <c r="D470" s="6"/>
      <c r="E470" s="9"/>
      <c r="F470" s="9"/>
      <c r="G470" s="9"/>
      <c r="H470" s="9"/>
      <c r="I470" s="9"/>
      <c r="J470" s="9"/>
      <c r="K470" s="6"/>
      <c r="L470" s="8"/>
      <c r="M470" s="6"/>
      <c r="N470" s="6"/>
      <c r="O470" s="9"/>
      <c r="P470" s="9"/>
      <c r="Q470" s="6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ht="12.75" customHeight="1">
      <c r="A471" s="9"/>
      <c r="B471" s="9"/>
      <c r="C471" s="9"/>
      <c r="D471" s="6"/>
      <c r="E471" s="9"/>
      <c r="F471" s="9"/>
      <c r="G471" s="9"/>
      <c r="H471" s="9"/>
      <c r="I471" s="9"/>
      <c r="J471" s="9"/>
      <c r="K471" s="6"/>
      <c r="L471" s="8"/>
      <c r="M471" s="6"/>
      <c r="N471" s="6"/>
      <c r="O471" s="9"/>
      <c r="P471" s="9"/>
      <c r="Q471" s="6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ht="12.75" customHeight="1">
      <c r="A472" s="9"/>
      <c r="B472" s="9"/>
      <c r="C472" s="9"/>
      <c r="D472" s="6"/>
      <c r="E472" s="9"/>
      <c r="F472" s="9"/>
      <c r="G472" s="9"/>
      <c r="H472" s="9"/>
      <c r="I472" s="9"/>
      <c r="J472" s="9"/>
      <c r="K472" s="6"/>
      <c r="L472" s="8"/>
      <c r="M472" s="6"/>
      <c r="N472" s="6"/>
      <c r="O472" s="9"/>
      <c r="P472" s="9"/>
      <c r="Q472" s="6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ht="12.75" customHeight="1">
      <c r="A473" s="9"/>
      <c r="B473" s="9"/>
      <c r="C473" s="9"/>
      <c r="D473" s="6"/>
      <c r="E473" s="9"/>
      <c r="F473" s="9"/>
      <c r="G473" s="9"/>
      <c r="H473" s="9"/>
      <c r="I473" s="9"/>
      <c r="J473" s="9"/>
      <c r="K473" s="6"/>
      <c r="L473" s="8"/>
      <c r="M473" s="6"/>
      <c r="N473" s="6"/>
      <c r="O473" s="9"/>
      <c r="P473" s="9"/>
      <c r="Q473" s="6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ht="12.75" customHeight="1">
      <c r="A474" s="9"/>
      <c r="B474" s="9"/>
      <c r="C474" s="9"/>
      <c r="D474" s="6"/>
      <c r="E474" s="9"/>
      <c r="F474" s="9"/>
      <c r="G474" s="9"/>
      <c r="H474" s="9"/>
      <c r="I474" s="9"/>
      <c r="J474" s="9"/>
      <c r="K474" s="6"/>
      <c r="L474" s="8"/>
      <c r="M474" s="6"/>
      <c r="N474" s="6"/>
      <c r="O474" s="9"/>
      <c r="P474" s="9"/>
      <c r="Q474" s="6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ht="12.75" customHeight="1">
      <c r="A475" s="9"/>
      <c r="B475" s="9"/>
      <c r="C475" s="9"/>
      <c r="D475" s="6"/>
      <c r="E475" s="9"/>
      <c r="F475" s="9"/>
      <c r="G475" s="9"/>
      <c r="H475" s="9"/>
      <c r="I475" s="9"/>
      <c r="J475" s="9"/>
      <c r="K475" s="6"/>
      <c r="L475" s="8"/>
      <c r="M475" s="6"/>
      <c r="N475" s="6"/>
      <c r="O475" s="9"/>
      <c r="P475" s="9"/>
      <c r="Q475" s="6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ht="12.75" customHeight="1">
      <c r="A476" s="9"/>
      <c r="B476" s="9"/>
      <c r="C476" s="9"/>
      <c r="D476" s="6"/>
      <c r="E476" s="9"/>
      <c r="F476" s="9"/>
      <c r="G476" s="9"/>
      <c r="H476" s="9"/>
      <c r="I476" s="9"/>
      <c r="J476" s="9"/>
      <c r="K476" s="6"/>
      <c r="L476" s="8"/>
      <c r="M476" s="6"/>
      <c r="N476" s="6"/>
      <c r="O476" s="9"/>
      <c r="P476" s="9"/>
      <c r="Q476" s="6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ht="12.75" customHeight="1">
      <c r="A477" s="9"/>
      <c r="B477" s="9"/>
      <c r="C477" s="9"/>
      <c r="D477" s="6"/>
      <c r="E477" s="9"/>
      <c r="F477" s="9"/>
      <c r="G477" s="9"/>
      <c r="H477" s="9"/>
      <c r="I477" s="9"/>
      <c r="J477" s="9"/>
      <c r="K477" s="6"/>
      <c r="L477" s="8"/>
      <c r="M477" s="6"/>
      <c r="N477" s="6"/>
      <c r="O477" s="9"/>
      <c r="P477" s="9"/>
      <c r="Q477" s="6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ht="12.75" customHeight="1">
      <c r="A478" s="9"/>
      <c r="B478" s="9"/>
      <c r="C478" s="9"/>
      <c r="D478" s="6"/>
      <c r="E478" s="9"/>
      <c r="F478" s="9"/>
      <c r="G478" s="9"/>
      <c r="H478" s="9"/>
      <c r="I478" s="9"/>
      <c r="J478" s="9"/>
      <c r="K478" s="6"/>
      <c r="L478" s="8"/>
      <c r="M478" s="6"/>
      <c r="N478" s="6"/>
      <c r="O478" s="9"/>
      <c r="P478" s="9"/>
      <c r="Q478" s="6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ht="12.75" customHeight="1">
      <c r="A479" s="9"/>
      <c r="B479" s="9"/>
      <c r="C479" s="9"/>
      <c r="D479" s="6"/>
      <c r="E479" s="9"/>
      <c r="F479" s="9"/>
      <c r="G479" s="9"/>
      <c r="H479" s="9"/>
      <c r="I479" s="9"/>
      <c r="J479" s="9"/>
      <c r="K479" s="6"/>
      <c r="L479" s="8"/>
      <c r="M479" s="6"/>
      <c r="N479" s="6"/>
      <c r="O479" s="9"/>
      <c r="P479" s="9"/>
      <c r="Q479" s="6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ht="12.75" customHeight="1">
      <c r="A480" s="9"/>
      <c r="B480" s="9"/>
      <c r="C480" s="9"/>
      <c r="D480" s="6"/>
      <c r="E480" s="9"/>
      <c r="F480" s="9"/>
      <c r="G480" s="9"/>
      <c r="H480" s="9"/>
      <c r="I480" s="9"/>
      <c r="J480" s="9"/>
      <c r="K480" s="6"/>
      <c r="L480" s="8"/>
      <c r="M480" s="6"/>
      <c r="N480" s="6"/>
      <c r="O480" s="9"/>
      <c r="P480" s="9"/>
      <c r="Q480" s="6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ht="12.75" customHeight="1">
      <c r="A481" s="9"/>
      <c r="B481" s="9"/>
      <c r="C481" s="9"/>
      <c r="D481" s="6"/>
      <c r="E481" s="9"/>
      <c r="F481" s="9"/>
      <c r="G481" s="9"/>
      <c r="H481" s="9"/>
      <c r="I481" s="9"/>
      <c r="J481" s="9"/>
      <c r="K481" s="6"/>
      <c r="L481" s="8"/>
      <c r="M481" s="6"/>
      <c r="N481" s="6"/>
      <c r="O481" s="9"/>
      <c r="P481" s="9"/>
      <c r="Q481" s="6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ht="12.75" customHeight="1">
      <c r="A482" s="9"/>
      <c r="B482" s="9"/>
      <c r="C482" s="9"/>
      <c r="D482" s="6"/>
      <c r="E482" s="9"/>
      <c r="F482" s="9"/>
      <c r="G482" s="9"/>
      <c r="H482" s="9"/>
      <c r="I482" s="9"/>
      <c r="J482" s="9"/>
      <c r="K482" s="6"/>
      <c r="L482" s="8"/>
      <c r="M482" s="6"/>
      <c r="N482" s="6"/>
      <c r="O482" s="9"/>
      <c r="P482" s="9"/>
      <c r="Q482" s="6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ht="12.75" customHeight="1">
      <c r="A483" s="9"/>
      <c r="B483" s="9"/>
      <c r="C483" s="9"/>
      <c r="D483" s="6"/>
      <c r="E483" s="9"/>
      <c r="F483" s="9"/>
      <c r="G483" s="9"/>
      <c r="H483" s="9"/>
      <c r="I483" s="9"/>
      <c r="J483" s="9"/>
      <c r="K483" s="6"/>
      <c r="L483" s="8"/>
      <c r="M483" s="6"/>
      <c r="N483" s="6"/>
      <c r="O483" s="9"/>
      <c r="P483" s="9"/>
      <c r="Q483" s="6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ht="12.75" customHeight="1">
      <c r="A484" s="9"/>
      <c r="B484" s="9"/>
      <c r="C484" s="9"/>
      <c r="D484" s="6"/>
      <c r="E484" s="9"/>
      <c r="F484" s="9"/>
      <c r="G484" s="9"/>
      <c r="H484" s="9"/>
      <c r="I484" s="9"/>
      <c r="J484" s="9"/>
      <c r="K484" s="6"/>
      <c r="L484" s="8"/>
      <c r="M484" s="6"/>
      <c r="N484" s="6"/>
      <c r="O484" s="9"/>
      <c r="P484" s="9"/>
      <c r="Q484" s="6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ht="12.75" customHeight="1">
      <c r="A485" s="9"/>
      <c r="B485" s="9"/>
      <c r="C485" s="9"/>
      <c r="D485" s="6"/>
      <c r="E485" s="9"/>
      <c r="F485" s="9"/>
      <c r="G485" s="9"/>
      <c r="H485" s="9"/>
      <c r="I485" s="9"/>
      <c r="J485" s="9"/>
      <c r="K485" s="6"/>
      <c r="L485" s="8"/>
      <c r="M485" s="6"/>
      <c r="N485" s="6"/>
      <c r="O485" s="9"/>
      <c r="P485" s="9"/>
      <c r="Q485" s="6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ht="12.75" customHeight="1">
      <c r="A486" s="9"/>
      <c r="B486" s="9"/>
      <c r="C486" s="9"/>
      <c r="D486" s="6"/>
      <c r="E486" s="9"/>
      <c r="F486" s="9"/>
      <c r="G486" s="9"/>
      <c r="H486" s="9"/>
      <c r="I486" s="9"/>
      <c r="J486" s="9"/>
      <c r="K486" s="6"/>
      <c r="L486" s="8"/>
      <c r="M486" s="6"/>
      <c r="N486" s="6"/>
      <c r="O486" s="9"/>
      <c r="P486" s="9"/>
      <c r="Q486" s="6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ht="12.75" customHeight="1">
      <c r="A487" s="9"/>
      <c r="B487" s="9"/>
      <c r="C487" s="9"/>
      <c r="D487" s="6"/>
      <c r="E487" s="9"/>
      <c r="F487" s="9"/>
      <c r="G487" s="9"/>
      <c r="H487" s="9"/>
      <c r="I487" s="9"/>
      <c r="J487" s="9"/>
      <c r="K487" s="6"/>
      <c r="L487" s="8"/>
      <c r="M487" s="6"/>
      <c r="N487" s="6"/>
      <c r="O487" s="9"/>
      <c r="P487" s="9"/>
      <c r="Q487" s="6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ht="12.75" customHeight="1">
      <c r="A488" s="9"/>
      <c r="B488" s="9"/>
      <c r="C488" s="9"/>
      <c r="D488" s="6"/>
      <c r="E488" s="9"/>
      <c r="F488" s="9"/>
      <c r="G488" s="9"/>
      <c r="H488" s="9"/>
      <c r="I488" s="9"/>
      <c r="J488" s="9"/>
      <c r="K488" s="6"/>
      <c r="L488" s="8"/>
      <c r="M488" s="6"/>
      <c r="N488" s="6"/>
      <c r="O488" s="9"/>
      <c r="P488" s="9"/>
      <c r="Q488" s="6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ht="12.75" customHeight="1">
      <c r="A489" s="9"/>
      <c r="B489" s="9"/>
      <c r="C489" s="9"/>
      <c r="D489" s="6"/>
      <c r="E489" s="9"/>
      <c r="F489" s="9"/>
      <c r="G489" s="9"/>
      <c r="H489" s="9"/>
      <c r="I489" s="9"/>
      <c r="J489" s="9"/>
      <c r="K489" s="6"/>
      <c r="L489" s="8"/>
      <c r="M489" s="6"/>
      <c r="N489" s="6"/>
      <c r="O489" s="9"/>
      <c r="P489" s="9"/>
      <c r="Q489" s="6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ht="12.75" customHeight="1">
      <c r="A490" s="9"/>
      <c r="B490" s="9"/>
      <c r="C490" s="9"/>
      <c r="D490" s="6"/>
      <c r="E490" s="9"/>
      <c r="F490" s="9"/>
      <c r="G490" s="9"/>
      <c r="H490" s="9"/>
      <c r="I490" s="9"/>
      <c r="J490" s="9"/>
      <c r="K490" s="6"/>
      <c r="L490" s="8"/>
      <c r="M490" s="6"/>
      <c r="N490" s="6"/>
      <c r="O490" s="9"/>
      <c r="P490" s="9"/>
      <c r="Q490" s="6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ht="12.75" customHeight="1">
      <c r="A491" s="9"/>
      <c r="B491" s="9"/>
      <c r="C491" s="9"/>
      <c r="D491" s="6"/>
      <c r="E491" s="9"/>
      <c r="F491" s="9"/>
      <c r="G491" s="9"/>
      <c r="H491" s="9"/>
      <c r="I491" s="9"/>
      <c r="J491" s="9"/>
      <c r="K491" s="6"/>
      <c r="L491" s="8"/>
      <c r="M491" s="6"/>
      <c r="N491" s="6"/>
      <c r="O491" s="9"/>
      <c r="P491" s="9"/>
      <c r="Q491" s="6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ht="12.75" customHeight="1">
      <c r="A492" s="9"/>
      <c r="B492" s="9"/>
      <c r="C492" s="9"/>
      <c r="D492" s="6"/>
      <c r="E492" s="9"/>
      <c r="F492" s="9"/>
      <c r="G492" s="9"/>
      <c r="H492" s="9"/>
      <c r="I492" s="9"/>
      <c r="J492" s="9"/>
      <c r="K492" s="6"/>
      <c r="L492" s="8"/>
      <c r="M492" s="6"/>
      <c r="N492" s="6"/>
      <c r="O492" s="9"/>
      <c r="P492" s="9"/>
      <c r="Q492" s="6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ht="12.75" customHeight="1">
      <c r="A493" s="9"/>
      <c r="B493" s="9"/>
      <c r="C493" s="9"/>
      <c r="D493" s="6"/>
      <c r="E493" s="9"/>
      <c r="F493" s="9"/>
      <c r="G493" s="9"/>
      <c r="H493" s="9"/>
      <c r="I493" s="9"/>
      <c r="J493" s="9"/>
      <c r="K493" s="6"/>
      <c r="L493" s="8"/>
      <c r="M493" s="6"/>
      <c r="N493" s="6"/>
      <c r="O493" s="9"/>
      <c r="P493" s="9"/>
      <c r="Q493" s="6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ht="12.75" customHeight="1">
      <c r="A494" s="9"/>
      <c r="B494" s="9"/>
      <c r="C494" s="9"/>
      <c r="D494" s="6"/>
      <c r="E494" s="9"/>
      <c r="F494" s="9"/>
      <c r="G494" s="9"/>
      <c r="H494" s="9"/>
      <c r="I494" s="9"/>
      <c r="J494" s="9"/>
      <c r="K494" s="6"/>
      <c r="L494" s="8"/>
      <c r="M494" s="6"/>
      <c r="N494" s="6"/>
      <c r="O494" s="9"/>
      <c r="P494" s="9"/>
      <c r="Q494" s="6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ht="12.75" customHeight="1">
      <c r="A495" s="9"/>
      <c r="B495" s="9"/>
      <c r="C495" s="9"/>
      <c r="D495" s="6"/>
      <c r="E495" s="9"/>
      <c r="F495" s="9"/>
      <c r="G495" s="9"/>
      <c r="H495" s="9"/>
      <c r="I495" s="9"/>
      <c r="J495" s="9"/>
      <c r="K495" s="6"/>
      <c r="L495" s="8"/>
      <c r="M495" s="6"/>
      <c r="N495" s="6"/>
      <c r="O495" s="9"/>
      <c r="P495" s="9"/>
      <c r="Q495" s="6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ht="12.75" customHeight="1">
      <c r="A496" s="9"/>
      <c r="B496" s="9"/>
      <c r="C496" s="9"/>
      <c r="D496" s="6"/>
      <c r="E496" s="9"/>
      <c r="F496" s="9"/>
      <c r="G496" s="9"/>
      <c r="H496" s="9"/>
      <c r="I496" s="9"/>
      <c r="J496" s="9"/>
      <c r="K496" s="6"/>
      <c r="L496" s="8"/>
      <c r="M496" s="6"/>
      <c r="N496" s="6"/>
      <c r="O496" s="9"/>
      <c r="P496" s="9"/>
      <c r="Q496" s="6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ht="12.75" customHeight="1">
      <c r="A497" s="9"/>
      <c r="B497" s="9"/>
      <c r="C497" s="9"/>
      <c r="D497" s="6"/>
      <c r="E497" s="9"/>
      <c r="F497" s="9"/>
      <c r="G497" s="9"/>
      <c r="H497" s="9"/>
      <c r="I497" s="9"/>
      <c r="J497" s="9"/>
      <c r="K497" s="6"/>
      <c r="L497" s="8"/>
      <c r="M497" s="6"/>
      <c r="N497" s="6"/>
      <c r="O497" s="9"/>
      <c r="P497" s="9"/>
      <c r="Q497" s="6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ht="12.75" customHeight="1">
      <c r="A498" s="9"/>
      <c r="B498" s="9"/>
      <c r="C498" s="9"/>
      <c r="D498" s="6"/>
      <c r="E498" s="9"/>
      <c r="F498" s="9"/>
      <c r="G498" s="9"/>
      <c r="H498" s="9"/>
      <c r="I498" s="9"/>
      <c r="J498" s="9"/>
      <c r="K498" s="6"/>
      <c r="L498" s="8"/>
      <c r="M498" s="6"/>
      <c r="N498" s="6"/>
      <c r="O498" s="9"/>
      <c r="P498" s="9"/>
      <c r="Q498" s="6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ht="12.75" customHeight="1">
      <c r="A499" s="9"/>
      <c r="B499" s="9"/>
      <c r="C499" s="9"/>
      <c r="D499" s="6"/>
      <c r="E499" s="9"/>
      <c r="F499" s="9"/>
      <c r="G499" s="9"/>
      <c r="H499" s="9"/>
      <c r="I499" s="9"/>
      <c r="J499" s="9"/>
      <c r="K499" s="6"/>
      <c r="L499" s="8"/>
      <c r="M499" s="6"/>
      <c r="N499" s="6"/>
      <c r="O499" s="9"/>
      <c r="P499" s="9"/>
      <c r="Q499" s="6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ht="12.75" customHeight="1">
      <c r="A500" s="9"/>
      <c r="B500" s="9"/>
      <c r="C500" s="9"/>
      <c r="D500" s="6"/>
      <c r="E500" s="9"/>
      <c r="F500" s="9"/>
      <c r="G500" s="9"/>
      <c r="H500" s="9"/>
      <c r="I500" s="9"/>
      <c r="J500" s="9"/>
      <c r="K500" s="6"/>
      <c r="L500" s="8"/>
      <c r="M500" s="6"/>
      <c r="N500" s="6"/>
      <c r="O500" s="9"/>
      <c r="P500" s="9"/>
      <c r="Q500" s="6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ht="12.75" customHeight="1">
      <c r="A501" s="9"/>
      <c r="B501" s="9"/>
      <c r="C501" s="9"/>
      <c r="D501" s="6"/>
      <c r="E501" s="9"/>
      <c r="F501" s="9"/>
      <c r="G501" s="9"/>
      <c r="H501" s="9"/>
      <c r="I501" s="9"/>
      <c r="J501" s="9"/>
      <c r="K501" s="6"/>
      <c r="L501" s="8"/>
      <c r="M501" s="6"/>
      <c r="N501" s="6"/>
      <c r="O501" s="9"/>
      <c r="P501" s="9"/>
      <c r="Q501" s="6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ht="12.75" customHeight="1">
      <c r="A502" s="9"/>
      <c r="B502" s="9"/>
      <c r="C502" s="9"/>
      <c r="D502" s="6"/>
      <c r="E502" s="9"/>
      <c r="F502" s="9"/>
      <c r="G502" s="9"/>
      <c r="H502" s="9"/>
      <c r="I502" s="9"/>
      <c r="J502" s="9"/>
      <c r="K502" s="6"/>
      <c r="L502" s="8"/>
      <c r="M502" s="6"/>
      <c r="N502" s="6"/>
      <c r="O502" s="9"/>
      <c r="P502" s="9"/>
      <c r="Q502" s="6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ht="12.75" customHeight="1">
      <c r="A503" s="9"/>
      <c r="B503" s="9"/>
      <c r="C503" s="9"/>
      <c r="D503" s="6"/>
      <c r="E503" s="9"/>
      <c r="F503" s="9"/>
      <c r="G503" s="9"/>
      <c r="H503" s="9"/>
      <c r="I503" s="9"/>
      <c r="J503" s="9"/>
      <c r="K503" s="6"/>
      <c r="L503" s="8"/>
      <c r="M503" s="6"/>
      <c r="N503" s="6"/>
      <c r="O503" s="9"/>
      <c r="P503" s="9"/>
      <c r="Q503" s="6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ht="12.75" customHeight="1">
      <c r="A504" s="9"/>
      <c r="B504" s="9"/>
      <c r="C504" s="9"/>
      <c r="D504" s="6"/>
      <c r="E504" s="9"/>
      <c r="F504" s="9"/>
      <c r="G504" s="9"/>
      <c r="H504" s="9"/>
      <c r="I504" s="9"/>
      <c r="J504" s="9"/>
      <c r="K504" s="6"/>
      <c r="L504" s="8"/>
      <c r="M504" s="6"/>
      <c r="N504" s="6"/>
      <c r="O504" s="9"/>
      <c r="P504" s="9"/>
      <c r="Q504" s="6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ht="12.75" customHeight="1">
      <c r="A505" s="9"/>
      <c r="B505" s="9"/>
      <c r="C505" s="9"/>
      <c r="D505" s="6"/>
      <c r="E505" s="9"/>
      <c r="F505" s="9"/>
      <c r="G505" s="9"/>
      <c r="H505" s="9"/>
      <c r="I505" s="9"/>
      <c r="J505" s="9"/>
      <c r="K505" s="6"/>
      <c r="L505" s="8"/>
      <c r="M505" s="6"/>
      <c r="N505" s="6"/>
      <c r="O505" s="9"/>
      <c r="P505" s="9"/>
      <c r="Q505" s="6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ht="12.75" customHeight="1">
      <c r="A506" s="9"/>
      <c r="B506" s="9"/>
      <c r="C506" s="9"/>
      <c r="D506" s="6"/>
      <c r="E506" s="9"/>
      <c r="F506" s="9"/>
      <c r="G506" s="9"/>
      <c r="H506" s="9"/>
      <c r="I506" s="9"/>
      <c r="J506" s="9"/>
      <c r="K506" s="6"/>
      <c r="L506" s="8"/>
      <c r="M506" s="6"/>
      <c r="N506" s="6"/>
      <c r="O506" s="9"/>
      <c r="P506" s="9"/>
      <c r="Q506" s="6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ht="12.75" customHeight="1">
      <c r="A507" s="9"/>
      <c r="B507" s="9"/>
      <c r="C507" s="9"/>
      <c r="D507" s="6"/>
      <c r="E507" s="9"/>
      <c r="F507" s="9"/>
      <c r="G507" s="9"/>
      <c r="H507" s="9"/>
      <c r="I507" s="9"/>
      <c r="J507" s="9"/>
      <c r="K507" s="6"/>
      <c r="L507" s="8"/>
      <c r="M507" s="6"/>
      <c r="N507" s="6"/>
      <c r="O507" s="9"/>
      <c r="P507" s="9"/>
      <c r="Q507" s="6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ht="12.75" customHeight="1">
      <c r="A508" s="9"/>
      <c r="B508" s="9"/>
      <c r="C508" s="9"/>
      <c r="D508" s="6"/>
      <c r="E508" s="9"/>
      <c r="F508" s="9"/>
      <c r="G508" s="9"/>
      <c r="H508" s="9"/>
      <c r="I508" s="9"/>
      <c r="J508" s="9"/>
      <c r="K508" s="6"/>
      <c r="L508" s="8"/>
      <c r="M508" s="6"/>
      <c r="N508" s="6"/>
      <c r="O508" s="9"/>
      <c r="P508" s="9"/>
      <c r="Q508" s="6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ht="12.75" customHeight="1">
      <c r="A509" s="9"/>
      <c r="B509" s="9"/>
      <c r="C509" s="9"/>
      <c r="D509" s="6"/>
      <c r="E509" s="9"/>
      <c r="F509" s="9"/>
      <c r="G509" s="9"/>
      <c r="H509" s="9"/>
      <c r="I509" s="9"/>
      <c r="J509" s="9"/>
      <c r="K509" s="6"/>
      <c r="L509" s="8"/>
      <c r="M509" s="6"/>
      <c r="N509" s="6"/>
      <c r="O509" s="9"/>
      <c r="P509" s="9"/>
      <c r="Q509" s="6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ht="12.75" customHeight="1">
      <c r="A510" s="9"/>
      <c r="B510" s="9"/>
      <c r="C510" s="9"/>
      <c r="D510" s="6"/>
      <c r="E510" s="9"/>
      <c r="F510" s="9"/>
      <c r="G510" s="9"/>
      <c r="H510" s="9"/>
      <c r="I510" s="9"/>
      <c r="J510" s="9"/>
      <c r="K510" s="6"/>
      <c r="L510" s="8"/>
      <c r="M510" s="6"/>
      <c r="N510" s="6"/>
      <c r="O510" s="9"/>
      <c r="P510" s="9"/>
      <c r="Q510" s="6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ht="12.75" customHeight="1">
      <c r="A511" s="9"/>
      <c r="B511" s="9"/>
      <c r="C511" s="9"/>
      <c r="D511" s="6"/>
      <c r="E511" s="9"/>
      <c r="F511" s="9"/>
      <c r="G511" s="9"/>
      <c r="H511" s="9"/>
      <c r="I511" s="9"/>
      <c r="J511" s="9"/>
      <c r="K511" s="6"/>
      <c r="L511" s="8"/>
      <c r="M511" s="6"/>
      <c r="N511" s="6"/>
      <c r="O511" s="9"/>
      <c r="P511" s="9"/>
      <c r="Q511" s="6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ht="12.75" customHeight="1">
      <c r="A512" s="9"/>
      <c r="B512" s="9"/>
      <c r="C512" s="9"/>
      <c r="D512" s="6"/>
      <c r="E512" s="9"/>
      <c r="F512" s="9"/>
      <c r="G512" s="9"/>
      <c r="H512" s="9"/>
      <c r="I512" s="9"/>
      <c r="J512" s="9"/>
      <c r="K512" s="6"/>
      <c r="L512" s="8"/>
      <c r="M512" s="6"/>
      <c r="N512" s="6"/>
      <c r="O512" s="9"/>
      <c r="P512" s="9"/>
      <c r="Q512" s="6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ht="12.75" customHeight="1">
      <c r="A513" s="9"/>
      <c r="B513" s="9"/>
      <c r="C513" s="9"/>
      <c r="D513" s="6"/>
      <c r="E513" s="9"/>
      <c r="F513" s="9"/>
      <c r="G513" s="9"/>
      <c r="H513" s="9"/>
      <c r="I513" s="9"/>
      <c r="J513" s="9"/>
      <c r="K513" s="6"/>
      <c r="L513" s="8"/>
      <c r="M513" s="6"/>
      <c r="N513" s="6"/>
      <c r="O513" s="9"/>
      <c r="P513" s="9"/>
      <c r="Q513" s="6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ht="12.75" customHeight="1">
      <c r="A514" s="9"/>
      <c r="B514" s="9"/>
      <c r="C514" s="9"/>
      <c r="D514" s="6"/>
      <c r="E514" s="9"/>
      <c r="F514" s="9"/>
      <c r="G514" s="9"/>
      <c r="H514" s="9"/>
      <c r="I514" s="9"/>
      <c r="J514" s="9"/>
      <c r="K514" s="6"/>
      <c r="L514" s="8"/>
      <c r="M514" s="6"/>
      <c r="N514" s="6"/>
      <c r="O514" s="9"/>
      <c r="P514" s="9"/>
      <c r="Q514" s="6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ht="12.75" customHeight="1">
      <c r="A515" s="9"/>
      <c r="B515" s="9"/>
      <c r="C515" s="9"/>
      <c r="D515" s="6"/>
      <c r="E515" s="9"/>
      <c r="F515" s="9"/>
      <c r="G515" s="9"/>
      <c r="H515" s="9"/>
      <c r="I515" s="9"/>
      <c r="J515" s="9"/>
      <c r="K515" s="6"/>
      <c r="L515" s="8"/>
      <c r="M515" s="6"/>
      <c r="N515" s="6"/>
      <c r="O515" s="9"/>
      <c r="P515" s="9"/>
      <c r="Q515" s="6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ht="12.75" customHeight="1">
      <c r="A516" s="9"/>
      <c r="B516" s="9"/>
      <c r="C516" s="9"/>
      <c r="D516" s="6"/>
      <c r="E516" s="9"/>
      <c r="F516" s="9"/>
      <c r="G516" s="9"/>
      <c r="H516" s="9"/>
      <c r="I516" s="9"/>
      <c r="J516" s="9"/>
      <c r="K516" s="6"/>
      <c r="L516" s="8"/>
      <c r="M516" s="6"/>
      <c r="N516" s="6"/>
      <c r="O516" s="9"/>
      <c r="P516" s="9"/>
      <c r="Q516" s="6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ht="12.75" customHeight="1">
      <c r="A517" s="9"/>
      <c r="B517" s="9"/>
      <c r="C517" s="9"/>
      <c r="D517" s="6"/>
      <c r="E517" s="9"/>
      <c r="F517" s="9"/>
      <c r="G517" s="9"/>
      <c r="H517" s="9"/>
      <c r="I517" s="9"/>
      <c r="J517" s="9"/>
      <c r="K517" s="6"/>
      <c r="L517" s="8"/>
      <c r="M517" s="6"/>
      <c r="N517" s="6"/>
      <c r="O517" s="9"/>
      <c r="P517" s="9"/>
      <c r="Q517" s="6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ht="12.75" customHeight="1">
      <c r="A518" s="9"/>
      <c r="B518" s="9"/>
      <c r="C518" s="9"/>
      <c r="D518" s="6"/>
      <c r="E518" s="9"/>
      <c r="F518" s="9"/>
      <c r="G518" s="9"/>
      <c r="H518" s="9"/>
      <c r="I518" s="9"/>
      <c r="J518" s="9"/>
      <c r="K518" s="6"/>
      <c r="L518" s="8"/>
      <c r="M518" s="6"/>
      <c r="N518" s="6"/>
      <c r="O518" s="9"/>
      <c r="P518" s="9"/>
      <c r="Q518" s="6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ht="12.75" customHeight="1">
      <c r="A519" s="9"/>
      <c r="B519" s="9"/>
      <c r="C519" s="9"/>
      <c r="D519" s="6"/>
      <c r="E519" s="9"/>
      <c r="F519" s="9"/>
      <c r="G519" s="9"/>
      <c r="H519" s="9"/>
      <c r="I519" s="9"/>
      <c r="J519" s="9"/>
      <c r="K519" s="6"/>
      <c r="L519" s="8"/>
      <c r="M519" s="6"/>
      <c r="N519" s="6"/>
      <c r="O519" s="9"/>
      <c r="P519" s="9"/>
      <c r="Q519" s="6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ht="12.75" customHeight="1">
      <c r="A520" s="9"/>
      <c r="B520" s="9"/>
      <c r="C520" s="9"/>
      <c r="D520" s="6"/>
      <c r="E520" s="9"/>
      <c r="F520" s="9"/>
      <c r="G520" s="9"/>
      <c r="H520" s="9"/>
      <c r="I520" s="9"/>
      <c r="J520" s="9"/>
      <c r="K520" s="6"/>
      <c r="L520" s="8"/>
      <c r="M520" s="6"/>
      <c r="N520" s="6"/>
      <c r="O520" s="9"/>
      <c r="P520" s="9"/>
      <c r="Q520" s="6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ht="12.75" customHeight="1">
      <c r="A521" s="9"/>
      <c r="B521" s="9"/>
      <c r="C521" s="9"/>
      <c r="D521" s="6"/>
      <c r="E521" s="9"/>
      <c r="F521" s="9"/>
      <c r="G521" s="9"/>
      <c r="H521" s="9"/>
      <c r="I521" s="9"/>
      <c r="J521" s="9"/>
      <c r="K521" s="6"/>
      <c r="L521" s="8"/>
      <c r="M521" s="6"/>
      <c r="N521" s="6"/>
      <c r="O521" s="9"/>
      <c r="P521" s="9"/>
      <c r="Q521" s="6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ht="12.75" customHeight="1">
      <c r="A522" s="9"/>
      <c r="B522" s="9"/>
      <c r="C522" s="9"/>
      <c r="D522" s="6"/>
      <c r="E522" s="9"/>
      <c r="F522" s="9"/>
      <c r="G522" s="9"/>
      <c r="H522" s="9"/>
      <c r="I522" s="9"/>
      <c r="J522" s="9"/>
      <c r="K522" s="6"/>
      <c r="L522" s="8"/>
      <c r="M522" s="6"/>
      <c r="N522" s="6"/>
      <c r="O522" s="9"/>
      <c r="P522" s="9"/>
      <c r="Q522" s="6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ht="12.75" customHeight="1">
      <c r="A523" s="9"/>
      <c r="B523" s="9"/>
      <c r="C523" s="9"/>
      <c r="D523" s="6"/>
      <c r="E523" s="9"/>
      <c r="F523" s="9"/>
      <c r="G523" s="9"/>
      <c r="H523" s="9"/>
      <c r="I523" s="9"/>
      <c r="J523" s="9"/>
      <c r="K523" s="6"/>
      <c r="L523" s="8"/>
      <c r="M523" s="6"/>
      <c r="N523" s="6"/>
      <c r="O523" s="9"/>
      <c r="P523" s="9"/>
      <c r="Q523" s="6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ht="12.75" customHeight="1">
      <c r="A524" s="9"/>
      <c r="B524" s="9"/>
      <c r="C524" s="9"/>
      <c r="D524" s="6"/>
      <c r="E524" s="9"/>
      <c r="F524" s="9"/>
      <c r="G524" s="9"/>
      <c r="H524" s="9"/>
      <c r="I524" s="9"/>
      <c r="J524" s="9"/>
      <c r="K524" s="6"/>
      <c r="L524" s="8"/>
      <c r="M524" s="6"/>
      <c r="N524" s="6"/>
      <c r="O524" s="9"/>
      <c r="P524" s="9"/>
      <c r="Q524" s="6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ht="12.75" customHeight="1">
      <c r="A525" s="9"/>
      <c r="B525" s="9"/>
      <c r="C525" s="9"/>
      <c r="D525" s="6"/>
      <c r="E525" s="9"/>
      <c r="F525" s="9"/>
      <c r="G525" s="9"/>
      <c r="H525" s="9"/>
      <c r="I525" s="9"/>
      <c r="J525" s="9"/>
      <c r="K525" s="6"/>
      <c r="L525" s="8"/>
      <c r="M525" s="6"/>
      <c r="N525" s="6"/>
      <c r="O525" s="9"/>
      <c r="P525" s="9"/>
      <c r="Q525" s="6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ht="12.75" customHeight="1">
      <c r="A526" s="9"/>
      <c r="B526" s="9"/>
      <c r="C526" s="9"/>
      <c r="D526" s="6"/>
      <c r="E526" s="9"/>
      <c r="F526" s="9"/>
      <c r="G526" s="9"/>
      <c r="H526" s="9"/>
      <c r="I526" s="9"/>
      <c r="J526" s="9"/>
      <c r="K526" s="6"/>
      <c r="L526" s="8"/>
      <c r="M526" s="6"/>
      <c r="N526" s="6"/>
      <c r="O526" s="9"/>
      <c r="P526" s="9"/>
      <c r="Q526" s="6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ht="12.75" customHeight="1">
      <c r="A527" s="9"/>
      <c r="B527" s="9"/>
      <c r="C527" s="9"/>
      <c r="D527" s="6"/>
      <c r="E527" s="9"/>
      <c r="F527" s="9"/>
      <c r="G527" s="9"/>
      <c r="H527" s="9"/>
      <c r="I527" s="9"/>
      <c r="J527" s="9"/>
      <c r="K527" s="6"/>
      <c r="L527" s="8"/>
      <c r="M527" s="6"/>
      <c r="N527" s="6"/>
      <c r="O527" s="9"/>
      <c r="P527" s="9"/>
      <c r="Q527" s="6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ht="12.75" customHeight="1">
      <c r="A528" s="9"/>
      <c r="B528" s="9"/>
      <c r="C528" s="9"/>
      <c r="D528" s="6"/>
      <c r="E528" s="9"/>
      <c r="F528" s="9"/>
      <c r="G528" s="9"/>
      <c r="H528" s="9"/>
      <c r="I528" s="9"/>
      <c r="J528" s="9"/>
      <c r="K528" s="6"/>
      <c r="L528" s="8"/>
      <c r="M528" s="6"/>
      <c r="N528" s="6"/>
      <c r="O528" s="9"/>
      <c r="P528" s="9"/>
      <c r="Q528" s="6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ht="12.75" customHeight="1">
      <c r="A529" s="9"/>
      <c r="B529" s="9"/>
      <c r="C529" s="9"/>
      <c r="D529" s="6"/>
      <c r="E529" s="9"/>
      <c r="F529" s="9"/>
      <c r="G529" s="9"/>
      <c r="H529" s="9"/>
      <c r="I529" s="9"/>
      <c r="J529" s="9"/>
      <c r="K529" s="6"/>
      <c r="L529" s="8"/>
      <c r="M529" s="6"/>
      <c r="N529" s="6"/>
      <c r="O529" s="9"/>
      <c r="P529" s="9"/>
      <c r="Q529" s="6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ht="12.75" customHeight="1">
      <c r="A530" s="9"/>
      <c r="B530" s="9"/>
      <c r="C530" s="9"/>
      <c r="D530" s="6"/>
      <c r="E530" s="9"/>
      <c r="F530" s="9"/>
      <c r="G530" s="9"/>
      <c r="H530" s="9"/>
      <c r="I530" s="9"/>
      <c r="J530" s="9"/>
      <c r="K530" s="6"/>
      <c r="L530" s="8"/>
      <c r="M530" s="6"/>
      <c r="N530" s="6"/>
      <c r="O530" s="9"/>
      <c r="P530" s="9"/>
      <c r="Q530" s="6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ht="12.75" customHeight="1">
      <c r="A531" s="9"/>
      <c r="B531" s="9"/>
      <c r="C531" s="9"/>
      <c r="D531" s="6"/>
      <c r="E531" s="9"/>
      <c r="F531" s="9"/>
      <c r="G531" s="9"/>
      <c r="H531" s="9"/>
      <c r="I531" s="9"/>
      <c r="J531" s="9"/>
      <c r="K531" s="6"/>
      <c r="L531" s="8"/>
      <c r="M531" s="6"/>
      <c r="N531" s="6"/>
      <c r="O531" s="9"/>
      <c r="P531" s="9"/>
      <c r="Q531" s="6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ht="12.75" customHeight="1">
      <c r="A532" s="9"/>
      <c r="B532" s="9"/>
      <c r="C532" s="9"/>
      <c r="D532" s="6"/>
      <c r="E532" s="9"/>
      <c r="F532" s="9"/>
      <c r="G532" s="9"/>
      <c r="H532" s="9"/>
      <c r="I532" s="9"/>
      <c r="J532" s="9"/>
      <c r="K532" s="6"/>
      <c r="L532" s="8"/>
      <c r="M532" s="6"/>
      <c r="N532" s="6"/>
      <c r="O532" s="9"/>
      <c r="P532" s="9"/>
      <c r="Q532" s="6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ht="12.75" customHeight="1">
      <c r="A533" s="9"/>
      <c r="B533" s="9"/>
      <c r="C533" s="9"/>
      <c r="D533" s="6"/>
      <c r="E533" s="9"/>
      <c r="F533" s="9"/>
      <c r="G533" s="9"/>
      <c r="H533" s="9"/>
      <c r="I533" s="9"/>
      <c r="J533" s="9"/>
      <c r="K533" s="6"/>
      <c r="L533" s="8"/>
      <c r="M533" s="6"/>
      <c r="N533" s="6"/>
      <c r="O533" s="9"/>
      <c r="P533" s="9"/>
      <c r="Q533" s="6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ht="12.75" customHeight="1">
      <c r="A534" s="9"/>
      <c r="B534" s="9"/>
      <c r="C534" s="9"/>
      <c r="D534" s="6"/>
      <c r="E534" s="9"/>
      <c r="F534" s="9"/>
      <c r="G534" s="9"/>
      <c r="H534" s="9"/>
      <c r="I534" s="9"/>
      <c r="J534" s="9"/>
      <c r="K534" s="6"/>
      <c r="L534" s="8"/>
      <c r="M534" s="6"/>
      <c r="N534" s="6"/>
      <c r="O534" s="9"/>
      <c r="P534" s="9"/>
      <c r="Q534" s="6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ht="12.75" customHeight="1">
      <c r="A535" s="9"/>
      <c r="B535" s="9"/>
      <c r="C535" s="9"/>
      <c r="D535" s="6"/>
      <c r="E535" s="9"/>
      <c r="F535" s="9"/>
      <c r="G535" s="9"/>
      <c r="H535" s="9"/>
      <c r="I535" s="9"/>
      <c r="J535" s="9"/>
      <c r="K535" s="6"/>
      <c r="L535" s="8"/>
      <c r="M535" s="6"/>
      <c r="N535" s="6"/>
      <c r="O535" s="9"/>
      <c r="P535" s="9"/>
      <c r="Q535" s="6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ht="12.75" customHeight="1">
      <c r="A536" s="9"/>
      <c r="B536" s="9"/>
      <c r="C536" s="9"/>
      <c r="D536" s="6"/>
      <c r="E536" s="9"/>
      <c r="F536" s="9"/>
      <c r="G536" s="9"/>
      <c r="H536" s="9"/>
      <c r="I536" s="9"/>
      <c r="J536" s="9"/>
      <c r="K536" s="6"/>
      <c r="L536" s="8"/>
      <c r="M536" s="6"/>
      <c r="N536" s="6"/>
      <c r="O536" s="9"/>
      <c r="P536" s="9"/>
      <c r="Q536" s="6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ht="12.75" customHeight="1">
      <c r="A537" s="9"/>
      <c r="B537" s="9"/>
      <c r="C537" s="9"/>
      <c r="D537" s="6"/>
      <c r="E537" s="9"/>
      <c r="F537" s="9"/>
      <c r="G537" s="9"/>
      <c r="H537" s="9"/>
      <c r="I537" s="9"/>
      <c r="J537" s="9"/>
      <c r="K537" s="6"/>
      <c r="L537" s="8"/>
      <c r="M537" s="6"/>
      <c r="N537" s="6"/>
      <c r="O537" s="9"/>
      <c r="P537" s="9"/>
      <c r="Q537" s="6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ht="12.75" customHeight="1">
      <c r="A538" s="9"/>
      <c r="B538" s="9"/>
      <c r="C538" s="9"/>
      <c r="D538" s="6"/>
      <c r="E538" s="9"/>
      <c r="F538" s="9"/>
      <c r="G538" s="9"/>
      <c r="H538" s="9"/>
      <c r="I538" s="9"/>
      <c r="J538" s="9"/>
      <c r="K538" s="6"/>
      <c r="L538" s="8"/>
      <c r="M538" s="6"/>
      <c r="N538" s="6"/>
      <c r="O538" s="9"/>
      <c r="P538" s="9"/>
      <c r="Q538" s="6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ht="12.75" customHeight="1">
      <c r="A539" s="9"/>
      <c r="B539" s="9"/>
      <c r="C539" s="9"/>
      <c r="D539" s="6"/>
      <c r="E539" s="9"/>
      <c r="F539" s="9"/>
      <c r="G539" s="9"/>
      <c r="H539" s="9"/>
      <c r="I539" s="9"/>
      <c r="J539" s="9"/>
      <c r="K539" s="6"/>
      <c r="L539" s="8"/>
      <c r="M539" s="6"/>
      <c r="N539" s="6"/>
      <c r="O539" s="9"/>
      <c r="P539" s="9"/>
      <c r="Q539" s="6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ht="12.75" customHeight="1">
      <c r="A540" s="9"/>
      <c r="B540" s="9"/>
      <c r="C540" s="9"/>
      <c r="D540" s="6"/>
      <c r="E540" s="9"/>
      <c r="F540" s="9"/>
      <c r="G540" s="9"/>
      <c r="H540" s="9"/>
      <c r="I540" s="9"/>
      <c r="J540" s="9"/>
      <c r="K540" s="6"/>
      <c r="L540" s="8"/>
      <c r="M540" s="6"/>
      <c r="N540" s="6"/>
      <c r="O540" s="9"/>
      <c r="P540" s="9"/>
      <c r="Q540" s="6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ht="12.75" customHeight="1">
      <c r="A541" s="9"/>
      <c r="B541" s="9"/>
      <c r="C541" s="9"/>
      <c r="D541" s="6"/>
      <c r="E541" s="9"/>
      <c r="F541" s="9"/>
      <c r="G541" s="9"/>
      <c r="H541" s="9"/>
      <c r="I541" s="9"/>
      <c r="J541" s="9"/>
      <c r="K541" s="6"/>
      <c r="L541" s="8"/>
      <c r="M541" s="6"/>
      <c r="N541" s="6"/>
      <c r="O541" s="9"/>
      <c r="P541" s="9"/>
      <c r="Q541" s="6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ht="12.75" customHeight="1">
      <c r="A542" s="9"/>
      <c r="B542" s="9"/>
      <c r="C542" s="9"/>
      <c r="D542" s="6"/>
      <c r="E542" s="9"/>
      <c r="F542" s="9"/>
      <c r="G542" s="9"/>
      <c r="H542" s="9"/>
      <c r="I542" s="9"/>
      <c r="J542" s="9"/>
      <c r="K542" s="6"/>
      <c r="L542" s="8"/>
      <c r="M542" s="6"/>
      <c r="N542" s="6"/>
      <c r="O542" s="9"/>
      <c r="P542" s="9"/>
      <c r="Q542" s="6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ht="12.75" customHeight="1">
      <c r="A543" s="9"/>
      <c r="B543" s="9"/>
      <c r="C543" s="9"/>
      <c r="D543" s="6"/>
      <c r="E543" s="9"/>
      <c r="F543" s="9"/>
      <c r="G543" s="9"/>
      <c r="H543" s="9"/>
      <c r="I543" s="9"/>
      <c r="J543" s="9"/>
      <c r="K543" s="6"/>
      <c r="L543" s="8"/>
      <c r="M543" s="6"/>
      <c r="N543" s="6"/>
      <c r="O543" s="9"/>
      <c r="P543" s="9"/>
      <c r="Q543" s="6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ht="12.75" customHeight="1">
      <c r="A544" s="9"/>
      <c r="B544" s="9"/>
      <c r="C544" s="9"/>
      <c r="D544" s="6"/>
      <c r="E544" s="9"/>
      <c r="F544" s="9"/>
      <c r="G544" s="9"/>
      <c r="H544" s="9"/>
      <c r="I544" s="9"/>
      <c r="J544" s="9"/>
      <c r="K544" s="6"/>
      <c r="L544" s="8"/>
      <c r="M544" s="6"/>
      <c r="N544" s="6"/>
      <c r="O544" s="9"/>
      <c r="P544" s="9"/>
      <c r="Q544" s="6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ht="12.75" customHeight="1">
      <c r="A545" s="9"/>
      <c r="B545" s="9"/>
      <c r="C545" s="9"/>
      <c r="D545" s="6"/>
      <c r="E545" s="9"/>
      <c r="F545" s="9"/>
      <c r="G545" s="9"/>
      <c r="H545" s="9"/>
      <c r="I545" s="9"/>
      <c r="J545" s="9"/>
      <c r="K545" s="6"/>
      <c r="L545" s="8"/>
      <c r="M545" s="6"/>
      <c r="N545" s="6"/>
      <c r="O545" s="9"/>
      <c r="P545" s="9"/>
      <c r="Q545" s="6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ht="12.75" customHeight="1">
      <c r="A546" s="9"/>
      <c r="B546" s="9"/>
      <c r="C546" s="9"/>
      <c r="D546" s="6"/>
      <c r="E546" s="9"/>
      <c r="F546" s="9"/>
      <c r="G546" s="9"/>
      <c r="H546" s="9"/>
      <c r="I546" s="9"/>
      <c r="J546" s="9"/>
      <c r="K546" s="6"/>
      <c r="L546" s="8"/>
      <c r="M546" s="6"/>
      <c r="N546" s="6"/>
      <c r="O546" s="9"/>
      <c r="P546" s="9"/>
      <c r="Q546" s="6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ht="12.75" customHeight="1">
      <c r="A547" s="9"/>
      <c r="B547" s="9"/>
      <c r="C547" s="9"/>
      <c r="D547" s="6"/>
      <c r="E547" s="9"/>
      <c r="F547" s="9"/>
      <c r="G547" s="9"/>
      <c r="H547" s="9"/>
      <c r="I547" s="9"/>
      <c r="J547" s="9"/>
      <c r="K547" s="6"/>
      <c r="L547" s="8"/>
      <c r="M547" s="6"/>
      <c r="N547" s="6"/>
      <c r="O547" s="9"/>
      <c r="P547" s="9"/>
      <c r="Q547" s="6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ht="12.75" customHeight="1">
      <c r="A548" s="9"/>
      <c r="B548" s="9"/>
      <c r="C548" s="9"/>
      <c r="D548" s="6"/>
      <c r="E548" s="9"/>
      <c r="F548" s="9"/>
      <c r="G548" s="9"/>
      <c r="H548" s="9"/>
      <c r="I548" s="9"/>
      <c r="J548" s="9"/>
      <c r="K548" s="6"/>
      <c r="L548" s="8"/>
      <c r="M548" s="6"/>
      <c r="N548" s="6"/>
      <c r="O548" s="9"/>
      <c r="P548" s="9"/>
      <c r="Q548" s="6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ht="12.75" customHeight="1">
      <c r="A549" s="9"/>
      <c r="B549" s="9"/>
      <c r="C549" s="9"/>
      <c r="D549" s="6"/>
      <c r="E549" s="9"/>
      <c r="F549" s="9"/>
      <c r="G549" s="9"/>
      <c r="H549" s="9"/>
      <c r="I549" s="9"/>
      <c r="J549" s="9"/>
      <c r="K549" s="6"/>
      <c r="L549" s="8"/>
      <c r="M549" s="6"/>
      <c r="N549" s="6"/>
      <c r="O549" s="9"/>
      <c r="P549" s="9"/>
      <c r="Q549" s="6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ht="12.75" customHeight="1">
      <c r="A550" s="9"/>
      <c r="B550" s="9"/>
      <c r="C550" s="9"/>
      <c r="D550" s="6"/>
      <c r="E550" s="9"/>
      <c r="F550" s="9"/>
      <c r="G550" s="9"/>
      <c r="H550" s="9"/>
      <c r="I550" s="9"/>
      <c r="J550" s="9"/>
      <c r="K550" s="6"/>
      <c r="L550" s="8"/>
      <c r="M550" s="6"/>
      <c r="N550" s="6"/>
      <c r="O550" s="9"/>
      <c r="P550" s="9"/>
      <c r="Q550" s="6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ht="12.75" customHeight="1">
      <c r="A551" s="9"/>
      <c r="B551" s="9"/>
      <c r="C551" s="9"/>
      <c r="D551" s="6"/>
      <c r="E551" s="9"/>
      <c r="F551" s="9"/>
      <c r="G551" s="9"/>
      <c r="H551" s="9"/>
      <c r="I551" s="9"/>
      <c r="J551" s="9"/>
      <c r="K551" s="6"/>
      <c r="L551" s="8"/>
      <c r="M551" s="6"/>
      <c r="N551" s="6"/>
      <c r="O551" s="9"/>
      <c r="P551" s="9"/>
      <c r="Q551" s="6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ht="12.75" customHeight="1">
      <c r="A552" s="9"/>
      <c r="B552" s="9"/>
      <c r="C552" s="9"/>
      <c r="D552" s="6"/>
      <c r="E552" s="9"/>
      <c r="F552" s="9"/>
      <c r="G552" s="9"/>
      <c r="H552" s="9"/>
      <c r="I552" s="9"/>
      <c r="J552" s="9"/>
      <c r="K552" s="6"/>
      <c r="L552" s="8"/>
      <c r="M552" s="6"/>
      <c r="N552" s="6"/>
      <c r="O552" s="9"/>
      <c r="P552" s="9"/>
      <c r="Q552" s="6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ht="12.75" customHeight="1">
      <c r="A553" s="9"/>
      <c r="B553" s="9"/>
      <c r="C553" s="9"/>
      <c r="D553" s="6"/>
      <c r="E553" s="9"/>
      <c r="F553" s="9"/>
      <c r="G553" s="9"/>
      <c r="H553" s="9"/>
      <c r="I553" s="9"/>
      <c r="J553" s="9"/>
      <c r="K553" s="6"/>
      <c r="L553" s="8"/>
      <c r="M553" s="6"/>
      <c r="N553" s="6"/>
      <c r="O553" s="9"/>
      <c r="P553" s="9"/>
      <c r="Q553" s="6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ht="12.75" customHeight="1">
      <c r="A554" s="9"/>
      <c r="B554" s="9"/>
      <c r="C554" s="9"/>
      <c r="D554" s="6"/>
      <c r="E554" s="9"/>
      <c r="F554" s="9"/>
      <c r="G554" s="9"/>
      <c r="H554" s="9"/>
      <c r="I554" s="9"/>
      <c r="J554" s="9"/>
      <c r="K554" s="6"/>
      <c r="L554" s="8"/>
      <c r="M554" s="6"/>
      <c r="N554" s="6"/>
      <c r="O554" s="9"/>
      <c r="P554" s="9"/>
      <c r="Q554" s="6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ht="12.75" customHeight="1">
      <c r="A555" s="9"/>
      <c r="B555" s="9"/>
      <c r="C555" s="9"/>
      <c r="D555" s="6"/>
      <c r="E555" s="9"/>
      <c r="F555" s="9"/>
      <c r="G555" s="9"/>
      <c r="H555" s="9"/>
      <c r="I555" s="9"/>
      <c r="J555" s="9"/>
      <c r="K555" s="6"/>
      <c r="L555" s="8"/>
      <c r="M555" s="6"/>
      <c r="N555" s="6"/>
      <c r="O555" s="9"/>
      <c r="P555" s="9"/>
      <c r="Q555" s="6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ht="12.75" customHeight="1">
      <c r="A556" s="9"/>
      <c r="B556" s="9"/>
      <c r="C556" s="9"/>
      <c r="D556" s="6"/>
      <c r="E556" s="9"/>
      <c r="F556" s="9"/>
      <c r="G556" s="9"/>
      <c r="H556" s="9"/>
      <c r="I556" s="9"/>
      <c r="J556" s="9"/>
      <c r="K556" s="6"/>
      <c r="L556" s="8"/>
      <c r="M556" s="6"/>
      <c r="N556" s="6"/>
      <c r="O556" s="9"/>
      <c r="P556" s="9"/>
      <c r="Q556" s="6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ht="12.75" customHeight="1">
      <c r="A557" s="9"/>
      <c r="B557" s="9"/>
      <c r="C557" s="9"/>
      <c r="D557" s="6"/>
      <c r="E557" s="9"/>
      <c r="F557" s="9"/>
      <c r="G557" s="9"/>
      <c r="H557" s="9"/>
      <c r="I557" s="9"/>
      <c r="J557" s="9"/>
      <c r="K557" s="6"/>
      <c r="L557" s="8"/>
      <c r="M557" s="6"/>
      <c r="N557" s="6"/>
      <c r="O557" s="9"/>
      <c r="P557" s="9"/>
      <c r="Q557" s="6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ht="12.75" customHeight="1">
      <c r="A558" s="9"/>
      <c r="B558" s="9"/>
      <c r="C558" s="9"/>
      <c r="D558" s="6"/>
      <c r="E558" s="9"/>
      <c r="F558" s="9"/>
      <c r="G558" s="9"/>
      <c r="H558" s="9"/>
      <c r="I558" s="9"/>
      <c r="J558" s="9"/>
      <c r="K558" s="6"/>
      <c r="L558" s="8"/>
      <c r="M558" s="6"/>
      <c r="N558" s="6"/>
      <c r="O558" s="9"/>
      <c r="P558" s="9"/>
      <c r="Q558" s="6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ht="12.75" customHeight="1">
      <c r="A559" s="9"/>
      <c r="B559" s="9"/>
      <c r="C559" s="9"/>
      <c r="D559" s="6"/>
      <c r="E559" s="9"/>
      <c r="F559" s="9"/>
      <c r="G559" s="9"/>
      <c r="H559" s="9"/>
      <c r="I559" s="9"/>
      <c r="J559" s="9"/>
      <c r="K559" s="6"/>
      <c r="L559" s="8"/>
      <c r="M559" s="6"/>
      <c r="N559" s="6"/>
      <c r="O559" s="9"/>
      <c r="P559" s="9"/>
      <c r="Q559" s="6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ht="12.75" customHeight="1">
      <c r="A560" s="9"/>
      <c r="B560" s="9"/>
      <c r="C560" s="9"/>
      <c r="D560" s="6"/>
      <c r="E560" s="9"/>
      <c r="F560" s="9"/>
      <c r="G560" s="9"/>
      <c r="H560" s="9"/>
      <c r="I560" s="9"/>
      <c r="J560" s="9"/>
      <c r="K560" s="6"/>
      <c r="L560" s="8"/>
      <c r="M560" s="6"/>
      <c r="N560" s="6"/>
      <c r="O560" s="9"/>
      <c r="P560" s="9"/>
      <c r="Q560" s="6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ht="12.75" customHeight="1">
      <c r="A561" s="9"/>
      <c r="B561" s="9"/>
      <c r="C561" s="9"/>
      <c r="D561" s="6"/>
      <c r="E561" s="9"/>
      <c r="F561" s="9"/>
      <c r="G561" s="9"/>
      <c r="H561" s="9"/>
      <c r="I561" s="9"/>
      <c r="J561" s="9"/>
      <c r="K561" s="6"/>
      <c r="L561" s="8"/>
      <c r="M561" s="6"/>
      <c r="N561" s="6"/>
      <c r="O561" s="9"/>
      <c r="P561" s="9"/>
      <c r="Q561" s="6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ht="12.75" customHeight="1">
      <c r="A562" s="9"/>
      <c r="B562" s="9"/>
      <c r="C562" s="9"/>
      <c r="D562" s="6"/>
      <c r="E562" s="9"/>
      <c r="F562" s="9"/>
      <c r="G562" s="9"/>
      <c r="H562" s="9"/>
      <c r="I562" s="9"/>
      <c r="J562" s="9"/>
      <c r="K562" s="6"/>
      <c r="L562" s="8"/>
      <c r="M562" s="6"/>
      <c r="N562" s="6"/>
      <c r="O562" s="9"/>
      <c r="P562" s="9"/>
      <c r="Q562" s="6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ht="12.75" customHeight="1">
      <c r="A563" s="9"/>
      <c r="B563" s="9"/>
      <c r="C563" s="9"/>
      <c r="D563" s="6"/>
      <c r="E563" s="9"/>
      <c r="F563" s="9"/>
      <c r="G563" s="9"/>
      <c r="H563" s="9"/>
      <c r="I563" s="9"/>
      <c r="J563" s="9"/>
      <c r="K563" s="6"/>
      <c r="L563" s="8"/>
      <c r="M563" s="6"/>
      <c r="N563" s="6"/>
      <c r="O563" s="9"/>
      <c r="P563" s="9"/>
      <c r="Q563" s="6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ht="12.75" customHeight="1">
      <c r="A564" s="9"/>
      <c r="B564" s="9"/>
      <c r="C564" s="9"/>
      <c r="D564" s="6"/>
      <c r="E564" s="9"/>
      <c r="F564" s="9"/>
      <c r="G564" s="9"/>
      <c r="H564" s="9"/>
      <c r="I564" s="9"/>
      <c r="J564" s="9"/>
      <c r="K564" s="6"/>
      <c r="L564" s="8"/>
      <c r="M564" s="6"/>
      <c r="N564" s="6"/>
      <c r="O564" s="9"/>
      <c r="P564" s="9"/>
      <c r="Q564" s="6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ht="12.75" customHeight="1">
      <c r="A565" s="9"/>
      <c r="B565" s="9"/>
      <c r="C565" s="9"/>
      <c r="D565" s="6"/>
      <c r="E565" s="9"/>
      <c r="F565" s="9"/>
      <c r="G565" s="9"/>
      <c r="H565" s="9"/>
      <c r="I565" s="9"/>
      <c r="J565" s="9"/>
      <c r="K565" s="6"/>
      <c r="L565" s="8"/>
      <c r="M565" s="6"/>
      <c r="N565" s="6"/>
      <c r="O565" s="9"/>
      <c r="P565" s="9"/>
      <c r="Q565" s="6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ht="12.75" customHeight="1">
      <c r="A566" s="9"/>
      <c r="B566" s="9"/>
      <c r="C566" s="9"/>
      <c r="D566" s="6"/>
      <c r="E566" s="9"/>
      <c r="F566" s="9"/>
      <c r="G566" s="9"/>
      <c r="H566" s="9"/>
      <c r="I566" s="9"/>
      <c r="J566" s="9"/>
      <c r="K566" s="6"/>
      <c r="L566" s="8"/>
      <c r="M566" s="6"/>
      <c r="N566" s="6"/>
      <c r="O566" s="9"/>
      <c r="P566" s="9"/>
      <c r="Q566" s="6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ht="12.75" customHeight="1">
      <c r="A567" s="9"/>
      <c r="B567" s="9"/>
      <c r="C567" s="9"/>
      <c r="D567" s="6"/>
      <c r="E567" s="9"/>
      <c r="F567" s="9"/>
      <c r="G567" s="9"/>
      <c r="H567" s="9"/>
      <c r="I567" s="9"/>
      <c r="J567" s="9"/>
      <c r="K567" s="6"/>
      <c r="L567" s="8"/>
      <c r="M567" s="6"/>
      <c r="N567" s="6"/>
      <c r="O567" s="9"/>
      <c r="P567" s="9"/>
      <c r="Q567" s="6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ht="12.75" customHeight="1">
      <c r="A568" s="9"/>
      <c r="B568" s="9"/>
      <c r="C568" s="9"/>
      <c r="D568" s="6"/>
      <c r="E568" s="9"/>
      <c r="F568" s="9"/>
      <c r="G568" s="9"/>
      <c r="H568" s="9"/>
      <c r="I568" s="9"/>
      <c r="J568" s="9"/>
      <c r="K568" s="6"/>
      <c r="L568" s="8"/>
      <c r="M568" s="6"/>
      <c r="N568" s="6"/>
      <c r="O568" s="9"/>
      <c r="P568" s="9"/>
      <c r="Q568" s="6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ht="12.75" customHeight="1">
      <c r="A569" s="9"/>
      <c r="B569" s="9"/>
      <c r="C569" s="9"/>
      <c r="D569" s="6"/>
      <c r="E569" s="9"/>
      <c r="F569" s="9"/>
      <c r="G569" s="9"/>
      <c r="H569" s="9"/>
      <c r="I569" s="9"/>
      <c r="J569" s="9"/>
      <c r="K569" s="6"/>
      <c r="L569" s="8"/>
      <c r="M569" s="6"/>
      <c r="N569" s="6"/>
      <c r="O569" s="9"/>
      <c r="P569" s="9"/>
      <c r="Q569" s="6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ht="12.75" customHeight="1">
      <c r="A570" s="9"/>
      <c r="B570" s="9"/>
      <c r="C570" s="9"/>
      <c r="D570" s="6"/>
      <c r="E570" s="9"/>
      <c r="F570" s="9"/>
      <c r="G570" s="9"/>
      <c r="H570" s="9"/>
      <c r="I570" s="9"/>
      <c r="J570" s="9"/>
      <c r="K570" s="6"/>
      <c r="L570" s="8"/>
      <c r="M570" s="6"/>
      <c r="N570" s="6"/>
      <c r="O570" s="9"/>
      <c r="P570" s="9"/>
      <c r="Q570" s="6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ht="12.75" customHeight="1">
      <c r="A571" s="9"/>
      <c r="B571" s="9"/>
      <c r="C571" s="9"/>
      <c r="D571" s="6"/>
      <c r="E571" s="9"/>
      <c r="F571" s="9"/>
      <c r="G571" s="9"/>
      <c r="H571" s="9"/>
      <c r="I571" s="9"/>
      <c r="J571" s="9"/>
      <c r="K571" s="6"/>
      <c r="L571" s="8"/>
      <c r="M571" s="6"/>
      <c r="N571" s="6"/>
      <c r="O571" s="9"/>
      <c r="P571" s="9"/>
      <c r="Q571" s="6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ht="12.75" customHeight="1">
      <c r="A572" s="9"/>
      <c r="B572" s="9"/>
      <c r="C572" s="9"/>
      <c r="D572" s="6"/>
      <c r="E572" s="9"/>
      <c r="F572" s="9"/>
      <c r="G572" s="9"/>
      <c r="H572" s="9"/>
      <c r="I572" s="9"/>
      <c r="J572" s="9"/>
      <c r="K572" s="6"/>
      <c r="L572" s="8"/>
      <c r="M572" s="6"/>
      <c r="N572" s="6"/>
      <c r="O572" s="9"/>
      <c r="P572" s="9"/>
      <c r="Q572" s="6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ht="12.75" customHeight="1">
      <c r="A573" s="9"/>
      <c r="B573" s="9"/>
      <c r="C573" s="9"/>
      <c r="D573" s="6"/>
      <c r="E573" s="9"/>
      <c r="F573" s="9"/>
      <c r="G573" s="9"/>
      <c r="H573" s="9"/>
      <c r="I573" s="9"/>
      <c r="J573" s="9"/>
      <c r="K573" s="6"/>
      <c r="L573" s="8"/>
      <c r="M573" s="6"/>
      <c r="N573" s="6"/>
      <c r="O573" s="9"/>
      <c r="P573" s="9"/>
      <c r="Q573" s="6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ht="12.75" customHeight="1">
      <c r="A574" s="9"/>
      <c r="B574" s="9"/>
      <c r="C574" s="9"/>
      <c r="D574" s="6"/>
      <c r="E574" s="9"/>
      <c r="F574" s="9"/>
      <c r="G574" s="9"/>
      <c r="H574" s="9"/>
      <c r="I574" s="9"/>
      <c r="J574" s="9"/>
      <c r="K574" s="6"/>
      <c r="L574" s="8"/>
      <c r="M574" s="6"/>
      <c r="N574" s="6"/>
      <c r="O574" s="9"/>
      <c r="P574" s="9"/>
      <c r="Q574" s="6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ht="12.75" customHeight="1">
      <c r="A575" s="9"/>
      <c r="B575" s="9"/>
      <c r="C575" s="9"/>
      <c r="D575" s="6"/>
      <c r="E575" s="9"/>
      <c r="F575" s="9"/>
      <c r="G575" s="9"/>
      <c r="H575" s="9"/>
      <c r="I575" s="9"/>
      <c r="J575" s="9"/>
      <c r="K575" s="6"/>
      <c r="L575" s="8"/>
      <c r="M575" s="6"/>
      <c r="N575" s="6"/>
      <c r="O575" s="9"/>
      <c r="P575" s="9"/>
      <c r="Q575" s="6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ht="12.75" customHeight="1">
      <c r="A576" s="9"/>
      <c r="B576" s="9"/>
      <c r="C576" s="9"/>
      <c r="D576" s="6"/>
      <c r="E576" s="9"/>
      <c r="F576" s="9"/>
      <c r="G576" s="9"/>
      <c r="H576" s="9"/>
      <c r="I576" s="9"/>
      <c r="J576" s="9"/>
      <c r="K576" s="6"/>
      <c r="L576" s="8"/>
      <c r="M576" s="6"/>
      <c r="N576" s="6"/>
      <c r="O576" s="9"/>
      <c r="P576" s="9"/>
      <c r="Q576" s="6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ht="12.75" customHeight="1">
      <c r="A577" s="9"/>
      <c r="B577" s="9"/>
      <c r="C577" s="9"/>
      <c r="D577" s="6"/>
      <c r="E577" s="9"/>
      <c r="F577" s="9"/>
      <c r="G577" s="9"/>
      <c r="H577" s="9"/>
      <c r="I577" s="9"/>
      <c r="J577" s="9"/>
      <c r="K577" s="6"/>
      <c r="L577" s="8"/>
      <c r="M577" s="6"/>
      <c r="N577" s="6"/>
      <c r="O577" s="9"/>
      <c r="P577" s="9"/>
      <c r="Q577" s="6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ht="12.75" customHeight="1">
      <c r="A578" s="9"/>
      <c r="B578" s="9"/>
      <c r="C578" s="9"/>
      <c r="D578" s="6"/>
      <c r="E578" s="9"/>
      <c r="F578" s="9"/>
      <c r="G578" s="9"/>
      <c r="H578" s="9"/>
      <c r="I578" s="9"/>
      <c r="J578" s="9"/>
      <c r="K578" s="6"/>
      <c r="L578" s="8"/>
      <c r="M578" s="6"/>
      <c r="N578" s="6"/>
      <c r="O578" s="9"/>
      <c r="P578" s="9"/>
      <c r="Q578" s="6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ht="12.75" customHeight="1">
      <c r="A579" s="9"/>
      <c r="B579" s="9"/>
      <c r="C579" s="9"/>
      <c r="D579" s="6"/>
      <c r="E579" s="9"/>
      <c r="F579" s="9"/>
      <c r="G579" s="9"/>
      <c r="H579" s="9"/>
      <c r="I579" s="9"/>
      <c r="J579" s="9"/>
      <c r="K579" s="6"/>
      <c r="L579" s="8"/>
      <c r="M579" s="6"/>
      <c r="N579" s="6"/>
      <c r="O579" s="9"/>
      <c r="P579" s="9"/>
      <c r="Q579" s="6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ht="12.75" customHeight="1">
      <c r="A580" s="9"/>
      <c r="B580" s="9"/>
      <c r="C580" s="9"/>
      <c r="D580" s="6"/>
      <c r="E580" s="9"/>
      <c r="F580" s="9"/>
      <c r="G580" s="9"/>
      <c r="H580" s="9"/>
      <c r="I580" s="9"/>
      <c r="J580" s="9"/>
      <c r="K580" s="6"/>
      <c r="L580" s="8"/>
      <c r="M580" s="6"/>
      <c r="N580" s="6"/>
      <c r="O580" s="9"/>
      <c r="P580" s="9"/>
      <c r="Q580" s="6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ht="12.75" customHeight="1">
      <c r="A581" s="9"/>
      <c r="B581" s="9"/>
      <c r="C581" s="9"/>
      <c r="D581" s="6"/>
      <c r="E581" s="9"/>
      <c r="F581" s="9"/>
      <c r="G581" s="9"/>
      <c r="H581" s="9"/>
      <c r="I581" s="9"/>
      <c r="J581" s="9"/>
      <c r="K581" s="6"/>
      <c r="L581" s="8"/>
      <c r="M581" s="6"/>
      <c r="N581" s="6"/>
      <c r="O581" s="9"/>
      <c r="P581" s="9"/>
      <c r="Q581" s="6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ht="12.75" customHeight="1">
      <c r="A582" s="9"/>
      <c r="B582" s="9"/>
      <c r="C582" s="9"/>
      <c r="D582" s="6"/>
      <c r="E582" s="9"/>
      <c r="F582" s="9"/>
      <c r="G582" s="9"/>
      <c r="H582" s="9"/>
      <c r="I582" s="9"/>
      <c r="J582" s="9"/>
      <c r="K582" s="6"/>
      <c r="L582" s="8"/>
      <c r="M582" s="6"/>
      <c r="N582" s="6"/>
      <c r="O582" s="9"/>
      <c r="P582" s="9"/>
      <c r="Q582" s="6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ht="12.75" customHeight="1">
      <c r="A583" s="9"/>
      <c r="B583" s="9"/>
      <c r="C583" s="9"/>
      <c r="D583" s="6"/>
      <c r="E583" s="9"/>
      <c r="F583" s="9"/>
      <c r="G583" s="9"/>
      <c r="H583" s="9"/>
      <c r="I583" s="9"/>
      <c r="J583" s="9"/>
      <c r="K583" s="6"/>
      <c r="L583" s="8"/>
      <c r="M583" s="6"/>
      <c r="N583" s="6"/>
      <c r="O583" s="9"/>
      <c r="P583" s="9"/>
      <c r="Q583" s="6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ht="12.75" customHeight="1">
      <c r="A584" s="9"/>
      <c r="B584" s="9"/>
      <c r="C584" s="9"/>
      <c r="D584" s="6"/>
      <c r="E584" s="9"/>
      <c r="F584" s="9"/>
      <c r="G584" s="9"/>
      <c r="H584" s="9"/>
      <c r="I584" s="9"/>
      <c r="J584" s="9"/>
      <c r="K584" s="6"/>
      <c r="L584" s="8"/>
      <c r="M584" s="6"/>
      <c r="N584" s="6"/>
      <c r="O584" s="9"/>
      <c r="P584" s="9"/>
      <c r="Q584" s="6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ht="12.75" customHeight="1">
      <c r="A585" s="9"/>
      <c r="B585" s="9"/>
      <c r="C585" s="9"/>
      <c r="D585" s="6"/>
      <c r="E585" s="9"/>
      <c r="F585" s="9"/>
      <c r="G585" s="9"/>
      <c r="H585" s="9"/>
      <c r="I585" s="9"/>
      <c r="J585" s="9"/>
      <c r="K585" s="6"/>
      <c r="L585" s="8"/>
      <c r="M585" s="6"/>
      <c r="N585" s="6"/>
      <c r="O585" s="9"/>
      <c r="P585" s="9"/>
      <c r="Q585" s="6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ht="12.75" customHeight="1">
      <c r="A586" s="9"/>
      <c r="B586" s="9"/>
      <c r="C586" s="9"/>
      <c r="D586" s="6"/>
      <c r="E586" s="9"/>
      <c r="F586" s="9"/>
      <c r="G586" s="9"/>
      <c r="H586" s="9"/>
      <c r="I586" s="9"/>
      <c r="J586" s="9"/>
      <c r="K586" s="6"/>
      <c r="L586" s="8"/>
      <c r="M586" s="6"/>
      <c r="N586" s="6"/>
      <c r="O586" s="9"/>
      <c r="P586" s="9"/>
      <c r="Q586" s="6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ht="12.75" customHeight="1">
      <c r="A587" s="9"/>
      <c r="B587" s="9"/>
      <c r="C587" s="9"/>
      <c r="D587" s="6"/>
      <c r="E587" s="9"/>
      <c r="F587" s="9"/>
      <c r="G587" s="9"/>
      <c r="H587" s="9"/>
      <c r="I587" s="9"/>
      <c r="J587" s="9"/>
      <c r="K587" s="6"/>
      <c r="L587" s="8"/>
      <c r="M587" s="6"/>
      <c r="N587" s="6"/>
      <c r="O587" s="9"/>
      <c r="P587" s="9"/>
      <c r="Q587" s="6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ht="12.75" customHeight="1">
      <c r="A588" s="9"/>
      <c r="B588" s="9"/>
      <c r="C588" s="9"/>
      <c r="D588" s="6"/>
      <c r="E588" s="9"/>
      <c r="F588" s="9"/>
      <c r="G588" s="9"/>
      <c r="H588" s="9"/>
      <c r="I588" s="9"/>
      <c r="J588" s="9"/>
      <c r="K588" s="6"/>
      <c r="L588" s="8"/>
      <c r="M588" s="6"/>
      <c r="N588" s="6"/>
      <c r="O588" s="9"/>
      <c r="P588" s="9"/>
      <c r="Q588" s="6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ht="12.75" customHeight="1">
      <c r="A589" s="9"/>
      <c r="B589" s="9"/>
      <c r="C589" s="9"/>
      <c r="D589" s="6"/>
      <c r="E589" s="9"/>
      <c r="F589" s="9"/>
      <c r="G589" s="9"/>
      <c r="H589" s="9"/>
      <c r="I589" s="9"/>
      <c r="J589" s="9"/>
      <c r="K589" s="6"/>
      <c r="L589" s="8"/>
      <c r="M589" s="6"/>
      <c r="N589" s="6"/>
      <c r="O589" s="9"/>
      <c r="P589" s="9"/>
      <c r="Q589" s="6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ht="12.75" customHeight="1">
      <c r="A590" s="9"/>
      <c r="B590" s="9"/>
      <c r="C590" s="9"/>
      <c r="D590" s="6"/>
      <c r="E590" s="9"/>
      <c r="F590" s="9"/>
      <c r="G590" s="9"/>
      <c r="H590" s="9"/>
      <c r="I590" s="9"/>
      <c r="J590" s="9"/>
      <c r="K590" s="6"/>
      <c r="L590" s="8"/>
      <c r="M590" s="6"/>
      <c r="N590" s="6"/>
      <c r="O590" s="9"/>
      <c r="P590" s="9"/>
      <c r="Q590" s="6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ht="12.75" customHeight="1">
      <c r="A591" s="9"/>
      <c r="B591" s="9"/>
      <c r="C591" s="9"/>
      <c r="D591" s="6"/>
      <c r="E591" s="9"/>
      <c r="F591" s="9"/>
      <c r="G591" s="9"/>
      <c r="H591" s="9"/>
      <c r="I591" s="9"/>
      <c r="J591" s="9"/>
      <c r="K591" s="6"/>
      <c r="L591" s="8"/>
      <c r="M591" s="6"/>
      <c r="N591" s="6"/>
      <c r="O591" s="9"/>
      <c r="P591" s="9"/>
      <c r="Q591" s="6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ht="12.75" customHeight="1">
      <c r="A592" s="9"/>
      <c r="B592" s="9"/>
      <c r="C592" s="9"/>
      <c r="D592" s="6"/>
      <c r="E592" s="9"/>
      <c r="F592" s="9"/>
      <c r="G592" s="9"/>
      <c r="H592" s="9"/>
      <c r="I592" s="9"/>
      <c r="J592" s="9"/>
      <c r="K592" s="6"/>
      <c r="L592" s="8"/>
      <c r="M592" s="6"/>
      <c r="N592" s="6"/>
      <c r="O592" s="9"/>
      <c r="P592" s="9"/>
      <c r="Q592" s="6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ht="12.75" customHeight="1">
      <c r="A593" s="9"/>
      <c r="B593" s="9"/>
      <c r="C593" s="9"/>
      <c r="D593" s="6"/>
      <c r="E593" s="9"/>
      <c r="F593" s="9"/>
      <c r="G593" s="9"/>
      <c r="H593" s="9"/>
      <c r="I593" s="9"/>
      <c r="J593" s="9"/>
      <c r="K593" s="6"/>
      <c r="L593" s="8"/>
      <c r="M593" s="6"/>
      <c r="N593" s="6"/>
      <c r="O593" s="9"/>
      <c r="P593" s="9"/>
      <c r="Q593" s="6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ht="12.75" customHeight="1">
      <c r="A594" s="9"/>
      <c r="B594" s="9"/>
      <c r="C594" s="9"/>
      <c r="D594" s="6"/>
      <c r="E594" s="9"/>
      <c r="F594" s="9"/>
      <c r="G594" s="9"/>
      <c r="H594" s="9"/>
      <c r="I594" s="9"/>
      <c r="J594" s="9"/>
      <c r="K594" s="6"/>
      <c r="L594" s="8"/>
      <c r="M594" s="6"/>
      <c r="N594" s="6"/>
      <c r="O594" s="9"/>
      <c r="P594" s="9"/>
      <c r="Q594" s="6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ht="12.75" customHeight="1">
      <c r="A595" s="9"/>
      <c r="B595" s="9"/>
      <c r="C595" s="9"/>
      <c r="D595" s="6"/>
      <c r="E595" s="9"/>
      <c r="F595" s="9"/>
      <c r="G595" s="9"/>
      <c r="H595" s="9"/>
      <c r="I595" s="9"/>
      <c r="J595" s="9"/>
      <c r="K595" s="6"/>
      <c r="L595" s="8"/>
      <c r="M595" s="6"/>
      <c r="N595" s="6"/>
      <c r="O595" s="9"/>
      <c r="P595" s="9"/>
      <c r="Q595" s="6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ht="12.75" customHeight="1">
      <c r="A596" s="9"/>
      <c r="B596" s="9"/>
      <c r="C596" s="9"/>
      <c r="D596" s="6"/>
      <c r="E596" s="9"/>
      <c r="F596" s="9"/>
      <c r="G596" s="9"/>
      <c r="H596" s="9"/>
      <c r="I596" s="9"/>
      <c r="J596" s="9"/>
      <c r="K596" s="6"/>
      <c r="L596" s="8"/>
      <c r="M596" s="6"/>
      <c r="N596" s="6"/>
      <c r="O596" s="9"/>
      <c r="P596" s="9"/>
      <c r="Q596" s="6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ht="12.75" customHeight="1">
      <c r="A597" s="9"/>
      <c r="B597" s="9"/>
      <c r="C597" s="9"/>
      <c r="D597" s="6"/>
      <c r="E597" s="9"/>
      <c r="F597" s="9"/>
      <c r="G597" s="9"/>
      <c r="H597" s="9"/>
      <c r="I597" s="9"/>
      <c r="J597" s="9"/>
      <c r="K597" s="6"/>
      <c r="L597" s="8"/>
      <c r="M597" s="6"/>
      <c r="N597" s="6"/>
      <c r="O597" s="9"/>
      <c r="P597" s="9"/>
      <c r="Q597" s="6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ht="12.75" customHeight="1">
      <c r="A598" s="9"/>
      <c r="B598" s="9"/>
      <c r="C598" s="9"/>
      <c r="D598" s="6"/>
      <c r="E598" s="9"/>
      <c r="F598" s="9"/>
      <c r="G598" s="9"/>
      <c r="H598" s="9"/>
      <c r="I598" s="9"/>
      <c r="J598" s="9"/>
      <c r="K598" s="6"/>
      <c r="L598" s="8"/>
      <c r="M598" s="6"/>
      <c r="N598" s="6"/>
      <c r="O598" s="9"/>
      <c r="P598" s="9"/>
      <c r="Q598" s="6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ht="12.75" customHeight="1">
      <c r="A599" s="9"/>
      <c r="B599" s="9"/>
      <c r="C599" s="9"/>
      <c r="D599" s="6"/>
      <c r="E599" s="9"/>
      <c r="F599" s="9"/>
      <c r="G599" s="9"/>
      <c r="H599" s="9"/>
      <c r="I599" s="9"/>
      <c r="J599" s="9"/>
      <c r="K599" s="6"/>
      <c r="L599" s="8"/>
      <c r="M599" s="6"/>
      <c r="N599" s="6"/>
      <c r="O599" s="9"/>
      <c r="P599" s="9"/>
      <c r="Q599" s="6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ht="12.75" customHeight="1">
      <c r="A600" s="9"/>
      <c r="B600" s="9"/>
      <c r="C600" s="9"/>
      <c r="D600" s="6"/>
      <c r="E600" s="9"/>
      <c r="F600" s="9"/>
      <c r="G600" s="9"/>
      <c r="H600" s="9"/>
      <c r="I600" s="9"/>
      <c r="J600" s="9"/>
      <c r="K600" s="6"/>
      <c r="L600" s="8"/>
      <c r="M600" s="6"/>
      <c r="N600" s="6"/>
      <c r="O600" s="9"/>
      <c r="P600" s="9"/>
      <c r="Q600" s="6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ht="12.75" customHeight="1">
      <c r="A601" s="9"/>
      <c r="B601" s="9"/>
      <c r="C601" s="9"/>
      <c r="D601" s="6"/>
      <c r="E601" s="9"/>
      <c r="F601" s="9"/>
      <c r="G601" s="9"/>
      <c r="H601" s="9"/>
      <c r="I601" s="9"/>
      <c r="J601" s="9"/>
      <c r="K601" s="6"/>
      <c r="L601" s="8"/>
      <c r="M601" s="6"/>
      <c r="N601" s="6"/>
      <c r="O601" s="9"/>
      <c r="P601" s="9"/>
      <c r="Q601" s="6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ht="12.75" customHeight="1">
      <c r="A602" s="9"/>
      <c r="B602" s="9"/>
      <c r="C602" s="9"/>
      <c r="D602" s="6"/>
      <c r="E602" s="9"/>
      <c r="F602" s="9"/>
      <c r="G602" s="9"/>
      <c r="H602" s="9"/>
      <c r="I602" s="9"/>
      <c r="J602" s="9"/>
      <c r="K602" s="6"/>
      <c r="L602" s="8"/>
      <c r="M602" s="6"/>
      <c r="N602" s="6"/>
      <c r="O602" s="9"/>
      <c r="P602" s="9"/>
      <c r="Q602" s="6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ht="12.75" customHeight="1">
      <c r="A603" s="9"/>
      <c r="B603" s="9"/>
      <c r="C603" s="9"/>
      <c r="D603" s="6"/>
      <c r="E603" s="9"/>
      <c r="F603" s="9"/>
      <c r="G603" s="9"/>
      <c r="H603" s="9"/>
      <c r="I603" s="9"/>
      <c r="J603" s="9"/>
      <c r="K603" s="6"/>
      <c r="L603" s="8"/>
      <c r="M603" s="6"/>
      <c r="N603" s="6"/>
      <c r="O603" s="9"/>
      <c r="P603" s="9"/>
      <c r="Q603" s="6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ht="12.75" customHeight="1">
      <c r="A604" s="9"/>
      <c r="B604" s="9"/>
      <c r="C604" s="9"/>
      <c r="D604" s="6"/>
      <c r="E604" s="9"/>
      <c r="F604" s="9"/>
      <c r="G604" s="9"/>
      <c r="H604" s="9"/>
      <c r="I604" s="9"/>
      <c r="J604" s="9"/>
      <c r="K604" s="6"/>
      <c r="L604" s="8"/>
      <c r="M604" s="6"/>
      <c r="N604" s="6"/>
      <c r="O604" s="9"/>
      <c r="P604" s="9"/>
      <c r="Q604" s="6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ht="12.75" customHeight="1">
      <c r="A605" s="9"/>
      <c r="B605" s="9"/>
      <c r="C605" s="9"/>
      <c r="D605" s="6"/>
      <c r="E605" s="9"/>
      <c r="F605" s="9"/>
      <c r="G605" s="9"/>
      <c r="H605" s="9"/>
      <c r="I605" s="9"/>
      <c r="J605" s="9"/>
      <c r="K605" s="6"/>
      <c r="L605" s="8"/>
      <c r="M605" s="6"/>
      <c r="N605" s="6"/>
      <c r="O605" s="9"/>
      <c r="P605" s="9"/>
      <c r="Q605" s="6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ht="12.75" customHeight="1">
      <c r="A606" s="9"/>
      <c r="B606" s="9"/>
      <c r="C606" s="9"/>
      <c r="D606" s="6"/>
      <c r="E606" s="9"/>
      <c r="F606" s="9"/>
      <c r="G606" s="9"/>
      <c r="H606" s="9"/>
      <c r="I606" s="9"/>
      <c r="J606" s="9"/>
      <c r="K606" s="6"/>
      <c r="L606" s="8"/>
      <c r="M606" s="6"/>
      <c r="N606" s="6"/>
      <c r="O606" s="9"/>
      <c r="P606" s="9"/>
      <c r="Q606" s="6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ht="12.75" customHeight="1">
      <c r="A607" s="9"/>
      <c r="B607" s="9"/>
      <c r="C607" s="9"/>
      <c r="D607" s="6"/>
      <c r="E607" s="9"/>
      <c r="F607" s="9"/>
      <c r="G607" s="9"/>
      <c r="H607" s="9"/>
      <c r="I607" s="9"/>
      <c r="J607" s="9"/>
      <c r="K607" s="6"/>
      <c r="L607" s="8"/>
      <c r="M607" s="6"/>
      <c r="N607" s="6"/>
      <c r="O607" s="9"/>
      <c r="P607" s="9"/>
      <c r="Q607" s="6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ht="12.75" customHeight="1">
      <c r="A608" s="9"/>
      <c r="B608" s="9"/>
      <c r="C608" s="9"/>
      <c r="D608" s="6"/>
      <c r="E608" s="9"/>
      <c r="F608" s="9"/>
      <c r="G608" s="9"/>
      <c r="H608" s="9"/>
      <c r="I608" s="9"/>
      <c r="J608" s="9"/>
      <c r="K608" s="6"/>
      <c r="L608" s="8"/>
      <c r="M608" s="6"/>
      <c r="N608" s="6"/>
      <c r="O608" s="9"/>
      <c r="P608" s="9"/>
      <c r="Q608" s="6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ht="12.75" customHeight="1">
      <c r="A609" s="9"/>
      <c r="B609" s="9"/>
      <c r="C609" s="9"/>
      <c r="D609" s="6"/>
      <c r="E609" s="9"/>
      <c r="F609" s="9"/>
      <c r="G609" s="9"/>
      <c r="H609" s="9"/>
      <c r="I609" s="9"/>
      <c r="J609" s="9"/>
      <c r="K609" s="6"/>
      <c r="L609" s="8"/>
      <c r="M609" s="6"/>
      <c r="N609" s="6"/>
      <c r="O609" s="9"/>
      <c r="P609" s="9"/>
      <c r="Q609" s="6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ht="12.75" customHeight="1">
      <c r="A610" s="9"/>
      <c r="B610" s="9"/>
      <c r="C610" s="9"/>
      <c r="D610" s="6"/>
      <c r="E610" s="9"/>
      <c r="F610" s="9"/>
      <c r="G610" s="9"/>
      <c r="H610" s="9"/>
      <c r="I610" s="9"/>
      <c r="J610" s="9"/>
      <c r="K610" s="6"/>
      <c r="L610" s="8"/>
      <c r="M610" s="6"/>
      <c r="N610" s="6"/>
      <c r="O610" s="9"/>
      <c r="P610" s="9"/>
      <c r="Q610" s="6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ht="12.75" customHeight="1">
      <c r="A611" s="9"/>
      <c r="B611" s="9"/>
      <c r="C611" s="9"/>
      <c r="D611" s="6"/>
      <c r="E611" s="9"/>
      <c r="F611" s="9"/>
      <c r="G611" s="9"/>
      <c r="H611" s="9"/>
      <c r="I611" s="9"/>
      <c r="J611" s="9"/>
      <c r="K611" s="6"/>
      <c r="L611" s="8"/>
      <c r="M611" s="6"/>
      <c r="N611" s="6"/>
      <c r="O611" s="9"/>
      <c r="P611" s="9"/>
      <c r="Q611" s="6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ht="12.75" customHeight="1">
      <c r="A612" s="9"/>
      <c r="B612" s="9"/>
      <c r="C612" s="9"/>
      <c r="D612" s="6"/>
      <c r="E612" s="9"/>
      <c r="F612" s="9"/>
      <c r="G612" s="9"/>
      <c r="H612" s="9"/>
      <c r="I612" s="9"/>
      <c r="J612" s="9"/>
      <c r="K612" s="6"/>
      <c r="L612" s="8"/>
      <c r="M612" s="6"/>
      <c r="N612" s="6"/>
      <c r="O612" s="9"/>
      <c r="P612" s="9"/>
      <c r="Q612" s="6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ht="12.75" customHeight="1">
      <c r="A613" s="9"/>
      <c r="B613" s="9"/>
      <c r="C613" s="9"/>
      <c r="D613" s="6"/>
      <c r="E613" s="9"/>
      <c r="F613" s="9"/>
      <c r="G613" s="9"/>
      <c r="H613" s="9"/>
      <c r="I613" s="9"/>
      <c r="J613" s="9"/>
      <c r="K613" s="6"/>
      <c r="L613" s="8"/>
      <c r="M613" s="6"/>
      <c r="N613" s="6"/>
      <c r="O613" s="9"/>
      <c r="P613" s="9"/>
      <c r="Q613" s="6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ht="12.75" customHeight="1">
      <c r="A614" s="9"/>
      <c r="B614" s="9"/>
      <c r="C614" s="9"/>
      <c r="D614" s="6"/>
      <c r="E614" s="9"/>
      <c r="F614" s="9"/>
      <c r="G614" s="9"/>
      <c r="H614" s="9"/>
      <c r="I614" s="9"/>
      <c r="J614" s="9"/>
      <c r="K614" s="6"/>
      <c r="L614" s="8"/>
      <c r="M614" s="6"/>
      <c r="N614" s="6"/>
      <c r="O614" s="9"/>
      <c r="P614" s="9"/>
      <c r="Q614" s="6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ht="12.75" customHeight="1">
      <c r="A615" s="9"/>
      <c r="B615" s="9"/>
      <c r="C615" s="9"/>
      <c r="D615" s="6"/>
      <c r="E615" s="9"/>
      <c r="F615" s="9"/>
      <c r="G615" s="9"/>
      <c r="H615" s="9"/>
      <c r="I615" s="9"/>
      <c r="J615" s="9"/>
      <c r="K615" s="6"/>
      <c r="L615" s="8"/>
      <c r="M615" s="6"/>
      <c r="N615" s="6"/>
      <c r="O615" s="9"/>
      <c r="P615" s="9"/>
      <c r="Q615" s="6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ht="12.75" customHeight="1">
      <c r="A616" s="9"/>
      <c r="B616" s="9"/>
      <c r="C616" s="9"/>
      <c r="D616" s="6"/>
      <c r="E616" s="9"/>
      <c r="F616" s="9"/>
      <c r="G616" s="9"/>
      <c r="H616" s="9"/>
      <c r="I616" s="9"/>
      <c r="J616" s="9"/>
      <c r="K616" s="6"/>
      <c r="L616" s="8"/>
      <c r="M616" s="6"/>
      <c r="N616" s="6"/>
      <c r="O616" s="9"/>
      <c r="P616" s="9"/>
      <c r="Q616" s="6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ht="12.75" customHeight="1">
      <c r="A617" s="9"/>
      <c r="B617" s="9"/>
      <c r="C617" s="9"/>
      <c r="D617" s="6"/>
      <c r="E617" s="9"/>
      <c r="F617" s="9"/>
      <c r="G617" s="9"/>
      <c r="H617" s="9"/>
      <c r="I617" s="9"/>
      <c r="J617" s="9"/>
      <c r="K617" s="6"/>
      <c r="L617" s="8"/>
      <c r="M617" s="6"/>
      <c r="N617" s="6"/>
      <c r="O617" s="9"/>
      <c r="P617" s="9"/>
      <c r="Q617" s="6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ht="12.75" customHeight="1">
      <c r="A618" s="9"/>
      <c r="B618" s="9"/>
      <c r="C618" s="9"/>
      <c r="D618" s="6"/>
      <c r="E618" s="9"/>
      <c r="F618" s="9"/>
      <c r="G618" s="9"/>
      <c r="H618" s="9"/>
      <c r="I618" s="9"/>
      <c r="J618" s="9"/>
      <c r="K618" s="6"/>
      <c r="L618" s="8"/>
      <c r="M618" s="6"/>
      <c r="N618" s="6"/>
      <c r="O618" s="9"/>
      <c r="P618" s="9"/>
      <c r="Q618" s="6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ht="12.75" customHeight="1">
      <c r="A619" s="9"/>
      <c r="B619" s="9"/>
      <c r="C619" s="9"/>
      <c r="D619" s="6"/>
      <c r="E619" s="9"/>
      <c r="F619" s="9"/>
      <c r="G619" s="9"/>
      <c r="H619" s="9"/>
      <c r="I619" s="9"/>
      <c r="J619" s="9"/>
      <c r="K619" s="6"/>
      <c r="L619" s="8"/>
      <c r="M619" s="6"/>
      <c r="N619" s="6"/>
      <c r="O619" s="9"/>
      <c r="P619" s="9"/>
      <c r="Q619" s="6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ht="12.75" customHeight="1">
      <c r="A620" s="9"/>
      <c r="B620" s="9"/>
      <c r="C620" s="9"/>
      <c r="D620" s="6"/>
      <c r="E620" s="9"/>
      <c r="F620" s="9"/>
      <c r="G620" s="9"/>
      <c r="H620" s="9"/>
      <c r="I620" s="9"/>
      <c r="J620" s="9"/>
      <c r="K620" s="6"/>
      <c r="L620" s="8"/>
      <c r="M620" s="6"/>
      <c r="N620" s="6"/>
      <c r="O620" s="9"/>
      <c r="P620" s="9"/>
      <c r="Q620" s="6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ht="12.75" customHeight="1">
      <c r="A621" s="9"/>
      <c r="B621" s="9"/>
      <c r="C621" s="9"/>
      <c r="D621" s="6"/>
      <c r="E621" s="9"/>
      <c r="F621" s="9"/>
      <c r="G621" s="9"/>
      <c r="H621" s="9"/>
      <c r="I621" s="9"/>
      <c r="J621" s="9"/>
      <c r="K621" s="6"/>
      <c r="L621" s="8"/>
      <c r="M621" s="6"/>
      <c r="N621" s="6"/>
      <c r="O621" s="9"/>
      <c r="P621" s="9"/>
      <c r="Q621" s="6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ht="12.75" customHeight="1">
      <c r="A622" s="9"/>
      <c r="B622" s="9"/>
      <c r="C622" s="9"/>
      <c r="D622" s="6"/>
      <c r="E622" s="9"/>
      <c r="F622" s="9"/>
      <c r="G622" s="9"/>
      <c r="H622" s="9"/>
      <c r="I622" s="9"/>
      <c r="J622" s="9"/>
      <c r="K622" s="6"/>
      <c r="L622" s="8"/>
      <c r="M622" s="6"/>
      <c r="N622" s="6"/>
      <c r="O622" s="9"/>
      <c r="P622" s="9"/>
      <c r="Q622" s="6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ht="12.75" customHeight="1">
      <c r="A623" s="9"/>
      <c r="B623" s="9"/>
      <c r="C623" s="9"/>
      <c r="D623" s="6"/>
      <c r="E623" s="9"/>
      <c r="F623" s="9"/>
      <c r="G623" s="9"/>
      <c r="H623" s="9"/>
      <c r="I623" s="9"/>
      <c r="J623" s="9"/>
      <c r="K623" s="6"/>
      <c r="L623" s="8"/>
      <c r="M623" s="6"/>
      <c r="N623" s="6"/>
      <c r="O623" s="9"/>
      <c r="P623" s="9"/>
      <c r="Q623" s="6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ht="12.75" customHeight="1">
      <c r="A624" s="9"/>
      <c r="B624" s="9"/>
      <c r="C624" s="9"/>
      <c r="D624" s="6"/>
      <c r="E624" s="9"/>
      <c r="F624" s="9"/>
      <c r="G624" s="9"/>
      <c r="H624" s="9"/>
      <c r="I624" s="9"/>
      <c r="J624" s="9"/>
      <c r="K624" s="6"/>
      <c r="L624" s="8"/>
      <c r="M624" s="6"/>
      <c r="N624" s="6"/>
      <c r="O624" s="9"/>
      <c r="P624" s="9"/>
      <c r="Q624" s="6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ht="12.75" customHeight="1">
      <c r="A625" s="9"/>
      <c r="B625" s="9"/>
      <c r="C625" s="9"/>
      <c r="D625" s="6"/>
      <c r="E625" s="9"/>
      <c r="F625" s="9"/>
      <c r="G625" s="9"/>
      <c r="H625" s="9"/>
      <c r="I625" s="9"/>
      <c r="J625" s="9"/>
      <c r="K625" s="6"/>
      <c r="L625" s="8"/>
      <c r="M625" s="6"/>
      <c r="N625" s="6"/>
      <c r="O625" s="9"/>
      <c r="P625" s="9"/>
      <c r="Q625" s="6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ht="12.75" customHeight="1">
      <c r="A626" s="9"/>
      <c r="B626" s="9"/>
      <c r="C626" s="9"/>
      <c r="D626" s="6"/>
      <c r="E626" s="9"/>
      <c r="F626" s="9"/>
      <c r="G626" s="9"/>
      <c r="H626" s="9"/>
      <c r="I626" s="9"/>
      <c r="J626" s="9"/>
      <c r="K626" s="6"/>
      <c r="L626" s="8"/>
      <c r="M626" s="6"/>
      <c r="N626" s="6"/>
      <c r="O626" s="9"/>
      <c r="P626" s="9"/>
      <c r="Q626" s="6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ht="12.75" customHeight="1">
      <c r="A627" s="9"/>
      <c r="B627" s="9"/>
      <c r="C627" s="9"/>
      <c r="D627" s="6"/>
      <c r="E627" s="9"/>
      <c r="F627" s="9"/>
      <c r="G627" s="9"/>
      <c r="H627" s="9"/>
      <c r="I627" s="9"/>
      <c r="J627" s="9"/>
      <c r="K627" s="6"/>
      <c r="L627" s="8"/>
      <c r="M627" s="6"/>
      <c r="N627" s="6"/>
      <c r="O627" s="9"/>
      <c r="P627" s="9"/>
      <c r="Q627" s="6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ht="12.75" customHeight="1">
      <c r="A628" s="9"/>
      <c r="B628" s="9"/>
      <c r="C628" s="9"/>
      <c r="D628" s="6"/>
      <c r="E628" s="9"/>
      <c r="F628" s="9"/>
      <c r="G628" s="9"/>
      <c r="H628" s="9"/>
      <c r="I628" s="9"/>
      <c r="J628" s="9"/>
      <c r="K628" s="6"/>
      <c r="L628" s="8"/>
      <c r="M628" s="6"/>
      <c r="N628" s="6"/>
      <c r="O628" s="9"/>
      <c r="P628" s="9"/>
      <c r="Q628" s="6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ht="12.75" customHeight="1">
      <c r="A629" s="9"/>
      <c r="B629" s="9"/>
      <c r="C629" s="9"/>
      <c r="D629" s="6"/>
      <c r="E629" s="9"/>
      <c r="F629" s="9"/>
      <c r="G629" s="9"/>
      <c r="H629" s="9"/>
      <c r="I629" s="9"/>
      <c r="J629" s="9"/>
      <c r="K629" s="6"/>
      <c r="L629" s="8"/>
      <c r="M629" s="6"/>
      <c r="N629" s="6"/>
      <c r="O629" s="9"/>
      <c r="P629" s="9"/>
      <c r="Q629" s="6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ht="12.75" customHeight="1">
      <c r="A630" s="9"/>
      <c r="B630" s="9"/>
      <c r="C630" s="9"/>
      <c r="D630" s="6"/>
      <c r="E630" s="9"/>
      <c r="F630" s="9"/>
      <c r="G630" s="9"/>
      <c r="H630" s="9"/>
      <c r="I630" s="9"/>
      <c r="J630" s="9"/>
      <c r="K630" s="6"/>
      <c r="L630" s="8"/>
      <c r="M630" s="6"/>
      <c r="N630" s="6"/>
      <c r="O630" s="9"/>
      <c r="P630" s="9"/>
      <c r="Q630" s="6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ht="12.75" customHeight="1">
      <c r="A631" s="9"/>
      <c r="B631" s="9"/>
      <c r="C631" s="9"/>
      <c r="D631" s="6"/>
      <c r="E631" s="9"/>
      <c r="F631" s="9"/>
      <c r="G631" s="9"/>
      <c r="H631" s="9"/>
      <c r="I631" s="9"/>
      <c r="J631" s="9"/>
      <c r="K631" s="6"/>
      <c r="L631" s="8"/>
      <c r="M631" s="6"/>
      <c r="N631" s="6"/>
      <c r="O631" s="9"/>
      <c r="P631" s="9"/>
      <c r="Q631" s="6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ht="12.75" customHeight="1">
      <c r="A632" s="9"/>
      <c r="B632" s="9"/>
      <c r="C632" s="9"/>
      <c r="D632" s="6"/>
      <c r="E632" s="9"/>
      <c r="F632" s="9"/>
      <c r="G632" s="9"/>
      <c r="H632" s="9"/>
      <c r="I632" s="9"/>
      <c r="J632" s="9"/>
      <c r="K632" s="6"/>
      <c r="L632" s="8"/>
      <c r="M632" s="6"/>
      <c r="N632" s="6"/>
      <c r="O632" s="9"/>
      <c r="P632" s="9"/>
      <c r="Q632" s="6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ht="12.75" customHeight="1">
      <c r="A633" s="9"/>
      <c r="B633" s="9"/>
      <c r="C633" s="9"/>
      <c r="D633" s="6"/>
      <c r="E633" s="9"/>
      <c r="F633" s="9"/>
      <c r="G633" s="9"/>
      <c r="H633" s="9"/>
      <c r="I633" s="9"/>
      <c r="J633" s="9"/>
      <c r="K633" s="6"/>
      <c r="L633" s="8"/>
      <c r="M633" s="6"/>
      <c r="N633" s="6"/>
      <c r="O633" s="9"/>
      <c r="P633" s="9"/>
      <c r="Q633" s="6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ht="12.75" customHeight="1">
      <c r="A634" s="9"/>
      <c r="B634" s="9"/>
      <c r="C634" s="9"/>
      <c r="D634" s="6"/>
      <c r="E634" s="9"/>
      <c r="F634" s="9"/>
      <c r="G634" s="9"/>
      <c r="H634" s="9"/>
      <c r="I634" s="9"/>
      <c r="J634" s="9"/>
      <c r="K634" s="6"/>
      <c r="L634" s="8"/>
      <c r="M634" s="6"/>
      <c r="N634" s="6"/>
      <c r="O634" s="9"/>
      <c r="P634" s="9"/>
      <c r="Q634" s="6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ht="12.75" customHeight="1">
      <c r="A635" s="9"/>
      <c r="B635" s="9"/>
      <c r="C635" s="9"/>
      <c r="D635" s="6"/>
      <c r="E635" s="9"/>
      <c r="F635" s="9"/>
      <c r="G635" s="9"/>
      <c r="H635" s="9"/>
      <c r="I635" s="9"/>
      <c r="J635" s="9"/>
      <c r="K635" s="6"/>
      <c r="L635" s="8"/>
      <c r="M635" s="6"/>
      <c r="N635" s="6"/>
      <c r="O635" s="9"/>
      <c r="P635" s="9"/>
      <c r="Q635" s="6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ht="12.75" customHeight="1">
      <c r="A636" s="9"/>
      <c r="B636" s="9"/>
      <c r="C636" s="9"/>
      <c r="D636" s="6"/>
      <c r="E636" s="9"/>
      <c r="F636" s="9"/>
      <c r="G636" s="9"/>
      <c r="H636" s="9"/>
      <c r="I636" s="9"/>
      <c r="J636" s="9"/>
      <c r="K636" s="6"/>
      <c r="L636" s="8"/>
      <c r="M636" s="6"/>
      <c r="N636" s="6"/>
      <c r="O636" s="9"/>
      <c r="P636" s="9"/>
      <c r="Q636" s="6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ht="12.75" customHeight="1">
      <c r="A637" s="9"/>
      <c r="B637" s="9"/>
      <c r="C637" s="9"/>
      <c r="D637" s="6"/>
      <c r="E637" s="9"/>
      <c r="F637" s="9"/>
      <c r="G637" s="9"/>
      <c r="H637" s="9"/>
      <c r="I637" s="9"/>
      <c r="J637" s="9"/>
      <c r="K637" s="6"/>
      <c r="L637" s="8"/>
      <c r="M637" s="6"/>
      <c r="N637" s="6"/>
      <c r="O637" s="9"/>
      <c r="P637" s="9"/>
      <c r="Q637" s="6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ht="12.75" customHeight="1">
      <c r="A638" s="9"/>
      <c r="B638" s="9"/>
      <c r="C638" s="9"/>
      <c r="D638" s="6"/>
      <c r="E638" s="9"/>
      <c r="F638" s="9"/>
      <c r="G638" s="9"/>
      <c r="H638" s="9"/>
      <c r="I638" s="9"/>
      <c r="J638" s="9"/>
      <c r="K638" s="6"/>
      <c r="L638" s="8"/>
      <c r="M638" s="6"/>
      <c r="N638" s="6"/>
      <c r="O638" s="9"/>
      <c r="P638" s="9"/>
      <c r="Q638" s="6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ht="12.75" customHeight="1">
      <c r="A639" s="9"/>
      <c r="B639" s="9"/>
      <c r="C639" s="9"/>
      <c r="D639" s="6"/>
      <c r="E639" s="9"/>
      <c r="F639" s="9"/>
      <c r="G639" s="9"/>
      <c r="H639" s="9"/>
      <c r="I639" s="9"/>
      <c r="J639" s="9"/>
      <c r="K639" s="6"/>
      <c r="L639" s="8"/>
      <c r="M639" s="6"/>
      <c r="N639" s="6"/>
      <c r="O639" s="9"/>
      <c r="P639" s="9"/>
      <c r="Q639" s="6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ht="12.75" customHeight="1">
      <c r="A640" s="9"/>
      <c r="B640" s="9"/>
      <c r="C640" s="9"/>
      <c r="D640" s="6"/>
      <c r="E640" s="9"/>
      <c r="F640" s="9"/>
      <c r="G640" s="9"/>
      <c r="H640" s="9"/>
      <c r="I640" s="9"/>
      <c r="J640" s="9"/>
      <c r="K640" s="6"/>
      <c r="L640" s="8"/>
      <c r="M640" s="6"/>
      <c r="N640" s="6"/>
      <c r="O640" s="9"/>
      <c r="P640" s="9"/>
      <c r="Q640" s="6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ht="12.75" customHeight="1">
      <c r="A641" s="9"/>
      <c r="B641" s="9"/>
      <c r="C641" s="9"/>
      <c r="D641" s="6"/>
      <c r="E641" s="9"/>
      <c r="F641" s="9"/>
      <c r="G641" s="9"/>
      <c r="H641" s="9"/>
      <c r="I641" s="9"/>
      <c r="J641" s="9"/>
      <c r="K641" s="6"/>
      <c r="L641" s="8"/>
      <c r="M641" s="6"/>
      <c r="N641" s="6"/>
      <c r="O641" s="9"/>
      <c r="P641" s="9"/>
      <c r="Q641" s="6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ht="12.75" customHeight="1">
      <c r="A642" s="9"/>
      <c r="B642" s="9"/>
      <c r="C642" s="9"/>
      <c r="D642" s="6"/>
      <c r="E642" s="9"/>
      <c r="F642" s="9"/>
      <c r="G642" s="9"/>
      <c r="H642" s="9"/>
      <c r="I642" s="9"/>
      <c r="J642" s="9"/>
      <c r="K642" s="6"/>
      <c r="L642" s="8"/>
      <c r="M642" s="6"/>
      <c r="N642" s="6"/>
      <c r="O642" s="9"/>
      <c r="P642" s="9"/>
      <c r="Q642" s="6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ht="12.75" customHeight="1">
      <c r="A643" s="9"/>
      <c r="B643" s="9"/>
      <c r="C643" s="9"/>
      <c r="D643" s="6"/>
      <c r="E643" s="9"/>
      <c r="F643" s="9"/>
      <c r="G643" s="9"/>
      <c r="H643" s="9"/>
      <c r="I643" s="9"/>
      <c r="J643" s="9"/>
      <c r="K643" s="6"/>
      <c r="L643" s="8"/>
      <c r="M643" s="6"/>
      <c r="N643" s="6"/>
      <c r="O643" s="9"/>
      <c r="P643" s="9"/>
      <c r="Q643" s="6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ht="12.75" customHeight="1">
      <c r="A644" s="9"/>
      <c r="B644" s="9"/>
      <c r="C644" s="9"/>
      <c r="D644" s="6"/>
      <c r="E644" s="9"/>
      <c r="F644" s="9"/>
      <c r="G644" s="9"/>
      <c r="H644" s="9"/>
      <c r="I644" s="9"/>
      <c r="J644" s="9"/>
      <c r="K644" s="6"/>
      <c r="L644" s="8"/>
      <c r="M644" s="6"/>
      <c r="N644" s="6"/>
      <c r="O644" s="9"/>
      <c r="P644" s="9"/>
      <c r="Q644" s="6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ht="12.75" customHeight="1">
      <c r="A645" s="9"/>
      <c r="B645" s="9"/>
      <c r="C645" s="9"/>
      <c r="D645" s="6"/>
      <c r="E645" s="9"/>
      <c r="F645" s="9"/>
      <c r="G645" s="9"/>
      <c r="H645" s="9"/>
      <c r="I645" s="9"/>
      <c r="J645" s="9"/>
      <c r="K645" s="6"/>
      <c r="L645" s="8"/>
      <c r="M645" s="6"/>
      <c r="N645" s="6"/>
      <c r="O645" s="9"/>
      <c r="P645" s="9"/>
      <c r="Q645" s="6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ht="12.75" customHeight="1">
      <c r="A646" s="9"/>
      <c r="B646" s="9"/>
      <c r="C646" s="9"/>
      <c r="D646" s="6"/>
      <c r="E646" s="9"/>
      <c r="F646" s="9"/>
      <c r="G646" s="9"/>
      <c r="H646" s="9"/>
      <c r="I646" s="9"/>
      <c r="J646" s="9"/>
      <c r="K646" s="6"/>
      <c r="L646" s="8"/>
      <c r="M646" s="6"/>
      <c r="N646" s="6"/>
      <c r="O646" s="9"/>
      <c r="P646" s="9"/>
      <c r="Q646" s="6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ht="12.75" customHeight="1">
      <c r="A647" s="9"/>
      <c r="B647" s="9"/>
      <c r="C647" s="9"/>
      <c r="D647" s="6"/>
      <c r="E647" s="9"/>
      <c r="F647" s="9"/>
      <c r="G647" s="9"/>
      <c r="H647" s="9"/>
      <c r="I647" s="9"/>
      <c r="J647" s="9"/>
      <c r="K647" s="6"/>
      <c r="L647" s="8"/>
      <c r="M647" s="6"/>
      <c r="N647" s="6"/>
      <c r="O647" s="9"/>
      <c r="P647" s="9"/>
      <c r="Q647" s="6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ht="12.75" customHeight="1">
      <c r="A648" s="9"/>
      <c r="B648" s="9"/>
      <c r="C648" s="9"/>
      <c r="D648" s="6"/>
      <c r="E648" s="9"/>
      <c r="F648" s="9"/>
      <c r="G648" s="9"/>
      <c r="H648" s="9"/>
      <c r="I648" s="9"/>
      <c r="J648" s="9"/>
      <c r="K648" s="6"/>
      <c r="L648" s="8"/>
      <c r="M648" s="6"/>
      <c r="N648" s="6"/>
      <c r="O648" s="9"/>
      <c r="P648" s="9"/>
      <c r="Q648" s="6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ht="12.75" customHeight="1">
      <c r="A649" s="9"/>
      <c r="B649" s="9"/>
      <c r="C649" s="9"/>
      <c r="D649" s="6"/>
      <c r="E649" s="9"/>
      <c r="F649" s="9"/>
      <c r="G649" s="9"/>
      <c r="H649" s="9"/>
      <c r="I649" s="9"/>
      <c r="J649" s="9"/>
      <c r="K649" s="6"/>
      <c r="L649" s="8"/>
      <c r="M649" s="6"/>
      <c r="N649" s="6"/>
      <c r="O649" s="9"/>
      <c r="P649" s="9"/>
      <c r="Q649" s="6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ht="12.75" customHeight="1">
      <c r="A650" s="9"/>
      <c r="B650" s="9"/>
      <c r="C650" s="9"/>
      <c r="D650" s="6"/>
      <c r="E650" s="9"/>
      <c r="F650" s="9"/>
      <c r="G650" s="9"/>
      <c r="H650" s="9"/>
      <c r="I650" s="9"/>
      <c r="J650" s="9"/>
      <c r="K650" s="6"/>
      <c r="L650" s="8"/>
      <c r="M650" s="6"/>
      <c r="N650" s="6"/>
      <c r="O650" s="9"/>
      <c r="P650" s="9"/>
      <c r="Q650" s="6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ht="12.75" customHeight="1">
      <c r="A651" s="9"/>
      <c r="B651" s="9"/>
      <c r="C651" s="9"/>
      <c r="D651" s="6"/>
      <c r="E651" s="9"/>
      <c r="F651" s="9"/>
      <c r="G651" s="9"/>
      <c r="H651" s="9"/>
      <c r="I651" s="9"/>
      <c r="J651" s="9"/>
      <c r="K651" s="6"/>
      <c r="L651" s="8"/>
      <c r="M651" s="6"/>
      <c r="N651" s="6"/>
      <c r="O651" s="9"/>
      <c r="P651" s="9"/>
      <c r="Q651" s="6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ht="12.75" customHeight="1">
      <c r="A652" s="9"/>
      <c r="B652" s="9"/>
      <c r="C652" s="9"/>
      <c r="D652" s="6"/>
      <c r="E652" s="9"/>
      <c r="F652" s="9"/>
      <c r="G652" s="9"/>
      <c r="H652" s="9"/>
      <c r="I652" s="9"/>
      <c r="J652" s="9"/>
      <c r="K652" s="6"/>
      <c r="L652" s="8"/>
      <c r="M652" s="6"/>
      <c r="N652" s="6"/>
      <c r="O652" s="9"/>
      <c r="P652" s="9"/>
      <c r="Q652" s="6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ht="12.75" customHeight="1">
      <c r="A653" s="9"/>
      <c r="B653" s="9"/>
      <c r="C653" s="9"/>
      <c r="D653" s="6"/>
      <c r="E653" s="9"/>
      <c r="F653" s="9"/>
      <c r="G653" s="9"/>
      <c r="H653" s="9"/>
      <c r="I653" s="9"/>
      <c r="J653" s="9"/>
      <c r="K653" s="6"/>
      <c r="L653" s="8"/>
      <c r="M653" s="6"/>
      <c r="N653" s="6"/>
      <c r="O653" s="9"/>
      <c r="P653" s="9"/>
      <c r="Q653" s="6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ht="12.75" customHeight="1">
      <c r="A654" s="9"/>
      <c r="B654" s="9"/>
      <c r="C654" s="9"/>
      <c r="D654" s="6"/>
      <c r="E654" s="9"/>
      <c r="F654" s="9"/>
      <c r="G654" s="9"/>
      <c r="H654" s="9"/>
      <c r="I654" s="9"/>
      <c r="J654" s="9"/>
      <c r="K654" s="6"/>
      <c r="L654" s="8"/>
      <c r="M654" s="6"/>
      <c r="N654" s="6"/>
      <c r="O654" s="9"/>
      <c r="P654" s="9"/>
      <c r="Q654" s="6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ht="12.75" customHeight="1">
      <c r="A655" s="9"/>
      <c r="B655" s="9"/>
      <c r="C655" s="9"/>
      <c r="D655" s="6"/>
      <c r="E655" s="9"/>
      <c r="F655" s="9"/>
      <c r="G655" s="9"/>
      <c r="H655" s="9"/>
      <c r="I655" s="9"/>
      <c r="J655" s="9"/>
      <c r="K655" s="6"/>
      <c r="L655" s="8"/>
      <c r="M655" s="6"/>
      <c r="N655" s="6"/>
      <c r="O655" s="9"/>
      <c r="P655" s="9"/>
      <c r="Q655" s="6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ht="12.75" customHeight="1">
      <c r="A656" s="9"/>
      <c r="B656" s="9"/>
      <c r="C656" s="9"/>
      <c r="D656" s="6"/>
      <c r="E656" s="9"/>
      <c r="F656" s="9"/>
      <c r="G656" s="9"/>
      <c r="H656" s="9"/>
      <c r="I656" s="9"/>
      <c r="J656" s="9"/>
      <c r="K656" s="6"/>
      <c r="L656" s="8"/>
      <c r="M656" s="6"/>
      <c r="N656" s="6"/>
      <c r="O656" s="9"/>
      <c r="P656" s="9"/>
      <c r="Q656" s="6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ht="12.75" customHeight="1">
      <c r="A657" s="9"/>
      <c r="B657" s="9"/>
      <c r="C657" s="9"/>
      <c r="D657" s="6"/>
      <c r="E657" s="9"/>
      <c r="F657" s="9"/>
      <c r="G657" s="9"/>
      <c r="H657" s="9"/>
      <c r="I657" s="9"/>
      <c r="J657" s="9"/>
      <c r="K657" s="6"/>
      <c r="L657" s="8"/>
      <c r="M657" s="6"/>
      <c r="N657" s="6"/>
      <c r="O657" s="9"/>
      <c r="P657" s="9"/>
      <c r="Q657" s="6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ht="12.75" customHeight="1">
      <c r="A658" s="9"/>
      <c r="B658" s="9"/>
      <c r="C658" s="9"/>
      <c r="D658" s="6"/>
      <c r="E658" s="9"/>
      <c r="F658" s="9"/>
      <c r="G658" s="9"/>
      <c r="H658" s="9"/>
      <c r="I658" s="9"/>
      <c r="J658" s="9"/>
      <c r="K658" s="6"/>
      <c r="L658" s="8"/>
      <c r="M658" s="6"/>
      <c r="N658" s="6"/>
      <c r="O658" s="9"/>
      <c r="P658" s="9"/>
      <c r="Q658" s="6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ht="12.75" customHeight="1">
      <c r="A659" s="9"/>
      <c r="B659" s="9"/>
      <c r="C659" s="9"/>
      <c r="D659" s="6"/>
      <c r="E659" s="9"/>
      <c r="F659" s="9"/>
      <c r="G659" s="9"/>
      <c r="H659" s="9"/>
      <c r="I659" s="9"/>
      <c r="J659" s="9"/>
      <c r="K659" s="6"/>
      <c r="L659" s="8"/>
      <c r="M659" s="6"/>
      <c r="N659" s="6"/>
      <c r="O659" s="9"/>
      <c r="P659" s="9"/>
      <c r="Q659" s="6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ht="12.75" customHeight="1">
      <c r="A660" s="9"/>
      <c r="B660" s="9"/>
      <c r="C660" s="9"/>
      <c r="D660" s="6"/>
      <c r="E660" s="9"/>
      <c r="F660" s="9"/>
      <c r="G660" s="9"/>
      <c r="H660" s="9"/>
      <c r="I660" s="9"/>
      <c r="J660" s="9"/>
      <c r="K660" s="6"/>
      <c r="L660" s="8"/>
      <c r="M660" s="6"/>
      <c r="N660" s="6"/>
      <c r="O660" s="9"/>
      <c r="P660" s="9"/>
      <c r="Q660" s="6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ht="12.75" customHeight="1">
      <c r="A661" s="9"/>
      <c r="B661" s="9"/>
      <c r="C661" s="9"/>
      <c r="D661" s="6"/>
      <c r="E661" s="9"/>
      <c r="F661" s="9"/>
      <c r="G661" s="9"/>
      <c r="H661" s="9"/>
      <c r="I661" s="9"/>
      <c r="J661" s="9"/>
      <c r="K661" s="6"/>
      <c r="L661" s="8"/>
      <c r="M661" s="6"/>
      <c r="N661" s="6"/>
      <c r="O661" s="9"/>
      <c r="P661" s="9"/>
      <c r="Q661" s="6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ht="12.75" customHeight="1">
      <c r="A662" s="9"/>
      <c r="B662" s="9"/>
      <c r="C662" s="9"/>
      <c r="D662" s="6"/>
      <c r="E662" s="9"/>
      <c r="F662" s="9"/>
      <c r="G662" s="9"/>
      <c r="H662" s="9"/>
      <c r="I662" s="9"/>
      <c r="J662" s="9"/>
      <c r="K662" s="6"/>
      <c r="L662" s="8"/>
      <c r="M662" s="6"/>
      <c r="N662" s="6"/>
      <c r="O662" s="9"/>
      <c r="P662" s="9"/>
      <c r="Q662" s="6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ht="12.75" customHeight="1">
      <c r="A663" s="9"/>
      <c r="B663" s="9"/>
      <c r="C663" s="9"/>
      <c r="D663" s="6"/>
      <c r="E663" s="9"/>
      <c r="F663" s="9"/>
      <c r="G663" s="9"/>
      <c r="H663" s="9"/>
      <c r="I663" s="9"/>
      <c r="J663" s="9"/>
      <c r="K663" s="6"/>
      <c r="L663" s="8"/>
      <c r="M663" s="6"/>
      <c r="N663" s="6"/>
      <c r="O663" s="9"/>
      <c r="P663" s="9"/>
      <c r="Q663" s="6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ht="12.75" customHeight="1">
      <c r="A664" s="9"/>
      <c r="B664" s="9"/>
      <c r="C664" s="9"/>
      <c r="D664" s="6"/>
      <c r="E664" s="9"/>
      <c r="F664" s="9"/>
      <c r="G664" s="9"/>
      <c r="H664" s="9"/>
      <c r="I664" s="9"/>
      <c r="J664" s="9"/>
      <c r="K664" s="6"/>
      <c r="L664" s="8"/>
      <c r="M664" s="6"/>
      <c r="N664" s="6"/>
      <c r="O664" s="9"/>
      <c r="P664" s="9"/>
      <c r="Q664" s="6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ht="12.75" customHeight="1">
      <c r="A665" s="9"/>
      <c r="B665" s="9"/>
      <c r="C665" s="9"/>
      <c r="D665" s="6"/>
      <c r="E665" s="9"/>
      <c r="F665" s="9"/>
      <c r="G665" s="9"/>
      <c r="H665" s="9"/>
      <c r="I665" s="9"/>
      <c r="J665" s="9"/>
      <c r="K665" s="6"/>
      <c r="L665" s="8"/>
      <c r="M665" s="6"/>
      <c r="N665" s="6"/>
      <c r="O665" s="9"/>
      <c r="P665" s="9"/>
      <c r="Q665" s="6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ht="12.75" customHeight="1">
      <c r="A666" s="9"/>
      <c r="B666" s="9"/>
      <c r="C666" s="9"/>
      <c r="D666" s="6"/>
      <c r="E666" s="9"/>
      <c r="F666" s="9"/>
      <c r="G666" s="9"/>
      <c r="H666" s="9"/>
      <c r="I666" s="9"/>
      <c r="J666" s="9"/>
      <c r="K666" s="6"/>
      <c r="L666" s="8"/>
      <c r="M666" s="6"/>
      <c r="N666" s="6"/>
      <c r="O666" s="9"/>
      <c r="P666" s="9"/>
      <c r="Q666" s="6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ht="12.75" customHeight="1">
      <c r="A667" s="9"/>
      <c r="B667" s="9"/>
      <c r="C667" s="9"/>
      <c r="D667" s="6"/>
      <c r="E667" s="9"/>
      <c r="F667" s="9"/>
      <c r="G667" s="9"/>
      <c r="H667" s="9"/>
      <c r="I667" s="9"/>
      <c r="J667" s="9"/>
      <c r="K667" s="6"/>
      <c r="L667" s="8"/>
      <c r="M667" s="6"/>
      <c r="N667" s="6"/>
      <c r="O667" s="9"/>
      <c r="P667" s="9"/>
      <c r="Q667" s="6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ht="12.75" customHeight="1">
      <c r="A668" s="9"/>
      <c r="B668" s="9"/>
      <c r="C668" s="9"/>
      <c r="D668" s="6"/>
      <c r="E668" s="9"/>
      <c r="F668" s="9"/>
      <c r="G668" s="9"/>
      <c r="H668" s="9"/>
      <c r="I668" s="9"/>
      <c r="J668" s="9"/>
      <c r="K668" s="6"/>
      <c r="L668" s="8"/>
      <c r="M668" s="6"/>
      <c r="N668" s="6"/>
      <c r="O668" s="9"/>
      <c r="P668" s="9"/>
      <c r="Q668" s="6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ht="12.75" customHeight="1">
      <c r="A669" s="9"/>
      <c r="B669" s="9"/>
      <c r="C669" s="9"/>
      <c r="D669" s="6"/>
      <c r="E669" s="9"/>
      <c r="F669" s="9"/>
      <c r="G669" s="9"/>
      <c r="H669" s="9"/>
      <c r="I669" s="9"/>
      <c r="J669" s="9"/>
      <c r="K669" s="6"/>
      <c r="L669" s="8"/>
      <c r="M669" s="6"/>
      <c r="N669" s="6"/>
      <c r="O669" s="9"/>
      <c r="P669" s="9"/>
      <c r="Q669" s="6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ht="12.75" customHeight="1">
      <c r="A670" s="9"/>
      <c r="B670" s="9"/>
      <c r="C670" s="9"/>
      <c r="D670" s="6"/>
      <c r="E670" s="9"/>
      <c r="F670" s="9"/>
      <c r="G670" s="9"/>
      <c r="H670" s="9"/>
      <c r="I670" s="9"/>
      <c r="J670" s="9"/>
      <c r="K670" s="6"/>
      <c r="L670" s="8"/>
      <c r="M670" s="6"/>
      <c r="N670" s="6"/>
      <c r="O670" s="9"/>
      <c r="P670" s="9"/>
      <c r="Q670" s="6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ht="12.75" customHeight="1">
      <c r="A671" s="9"/>
      <c r="B671" s="9"/>
      <c r="C671" s="9"/>
      <c r="D671" s="6"/>
      <c r="E671" s="9"/>
      <c r="F671" s="9"/>
      <c r="G671" s="9"/>
      <c r="H671" s="9"/>
      <c r="I671" s="9"/>
      <c r="J671" s="9"/>
      <c r="K671" s="6"/>
      <c r="L671" s="8"/>
      <c r="M671" s="6"/>
      <c r="N671" s="6"/>
      <c r="O671" s="9"/>
      <c r="P671" s="9"/>
      <c r="Q671" s="6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ht="12.75" customHeight="1">
      <c r="A672" s="9"/>
      <c r="B672" s="9"/>
      <c r="C672" s="9"/>
      <c r="D672" s="6"/>
      <c r="E672" s="9"/>
      <c r="F672" s="9"/>
      <c r="G672" s="9"/>
      <c r="H672" s="9"/>
      <c r="I672" s="9"/>
      <c r="J672" s="9"/>
      <c r="K672" s="6"/>
      <c r="L672" s="8"/>
      <c r="M672" s="6"/>
      <c r="N672" s="6"/>
      <c r="O672" s="9"/>
      <c r="P672" s="9"/>
      <c r="Q672" s="6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ht="12.75" customHeight="1">
      <c r="A673" s="9"/>
      <c r="B673" s="9"/>
      <c r="C673" s="9"/>
      <c r="D673" s="6"/>
      <c r="E673" s="9"/>
      <c r="F673" s="9"/>
      <c r="G673" s="9"/>
      <c r="H673" s="9"/>
      <c r="I673" s="9"/>
      <c r="J673" s="9"/>
      <c r="K673" s="6"/>
      <c r="L673" s="8"/>
      <c r="M673" s="6"/>
      <c r="N673" s="6"/>
      <c r="O673" s="9"/>
      <c r="P673" s="9"/>
      <c r="Q673" s="6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ht="12.75" customHeight="1">
      <c r="A674" s="9"/>
      <c r="B674" s="9"/>
      <c r="C674" s="9"/>
      <c r="D674" s="6"/>
      <c r="E674" s="9"/>
      <c r="F674" s="9"/>
      <c r="G674" s="9"/>
      <c r="H674" s="9"/>
      <c r="I674" s="9"/>
      <c r="J674" s="9"/>
      <c r="K674" s="6"/>
      <c r="L674" s="8"/>
      <c r="M674" s="6"/>
      <c r="N674" s="6"/>
      <c r="O674" s="9"/>
      <c r="P674" s="9"/>
      <c r="Q674" s="6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ht="12.75" customHeight="1">
      <c r="A675" s="9"/>
      <c r="B675" s="9"/>
      <c r="C675" s="9"/>
      <c r="D675" s="6"/>
      <c r="E675" s="9"/>
      <c r="F675" s="9"/>
      <c r="G675" s="9"/>
      <c r="H675" s="9"/>
      <c r="I675" s="9"/>
      <c r="J675" s="9"/>
      <c r="K675" s="6"/>
      <c r="L675" s="8"/>
      <c r="M675" s="6"/>
      <c r="N675" s="6"/>
      <c r="O675" s="9"/>
      <c r="P675" s="9"/>
      <c r="Q675" s="6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ht="12.75" customHeight="1">
      <c r="A676" s="9"/>
      <c r="B676" s="9"/>
      <c r="C676" s="9"/>
      <c r="D676" s="6"/>
      <c r="E676" s="9"/>
      <c r="F676" s="9"/>
      <c r="G676" s="9"/>
      <c r="H676" s="9"/>
      <c r="I676" s="9"/>
      <c r="J676" s="9"/>
      <c r="K676" s="6"/>
      <c r="L676" s="8"/>
      <c r="M676" s="6"/>
      <c r="N676" s="6"/>
      <c r="O676" s="9"/>
      <c r="P676" s="9"/>
      <c r="Q676" s="6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ht="12.75" customHeight="1">
      <c r="A677" s="9"/>
      <c r="B677" s="9"/>
      <c r="C677" s="9"/>
      <c r="D677" s="6"/>
      <c r="E677" s="9"/>
      <c r="F677" s="9"/>
      <c r="G677" s="9"/>
      <c r="H677" s="9"/>
      <c r="I677" s="9"/>
      <c r="J677" s="9"/>
      <c r="K677" s="6"/>
      <c r="L677" s="8"/>
      <c r="M677" s="6"/>
      <c r="N677" s="6"/>
      <c r="O677" s="9"/>
      <c r="P677" s="9"/>
      <c r="Q677" s="6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ht="12.75" customHeight="1">
      <c r="A678" s="9"/>
      <c r="B678" s="9"/>
      <c r="C678" s="9"/>
      <c r="D678" s="6"/>
      <c r="E678" s="9"/>
      <c r="F678" s="9"/>
      <c r="G678" s="9"/>
      <c r="H678" s="9"/>
      <c r="I678" s="9"/>
      <c r="J678" s="9"/>
      <c r="K678" s="6"/>
      <c r="L678" s="8"/>
      <c r="M678" s="6"/>
      <c r="N678" s="6"/>
      <c r="O678" s="9"/>
      <c r="P678" s="9"/>
      <c r="Q678" s="6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ht="12.75" customHeight="1">
      <c r="A679" s="9"/>
      <c r="B679" s="9"/>
      <c r="C679" s="9"/>
      <c r="D679" s="6"/>
      <c r="E679" s="9"/>
      <c r="F679" s="9"/>
      <c r="G679" s="9"/>
      <c r="H679" s="9"/>
      <c r="I679" s="9"/>
      <c r="J679" s="9"/>
      <c r="K679" s="6"/>
      <c r="L679" s="8"/>
      <c r="M679" s="6"/>
      <c r="N679" s="6"/>
      <c r="O679" s="9"/>
      <c r="P679" s="9"/>
      <c r="Q679" s="6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ht="12.75" customHeight="1">
      <c r="A680" s="9"/>
      <c r="B680" s="9"/>
      <c r="C680" s="9"/>
      <c r="D680" s="6"/>
      <c r="E680" s="9"/>
      <c r="F680" s="9"/>
      <c r="G680" s="9"/>
      <c r="H680" s="9"/>
      <c r="I680" s="9"/>
      <c r="J680" s="9"/>
      <c r="K680" s="6"/>
      <c r="L680" s="8"/>
      <c r="M680" s="6"/>
      <c r="N680" s="6"/>
      <c r="O680" s="9"/>
      <c r="P680" s="9"/>
      <c r="Q680" s="6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ht="12.75" customHeight="1">
      <c r="A681" s="9"/>
      <c r="B681" s="9"/>
      <c r="C681" s="9"/>
      <c r="D681" s="6"/>
      <c r="E681" s="9"/>
      <c r="F681" s="9"/>
      <c r="G681" s="9"/>
      <c r="H681" s="9"/>
      <c r="I681" s="9"/>
      <c r="J681" s="9"/>
      <c r="K681" s="6"/>
      <c r="L681" s="8"/>
      <c r="M681" s="6"/>
      <c r="N681" s="6"/>
      <c r="O681" s="9"/>
      <c r="P681" s="9"/>
      <c r="Q681" s="6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ht="12.75" customHeight="1">
      <c r="A682" s="9"/>
      <c r="B682" s="9"/>
      <c r="C682" s="9"/>
      <c r="D682" s="6"/>
      <c r="E682" s="9"/>
      <c r="F682" s="9"/>
      <c r="G682" s="9"/>
      <c r="H682" s="9"/>
      <c r="I682" s="9"/>
      <c r="J682" s="9"/>
      <c r="K682" s="6"/>
      <c r="L682" s="8"/>
      <c r="M682" s="6"/>
      <c r="N682" s="6"/>
      <c r="O682" s="9"/>
      <c r="P682" s="9"/>
      <c r="Q682" s="6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ht="12.75" customHeight="1">
      <c r="A683" s="9"/>
      <c r="B683" s="9"/>
      <c r="C683" s="9"/>
      <c r="D683" s="6"/>
      <c r="E683" s="9"/>
      <c r="F683" s="9"/>
      <c r="G683" s="9"/>
      <c r="H683" s="9"/>
      <c r="I683" s="9"/>
      <c r="J683" s="9"/>
      <c r="K683" s="6"/>
      <c r="L683" s="8"/>
      <c r="M683" s="6"/>
      <c r="N683" s="6"/>
      <c r="O683" s="9"/>
      <c r="P683" s="9"/>
      <c r="Q683" s="6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ht="12.75" customHeight="1">
      <c r="A684" s="9"/>
      <c r="B684" s="9"/>
      <c r="C684" s="9"/>
      <c r="D684" s="6"/>
      <c r="E684" s="9"/>
      <c r="F684" s="9"/>
      <c r="G684" s="9"/>
      <c r="H684" s="9"/>
      <c r="I684" s="9"/>
      <c r="J684" s="9"/>
      <c r="K684" s="6"/>
      <c r="L684" s="8"/>
      <c r="M684" s="6"/>
      <c r="N684" s="6"/>
      <c r="O684" s="9"/>
      <c r="P684" s="9"/>
      <c r="Q684" s="6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ht="12.75" customHeight="1">
      <c r="A685" s="9"/>
      <c r="B685" s="9"/>
      <c r="C685" s="9"/>
      <c r="D685" s="6"/>
      <c r="E685" s="9"/>
      <c r="F685" s="9"/>
      <c r="G685" s="9"/>
      <c r="H685" s="9"/>
      <c r="I685" s="9"/>
      <c r="J685" s="9"/>
      <c r="K685" s="6"/>
      <c r="L685" s="8"/>
      <c r="M685" s="6"/>
      <c r="N685" s="6"/>
      <c r="O685" s="9"/>
      <c r="P685" s="9"/>
      <c r="Q685" s="6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ht="12.75" customHeight="1">
      <c r="A686" s="9"/>
      <c r="B686" s="9"/>
      <c r="C686" s="9"/>
      <c r="D686" s="6"/>
      <c r="E686" s="9"/>
      <c r="F686" s="9"/>
      <c r="G686" s="9"/>
      <c r="H686" s="9"/>
      <c r="I686" s="9"/>
      <c r="J686" s="9"/>
      <c r="K686" s="6"/>
      <c r="L686" s="8"/>
      <c r="M686" s="6"/>
      <c r="N686" s="6"/>
      <c r="O686" s="9"/>
      <c r="P686" s="9"/>
      <c r="Q686" s="6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ht="12.75" customHeight="1">
      <c r="A687" s="9"/>
      <c r="B687" s="9"/>
      <c r="C687" s="9"/>
      <c r="D687" s="6"/>
      <c r="E687" s="9"/>
      <c r="F687" s="9"/>
      <c r="G687" s="9"/>
      <c r="H687" s="9"/>
      <c r="I687" s="9"/>
      <c r="J687" s="9"/>
      <c r="K687" s="6"/>
      <c r="L687" s="8"/>
      <c r="M687" s="6"/>
      <c r="N687" s="6"/>
      <c r="O687" s="9"/>
      <c r="P687" s="9"/>
      <c r="Q687" s="6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ht="12.75" customHeight="1">
      <c r="A688" s="9"/>
      <c r="B688" s="9"/>
      <c r="C688" s="9"/>
      <c r="D688" s="6"/>
      <c r="E688" s="9"/>
      <c r="F688" s="9"/>
      <c r="G688" s="9"/>
      <c r="H688" s="9"/>
      <c r="I688" s="9"/>
      <c r="J688" s="9"/>
      <c r="K688" s="6"/>
      <c r="L688" s="8"/>
      <c r="M688" s="6"/>
      <c r="N688" s="6"/>
      <c r="O688" s="9"/>
      <c r="P688" s="9"/>
      <c r="Q688" s="6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ht="12.75" customHeight="1">
      <c r="A689" s="9"/>
      <c r="B689" s="9"/>
      <c r="C689" s="9"/>
      <c r="D689" s="6"/>
      <c r="E689" s="9"/>
      <c r="F689" s="9"/>
      <c r="G689" s="9"/>
      <c r="H689" s="9"/>
      <c r="I689" s="9"/>
      <c r="J689" s="9"/>
      <c r="K689" s="6"/>
      <c r="L689" s="8"/>
      <c r="M689" s="6"/>
      <c r="N689" s="6"/>
      <c r="O689" s="9"/>
      <c r="P689" s="9"/>
      <c r="Q689" s="6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ht="12.75" customHeight="1">
      <c r="A690" s="9"/>
      <c r="B690" s="9"/>
      <c r="C690" s="9"/>
      <c r="D690" s="6"/>
      <c r="E690" s="9"/>
      <c r="F690" s="9"/>
      <c r="G690" s="9"/>
      <c r="H690" s="9"/>
      <c r="I690" s="9"/>
      <c r="J690" s="9"/>
      <c r="K690" s="6"/>
      <c r="L690" s="8"/>
      <c r="M690" s="6"/>
      <c r="N690" s="6"/>
      <c r="O690" s="9"/>
      <c r="P690" s="9"/>
      <c r="Q690" s="6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ht="12.75" customHeight="1">
      <c r="A691" s="9"/>
      <c r="B691" s="9"/>
      <c r="C691" s="9"/>
      <c r="D691" s="6"/>
      <c r="E691" s="9"/>
      <c r="F691" s="9"/>
      <c r="G691" s="9"/>
      <c r="H691" s="9"/>
      <c r="I691" s="9"/>
      <c r="J691" s="9"/>
      <c r="K691" s="6"/>
      <c r="L691" s="8"/>
      <c r="M691" s="6"/>
      <c r="N691" s="6"/>
      <c r="O691" s="9"/>
      <c r="P691" s="9"/>
      <c r="Q691" s="6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ht="12.75" customHeight="1">
      <c r="A692" s="9"/>
      <c r="B692" s="9"/>
      <c r="C692" s="9"/>
      <c r="D692" s="6"/>
      <c r="E692" s="9"/>
      <c r="F692" s="9"/>
      <c r="G692" s="9"/>
      <c r="H692" s="9"/>
      <c r="I692" s="9"/>
      <c r="J692" s="9"/>
      <c r="K692" s="6"/>
      <c r="L692" s="8"/>
      <c r="M692" s="6"/>
      <c r="N692" s="6"/>
      <c r="O692" s="9"/>
      <c r="P692" s="9"/>
      <c r="Q692" s="6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ht="12.75" customHeight="1">
      <c r="A693" s="9"/>
      <c r="B693" s="9"/>
      <c r="C693" s="9"/>
      <c r="D693" s="6"/>
      <c r="E693" s="9"/>
      <c r="F693" s="9"/>
      <c r="G693" s="9"/>
      <c r="H693" s="9"/>
      <c r="I693" s="9"/>
      <c r="J693" s="9"/>
      <c r="K693" s="6"/>
      <c r="L693" s="8"/>
      <c r="M693" s="6"/>
      <c r="N693" s="6"/>
      <c r="O693" s="9"/>
      <c r="P693" s="9"/>
      <c r="Q693" s="6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ht="12.75" customHeight="1">
      <c r="A694" s="9"/>
      <c r="B694" s="9"/>
      <c r="C694" s="9"/>
      <c r="D694" s="6"/>
      <c r="E694" s="9"/>
      <c r="F694" s="9"/>
      <c r="G694" s="9"/>
      <c r="H694" s="9"/>
      <c r="I694" s="9"/>
      <c r="J694" s="9"/>
      <c r="K694" s="6"/>
      <c r="L694" s="8"/>
      <c r="M694" s="6"/>
      <c r="N694" s="6"/>
      <c r="O694" s="9"/>
      <c r="P694" s="9"/>
      <c r="Q694" s="6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ht="12.75" customHeight="1">
      <c r="A695" s="9"/>
      <c r="B695" s="9"/>
      <c r="C695" s="9"/>
      <c r="D695" s="6"/>
      <c r="E695" s="9"/>
      <c r="F695" s="9"/>
      <c r="G695" s="9"/>
      <c r="H695" s="9"/>
      <c r="I695" s="9"/>
      <c r="J695" s="9"/>
      <c r="K695" s="6"/>
      <c r="L695" s="8"/>
      <c r="M695" s="6"/>
      <c r="N695" s="6"/>
      <c r="O695" s="9"/>
      <c r="P695" s="9"/>
      <c r="Q695" s="6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ht="12.75" customHeight="1">
      <c r="A696" s="9"/>
      <c r="B696" s="9"/>
      <c r="C696" s="9"/>
      <c r="D696" s="6"/>
      <c r="E696" s="9"/>
      <c r="F696" s="9"/>
      <c r="G696" s="9"/>
      <c r="H696" s="9"/>
      <c r="I696" s="9"/>
      <c r="J696" s="9"/>
      <c r="K696" s="6"/>
      <c r="L696" s="8"/>
      <c r="M696" s="6"/>
      <c r="N696" s="6"/>
      <c r="O696" s="9"/>
      <c r="P696" s="9"/>
      <c r="Q696" s="6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ht="12.75" customHeight="1">
      <c r="A697" s="9"/>
      <c r="B697" s="9"/>
      <c r="C697" s="9"/>
      <c r="D697" s="6"/>
      <c r="E697" s="9"/>
      <c r="F697" s="9"/>
      <c r="G697" s="9"/>
      <c r="H697" s="9"/>
      <c r="I697" s="9"/>
      <c r="J697" s="9"/>
      <c r="K697" s="6"/>
      <c r="L697" s="8"/>
      <c r="M697" s="6"/>
      <c r="N697" s="6"/>
      <c r="O697" s="9"/>
      <c r="P697" s="9"/>
      <c r="Q697" s="6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ht="12.75" customHeight="1">
      <c r="A698" s="9"/>
      <c r="B698" s="9"/>
      <c r="C698" s="9"/>
      <c r="D698" s="6"/>
      <c r="E698" s="9"/>
      <c r="F698" s="9"/>
      <c r="G698" s="9"/>
      <c r="H698" s="9"/>
      <c r="I698" s="9"/>
      <c r="J698" s="9"/>
      <c r="K698" s="6"/>
      <c r="L698" s="8"/>
      <c r="M698" s="6"/>
      <c r="N698" s="6"/>
      <c r="O698" s="9"/>
      <c r="P698" s="9"/>
      <c r="Q698" s="6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ht="12.75" customHeight="1">
      <c r="A699" s="9"/>
      <c r="B699" s="9"/>
      <c r="C699" s="9"/>
      <c r="D699" s="6"/>
      <c r="E699" s="9"/>
      <c r="F699" s="9"/>
      <c r="G699" s="9"/>
      <c r="H699" s="9"/>
      <c r="I699" s="9"/>
      <c r="J699" s="9"/>
      <c r="K699" s="6"/>
      <c r="L699" s="8"/>
      <c r="M699" s="6"/>
      <c r="N699" s="6"/>
      <c r="O699" s="9"/>
      <c r="P699" s="9"/>
      <c r="Q699" s="6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ht="12.75" customHeight="1">
      <c r="A700" s="9"/>
      <c r="B700" s="9"/>
      <c r="C700" s="9"/>
      <c r="D700" s="6"/>
      <c r="E700" s="9"/>
      <c r="F700" s="9"/>
      <c r="G700" s="9"/>
      <c r="H700" s="9"/>
      <c r="I700" s="9"/>
      <c r="J700" s="9"/>
      <c r="K700" s="6"/>
      <c r="L700" s="8"/>
      <c r="M700" s="6"/>
      <c r="N700" s="6"/>
      <c r="O700" s="9"/>
      <c r="P700" s="9"/>
      <c r="Q700" s="6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ht="12.75" customHeight="1">
      <c r="A701" s="9"/>
      <c r="B701" s="9"/>
      <c r="C701" s="9"/>
      <c r="D701" s="6"/>
      <c r="E701" s="9"/>
      <c r="F701" s="9"/>
      <c r="G701" s="9"/>
      <c r="H701" s="9"/>
      <c r="I701" s="9"/>
      <c r="J701" s="9"/>
      <c r="K701" s="6"/>
      <c r="L701" s="8"/>
      <c r="M701" s="6"/>
      <c r="N701" s="6"/>
      <c r="O701" s="9"/>
      <c r="P701" s="9"/>
      <c r="Q701" s="6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ht="12.75" customHeight="1">
      <c r="A702" s="9"/>
      <c r="B702" s="9"/>
      <c r="C702" s="9"/>
      <c r="D702" s="6"/>
      <c r="E702" s="9"/>
      <c r="F702" s="9"/>
      <c r="G702" s="9"/>
      <c r="H702" s="9"/>
      <c r="I702" s="9"/>
      <c r="J702" s="9"/>
      <c r="K702" s="6"/>
      <c r="L702" s="8"/>
      <c r="M702" s="6"/>
      <c r="N702" s="6"/>
      <c r="O702" s="9"/>
      <c r="P702" s="9"/>
      <c r="Q702" s="6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ht="12.75" customHeight="1">
      <c r="A703" s="9"/>
      <c r="B703" s="9"/>
      <c r="C703" s="9"/>
      <c r="D703" s="6"/>
      <c r="E703" s="9"/>
      <c r="F703" s="9"/>
      <c r="G703" s="9"/>
      <c r="H703" s="9"/>
      <c r="I703" s="9"/>
      <c r="J703" s="9"/>
      <c r="K703" s="6"/>
      <c r="L703" s="8"/>
      <c r="M703" s="6"/>
      <c r="N703" s="6"/>
      <c r="O703" s="9"/>
      <c r="P703" s="9"/>
      <c r="Q703" s="6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ht="12.75" customHeight="1">
      <c r="A704" s="9"/>
      <c r="B704" s="9"/>
      <c r="C704" s="9"/>
      <c r="D704" s="6"/>
      <c r="E704" s="9"/>
      <c r="F704" s="9"/>
      <c r="G704" s="9"/>
      <c r="H704" s="9"/>
      <c r="I704" s="9"/>
      <c r="J704" s="9"/>
      <c r="K704" s="6"/>
      <c r="L704" s="8"/>
      <c r="M704" s="6"/>
      <c r="N704" s="6"/>
      <c r="O704" s="9"/>
      <c r="P704" s="9"/>
      <c r="Q704" s="6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ht="12.75" customHeight="1">
      <c r="A705" s="9"/>
      <c r="B705" s="9"/>
      <c r="C705" s="9"/>
      <c r="D705" s="6"/>
      <c r="E705" s="9"/>
      <c r="F705" s="9"/>
      <c r="G705" s="9"/>
      <c r="H705" s="9"/>
      <c r="I705" s="9"/>
      <c r="J705" s="9"/>
      <c r="K705" s="6"/>
      <c r="L705" s="8"/>
      <c r="M705" s="6"/>
      <c r="N705" s="6"/>
      <c r="O705" s="9"/>
      <c r="P705" s="9"/>
      <c r="Q705" s="6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ht="12.75" customHeight="1">
      <c r="A706" s="9"/>
      <c r="B706" s="9"/>
      <c r="C706" s="9"/>
      <c r="D706" s="6"/>
      <c r="E706" s="9"/>
      <c r="F706" s="9"/>
      <c r="G706" s="9"/>
      <c r="H706" s="9"/>
      <c r="I706" s="9"/>
      <c r="J706" s="9"/>
      <c r="K706" s="6"/>
      <c r="L706" s="8"/>
      <c r="M706" s="6"/>
      <c r="N706" s="6"/>
      <c r="O706" s="9"/>
      <c r="P706" s="9"/>
      <c r="Q706" s="6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ht="12.75" customHeight="1">
      <c r="A707" s="9"/>
      <c r="B707" s="9"/>
      <c r="C707" s="9"/>
      <c r="D707" s="6"/>
      <c r="E707" s="9"/>
      <c r="F707" s="9"/>
      <c r="G707" s="9"/>
      <c r="H707" s="9"/>
      <c r="I707" s="9"/>
      <c r="J707" s="9"/>
      <c r="K707" s="6"/>
      <c r="L707" s="8"/>
      <c r="M707" s="6"/>
      <c r="N707" s="6"/>
      <c r="O707" s="9"/>
      <c r="P707" s="9"/>
      <c r="Q707" s="6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ht="12.75" customHeight="1">
      <c r="A708" s="9"/>
      <c r="B708" s="9"/>
      <c r="C708" s="9"/>
      <c r="D708" s="6"/>
      <c r="E708" s="9"/>
      <c r="F708" s="9"/>
      <c r="G708" s="9"/>
      <c r="H708" s="9"/>
      <c r="I708" s="9"/>
      <c r="J708" s="9"/>
      <c r="K708" s="6"/>
      <c r="L708" s="8"/>
      <c r="M708" s="6"/>
      <c r="N708" s="6"/>
      <c r="O708" s="9"/>
      <c r="P708" s="9"/>
      <c r="Q708" s="6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ht="12.75" customHeight="1">
      <c r="A709" s="9"/>
      <c r="B709" s="9"/>
      <c r="C709" s="9"/>
      <c r="D709" s="6"/>
      <c r="E709" s="9"/>
      <c r="F709" s="9"/>
      <c r="G709" s="9"/>
      <c r="H709" s="9"/>
      <c r="I709" s="9"/>
      <c r="J709" s="9"/>
      <c r="K709" s="6"/>
      <c r="L709" s="8"/>
      <c r="M709" s="6"/>
      <c r="N709" s="6"/>
      <c r="O709" s="9"/>
      <c r="P709" s="9"/>
      <c r="Q709" s="6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ht="12.75" customHeight="1">
      <c r="A710" s="9"/>
      <c r="B710" s="9"/>
      <c r="C710" s="9"/>
      <c r="D710" s="6"/>
      <c r="E710" s="9"/>
      <c r="F710" s="9"/>
      <c r="G710" s="9"/>
      <c r="H710" s="9"/>
      <c r="I710" s="9"/>
      <c r="J710" s="9"/>
      <c r="K710" s="6"/>
      <c r="L710" s="8"/>
      <c r="M710" s="6"/>
      <c r="N710" s="6"/>
      <c r="O710" s="9"/>
      <c r="P710" s="9"/>
      <c r="Q710" s="6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ht="12.75" customHeight="1">
      <c r="A711" s="9"/>
      <c r="B711" s="9"/>
      <c r="C711" s="9"/>
      <c r="D711" s="6"/>
      <c r="E711" s="9"/>
      <c r="F711" s="9"/>
      <c r="G711" s="9"/>
      <c r="H711" s="9"/>
      <c r="I711" s="9"/>
      <c r="J711" s="9"/>
      <c r="K711" s="6"/>
      <c r="L711" s="8"/>
      <c r="M711" s="6"/>
      <c r="N711" s="6"/>
      <c r="O711" s="9"/>
      <c r="P711" s="9"/>
      <c r="Q711" s="6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ht="12.75" customHeight="1">
      <c r="A712" s="9"/>
      <c r="B712" s="9"/>
      <c r="C712" s="9"/>
      <c r="D712" s="6"/>
      <c r="E712" s="9"/>
      <c r="F712" s="9"/>
      <c r="G712" s="9"/>
      <c r="H712" s="9"/>
      <c r="I712" s="9"/>
      <c r="J712" s="9"/>
      <c r="K712" s="6"/>
      <c r="L712" s="8"/>
      <c r="M712" s="6"/>
      <c r="N712" s="6"/>
      <c r="O712" s="9"/>
      <c r="P712" s="9"/>
      <c r="Q712" s="6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ht="12.75" customHeight="1">
      <c r="A713" s="9"/>
      <c r="B713" s="9"/>
      <c r="C713" s="9"/>
      <c r="D713" s="6"/>
      <c r="E713" s="9"/>
      <c r="F713" s="9"/>
      <c r="G713" s="9"/>
      <c r="H713" s="9"/>
      <c r="I713" s="9"/>
      <c r="J713" s="9"/>
      <c r="K713" s="6"/>
      <c r="L713" s="8"/>
      <c r="M713" s="6"/>
      <c r="N713" s="6"/>
      <c r="O713" s="9"/>
      <c r="P713" s="9"/>
      <c r="Q713" s="6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ht="12.75" customHeight="1">
      <c r="A714" s="9"/>
      <c r="B714" s="9"/>
      <c r="C714" s="9"/>
      <c r="D714" s="6"/>
      <c r="E714" s="9"/>
      <c r="F714" s="9"/>
      <c r="G714" s="9"/>
      <c r="H714" s="9"/>
      <c r="I714" s="9"/>
      <c r="J714" s="9"/>
      <c r="K714" s="6"/>
      <c r="L714" s="8"/>
      <c r="M714" s="6"/>
      <c r="N714" s="6"/>
      <c r="O714" s="9"/>
      <c r="P714" s="9"/>
      <c r="Q714" s="6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ht="12.75" customHeight="1">
      <c r="A715" s="9"/>
      <c r="B715" s="9"/>
      <c r="C715" s="9"/>
      <c r="D715" s="6"/>
      <c r="E715" s="9"/>
      <c r="F715" s="9"/>
      <c r="G715" s="9"/>
      <c r="H715" s="9"/>
      <c r="I715" s="9"/>
      <c r="J715" s="9"/>
      <c r="K715" s="6"/>
      <c r="L715" s="8"/>
      <c r="M715" s="6"/>
      <c r="N715" s="6"/>
      <c r="O715" s="9"/>
      <c r="P715" s="9"/>
      <c r="Q715" s="6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ht="12.75" customHeight="1">
      <c r="A716" s="9"/>
      <c r="B716" s="9"/>
      <c r="C716" s="9"/>
      <c r="D716" s="6"/>
      <c r="E716" s="9"/>
      <c r="F716" s="9"/>
      <c r="G716" s="9"/>
      <c r="H716" s="9"/>
      <c r="I716" s="9"/>
      <c r="J716" s="9"/>
      <c r="K716" s="6"/>
      <c r="L716" s="8"/>
      <c r="M716" s="6"/>
      <c r="N716" s="6"/>
      <c r="O716" s="9"/>
      <c r="P716" s="9"/>
      <c r="Q716" s="6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ht="12.75" customHeight="1">
      <c r="A717" s="9"/>
      <c r="B717" s="9"/>
      <c r="C717" s="9"/>
      <c r="D717" s="6"/>
      <c r="E717" s="9"/>
      <c r="F717" s="9"/>
      <c r="G717" s="9"/>
      <c r="H717" s="9"/>
      <c r="I717" s="9"/>
      <c r="J717" s="9"/>
      <c r="K717" s="6"/>
      <c r="L717" s="8"/>
      <c r="M717" s="6"/>
      <c r="N717" s="6"/>
      <c r="O717" s="9"/>
      <c r="P717" s="9"/>
      <c r="Q717" s="6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ht="12.75" customHeight="1">
      <c r="A718" s="9"/>
      <c r="B718" s="9"/>
      <c r="C718" s="9"/>
      <c r="D718" s="6"/>
      <c r="E718" s="9"/>
      <c r="F718" s="9"/>
      <c r="G718" s="9"/>
      <c r="H718" s="9"/>
      <c r="I718" s="9"/>
      <c r="J718" s="9"/>
      <c r="K718" s="6"/>
      <c r="L718" s="8"/>
      <c r="M718" s="6"/>
      <c r="N718" s="6"/>
      <c r="O718" s="9"/>
      <c r="P718" s="9"/>
      <c r="Q718" s="6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ht="12.75" customHeight="1">
      <c r="A719" s="9"/>
      <c r="B719" s="9"/>
      <c r="C719" s="9"/>
      <c r="D719" s="6"/>
      <c r="E719" s="9"/>
      <c r="F719" s="9"/>
      <c r="G719" s="9"/>
      <c r="H719" s="9"/>
      <c r="I719" s="9"/>
      <c r="J719" s="9"/>
      <c r="K719" s="6"/>
      <c r="L719" s="8"/>
      <c r="M719" s="6"/>
      <c r="N719" s="6"/>
      <c r="O719" s="9"/>
      <c r="P719" s="9"/>
      <c r="Q719" s="6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ht="12.75" customHeight="1">
      <c r="A720" s="9"/>
      <c r="B720" s="9"/>
      <c r="C720" s="9"/>
      <c r="D720" s="6"/>
      <c r="E720" s="9"/>
      <c r="F720" s="9"/>
      <c r="G720" s="9"/>
      <c r="H720" s="9"/>
      <c r="I720" s="9"/>
      <c r="J720" s="9"/>
      <c r="K720" s="6"/>
      <c r="L720" s="8"/>
      <c r="M720" s="6"/>
      <c r="N720" s="6"/>
      <c r="O720" s="9"/>
      <c r="P720" s="9"/>
      <c r="Q720" s="6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ht="12.75" customHeight="1">
      <c r="A721" s="9"/>
      <c r="B721" s="9"/>
      <c r="C721" s="9"/>
      <c r="D721" s="6"/>
      <c r="E721" s="9"/>
      <c r="F721" s="9"/>
      <c r="G721" s="9"/>
      <c r="H721" s="9"/>
      <c r="I721" s="9"/>
      <c r="J721" s="9"/>
      <c r="K721" s="6"/>
      <c r="L721" s="8"/>
      <c r="M721" s="6"/>
      <c r="N721" s="6"/>
      <c r="O721" s="9"/>
      <c r="P721" s="9"/>
      <c r="Q721" s="6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ht="12.75" customHeight="1">
      <c r="A722" s="9"/>
      <c r="B722" s="9"/>
      <c r="C722" s="9"/>
      <c r="D722" s="6"/>
      <c r="E722" s="9"/>
      <c r="F722" s="9"/>
      <c r="G722" s="9"/>
      <c r="H722" s="9"/>
      <c r="I722" s="9"/>
      <c r="J722" s="9"/>
      <c r="K722" s="6"/>
      <c r="L722" s="8"/>
      <c r="M722" s="6"/>
      <c r="N722" s="6"/>
      <c r="O722" s="9"/>
      <c r="P722" s="9"/>
      <c r="Q722" s="6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ht="12.75" customHeight="1">
      <c r="A723" s="9"/>
      <c r="B723" s="9"/>
      <c r="C723" s="9"/>
      <c r="D723" s="6"/>
      <c r="E723" s="9"/>
      <c r="F723" s="9"/>
      <c r="G723" s="9"/>
      <c r="H723" s="9"/>
      <c r="I723" s="9"/>
      <c r="J723" s="9"/>
      <c r="K723" s="6"/>
      <c r="L723" s="8"/>
      <c r="M723" s="6"/>
      <c r="N723" s="6"/>
      <c r="O723" s="9"/>
      <c r="P723" s="9"/>
      <c r="Q723" s="6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ht="12.75" customHeight="1">
      <c r="A724" s="9"/>
      <c r="B724" s="9"/>
      <c r="C724" s="9"/>
      <c r="D724" s="6"/>
      <c r="E724" s="9"/>
      <c r="F724" s="9"/>
      <c r="G724" s="9"/>
      <c r="H724" s="9"/>
      <c r="I724" s="9"/>
      <c r="J724" s="9"/>
      <c r="K724" s="6"/>
      <c r="L724" s="8"/>
      <c r="M724" s="6"/>
      <c r="N724" s="6"/>
      <c r="O724" s="9"/>
      <c r="P724" s="9"/>
      <c r="Q724" s="6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ht="12.75" customHeight="1">
      <c r="A725" s="9"/>
      <c r="B725" s="9"/>
      <c r="C725" s="9"/>
      <c r="D725" s="6"/>
      <c r="E725" s="9"/>
      <c r="F725" s="9"/>
      <c r="G725" s="9"/>
      <c r="H725" s="9"/>
      <c r="I725" s="9"/>
      <c r="J725" s="9"/>
      <c r="K725" s="6"/>
      <c r="L725" s="8"/>
      <c r="M725" s="6"/>
      <c r="N725" s="6"/>
      <c r="O725" s="9"/>
      <c r="P725" s="9"/>
      <c r="Q725" s="6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ht="12.75" customHeight="1">
      <c r="A726" s="9"/>
      <c r="B726" s="9"/>
      <c r="C726" s="9"/>
      <c r="D726" s="6"/>
      <c r="E726" s="9"/>
      <c r="F726" s="9"/>
      <c r="G726" s="9"/>
      <c r="H726" s="9"/>
      <c r="I726" s="9"/>
      <c r="J726" s="9"/>
      <c r="K726" s="6"/>
      <c r="L726" s="8"/>
      <c r="M726" s="6"/>
      <c r="N726" s="6"/>
      <c r="O726" s="9"/>
      <c r="P726" s="9"/>
      <c r="Q726" s="6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ht="12.75" customHeight="1">
      <c r="A727" s="9"/>
      <c r="B727" s="9"/>
      <c r="C727" s="9"/>
      <c r="D727" s="6"/>
      <c r="E727" s="9"/>
      <c r="F727" s="9"/>
      <c r="G727" s="9"/>
      <c r="H727" s="9"/>
      <c r="I727" s="9"/>
      <c r="J727" s="9"/>
      <c r="K727" s="6"/>
      <c r="L727" s="8"/>
      <c r="M727" s="6"/>
      <c r="N727" s="6"/>
      <c r="O727" s="9"/>
      <c r="P727" s="9"/>
      <c r="Q727" s="6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ht="12.75" customHeight="1">
      <c r="A728" s="9"/>
      <c r="B728" s="9"/>
      <c r="C728" s="9"/>
      <c r="D728" s="6"/>
      <c r="E728" s="9"/>
      <c r="F728" s="9"/>
      <c r="G728" s="9"/>
      <c r="H728" s="9"/>
      <c r="I728" s="9"/>
      <c r="J728" s="9"/>
      <c r="K728" s="6"/>
      <c r="L728" s="8"/>
      <c r="M728" s="6"/>
      <c r="N728" s="6"/>
      <c r="O728" s="9"/>
      <c r="P728" s="9"/>
      <c r="Q728" s="6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ht="12.75" customHeight="1">
      <c r="A729" s="9"/>
      <c r="B729" s="9"/>
      <c r="C729" s="9"/>
      <c r="D729" s="6"/>
      <c r="E729" s="9"/>
      <c r="F729" s="9"/>
      <c r="G729" s="9"/>
      <c r="H729" s="9"/>
      <c r="I729" s="9"/>
      <c r="J729" s="9"/>
      <c r="K729" s="6"/>
      <c r="L729" s="8"/>
      <c r="M729" s="6"/>
      <c r="N729" s="6"/>
      <c r="O729" s="9"/>
      <c r="P729" s="9"/>
      <c r="Q729" s="6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ht="12.75" customHeight="1">
      <c r="A730" s="9"/>
      <c r="B730" s="9"/>
      <c r="C730" s="9"/>
      <c r="D730" s="6"/>
      <c r="E730" s="9"/>
      <c r="F730" s="9"/>
      <c r="G730" s="9"/>
      <c r="H730" s="9"/>
      <c r="I730" s="9"/>
      <c r="J730" s="9"/>
      <c r="K730" s="6"/>
      <c r="L730" s="8"/>
      <c r="M730" s="6"/>
      <c r="N730" s="6"/>
      <c r="O730" s="9"/>
      <c r="P730" s="9"/>
      <c r="Q730" s="6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ht="12.75" customHeight="1">
      <c r="A731" s="9"/>
      <c r="B731" s="9"/>
      <c r="C731" s="9"/>
      <c r="D731" s="6"/>
      <c r="E731" s="9"/>
      <c r="F731" s="9"/>
      <c r="G731" s="9"/>
      <c r="H731" s="9"/>
      <c r="I731" s="9"/>
      <c r="J731" s="9"/>
      <c r="K731" s="6"/>
      <c r="L731" s="8"/>
      <c r="M731" s="6"/>
      <c r="N731" s="6"/>
      <c r="O731" s="9"/>
      <c r="P731" s="9"/>
      <c r="Q731" s="6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ht="12.75" customHeight="1">
      <c r="A732" s="9"/>
      <c r="B732" s="9"/>
      <c r="C732" s="9"/>
      <c r="D732" s="6"/>
      <c r="E732" s="9"/>
      <c r="F732" s="9"/>
      <c r="G732" s="9"/>
      <c r="H732" s="9"/>
      <c r="I732" s="9"/>
      <c r="J732" s="9"/>
      <c r="K732" s="6"/>
      <c r="L732" s="8"/>
      <c r="M732" s="6"/>
      <c r="N732" s="6"/>
      <c r="O732" s="9"/>
      <c r="P732" s="9"/>
      <c r="Q732" s="6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ht="12.75" customHeight="1">
      <c r="A733" s="9"/>
      <c r="B733" s="9"/>
      <c r="C733" s="9"/>
      <c r="D733" s="6"/>
      <c r="E733" s="9"/>
      <c r="F733" s="9"/>
      <c r="G733" s="9"/>
      <c r="H733" s="9"/>
      <c r="I733" s="9"/>
      <c r="J733" s="9"/>
      <c r="K733" s="6"/>
      <c r="L733" s="8"/>
      <c r="M733" s="6"/>
      <c r="N733" s="6"/>
      <c r="O733" s="9"/>
      <c r="P733" s="9"/>
      <c r="Q733" s="6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ht="12.75" customHeight="1">
      <c r="A734" s="9"/>
      <c r="B734" s="9"/>
      <c r="C734" s="9"/>
      <c r="D734" s="6"/>
      <c r="E734" s="9"/>
      <c r="F734" s="9"/>
      <c r="G734" s="9"/>
      <c r="H734" s="9"/>
      <c r="I734" s="9"/>
      <c r="J734" s="9"/>
      <c r="K734" s="6"/>
      <c r="L734" s="8"/>
      <c r="M734" s="6"/>
      <c r="N734" s="6"/>
      <c r="O734" s="9"/>
      <c r="P734" s="9"/>
      <c r="Q734" s="6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ht="12.75" customHeight="1">
      <c r="A735" s="9"/>
      <c r="B735" s="9"/>
      <c r="C735" s="9"/>
      <c r="D735" s="6"/>
      <c r="E735" s="9"/>
      <c r="F735" s="9"/>
      <c r="G735" s="9"/>
      <c r="H735" s="9"/>
      <c r="I735" s="9"/>
      <c r="J735" s="9"/>
      <c r="K735" s="6"/>
      <c r="L735" s="8"/>
      <c r="M735" s="6"/>
      <c r="N735" s="6"/>
      <c r="O735" s="9"/>
      <c r="P735" s="9"/>
      <c r="Q735" s="6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ht="12.75" customHeight="1">
      <c r="A736" s="9"/>
      <c r="B736" s="9"/>
      <c r="C736" s="9"/>
      <c r="D736" s="6"/>
      <c r="E736" s="9"/>
      <c r="F736" s="9"/>
      <c r="G736" s="9"/>
      <c r="H736" s="9"/>
      <c r="I736" s="9"/>
      <c r="J736" s="9"/>
      <c r="K736" s="6"/>
      <c r="L736" s="8"/>
      <c r="M736" s="6"/>
      <c r="N736" s="6"/>
      <c r="O736" s="9"/>
      <c r="P736" s="9"/>
      <c r="Q736" s="6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ht="12.75" customHeight="1">
      <c r="A737" s="9"/>
      <c r="B737" s="9"/>
      <c r="C737" s="9"/>
      <c r="D737" s="6"/>
      <c r="E737" s="9"/>
      <c r="F737" s="9"/>
      <c r="G737" s="9"/>
      <c r="H737" s="9"/>
      <c r="I737" s="9"/>
      <c r="J737" s="9"/>
      <c r="K737" s="6"/>
      <c r="L737" s="8"/>
      <c r="M737" s="6"/>
      <c r="N737" s="6"/>
      <c r="O737" s="9"/>
      <c r="P737" s="9"/>
      <c r="Q737" s="6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ht="12.75" customHeight="1">
      <c r="A738" s="9"/>
      <c r="B738" s="9"/>
      <c r="C738" s="9"/>
      <c r="D738" s="6"/>
      <c r="E738" s="9"/>
      <c r="F738" s="9"/>
      <c r="G738" s="9"/>
      <c r="H738" s="9"/>
      <c r="I738" s="9"/>
      <c r="J738" s="9"/>
      <c r="K738" s="6"/>
      <c r="L738" s="8"/>
      <c r="M738" s="6"/>
      <c r="N738" s="6"/>
      <c r="O738" s="9"/>
      <c r="P738" s="9"/>
      <c r="Q738" s="6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ht="12.75" customHeight="1">
      <c r="A739" s="9"/>
      <c r="B739" s="9"/>
      <c r="C739" s="9"/>
      <c r="D739" s="6"/>
      <c r="E739" s="9"/>
      <c r="F739" s="9"/>
      <c r="G739" s="9"/>
      <c r="H739" s="9"/>
      <c r="I739" s="9"/>
      <c r="J739" s="9"/>
      <c r="K739" s="6"/>
      <c r="L739" s="8"/>
      <c r="M739" s="6"/>
      <c r="N739" s="6"/>
      <c r="O739" s="9"/>
      <c r="P739" s="9"/>
      <c r="Q739" s="6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ht="12.75" customHeight="1">
      <c r="A740" s="9"/>
      <c r="B740" s="9"/>
      <c r="C740" s="9"/>
      <c r="D740" s="6"/>
      <c r="E740" s="9"/>
      <c r="F740" s="9"/>
      <c r="G740" s="9"/>
      <c r="H740" s="9"/>
      <c r="I740" s="9"/>
      <c r="J740" s="9"/>
      <c r="K740" s="6"/>
      <c r="L740" s="8"/>
      <c r="M740" s="6"/>
      <c r="N740" s="6"/>
      <c r="O740" s="9"/>
      <c r="P740" s="9"/>
      <c r="Q740" s="6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ht="12.75" customHeight="1">
      <c r="A741" s="9"/>
      <c r="B741" s="9"/>
      <c r="C741" s="9"/>
      <c r="D741" s="6"/>
      <c r="E741" s="9"/>
      <c r="F741" s="9"/>
      <c r="G741" s="9"/>
      <c r="H741" s="9"/>
      <c r="I741" s="9"/>
      <c r="J741" s="9"/>
      <c r="K741" s="6"/>
      <c r="L741" s="8"/>
      <c r="M741" s="6"/>
      <c r="N741" s="6"/>
      <c r="O741" s="9"/>
      <c r="P741" s="9"/>
      <c r="Q741" s="6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ht="12.75" customHeight="1">
      <c r="A742" s="9"/>
      <c r="B742" s="9"/>
      <c r="C742" s="9"/>
      <c r="D742" s="6"/>
      <c r="E742" s="9"/>
      <c r="F742" s="9"/>
      <c r="G742" s="9"/>
      <c r="H742" s="9"/>
      <c r="I742" s="9"/>
      <c r="J742" s="9"/>
      <c r="K742" s="6"/>
      <c r="L742" s="8"/>
      <c r="M742" s="6"/>
      <c r="N742" s="6"/>
      <c r="O742" s="9"/>
      <c r="P742" s="9"/>
      <c r="Q742" s="6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ht="12.75" customHeight="1">
      <c r="A743" s="9"/>
      <c r="B743" s="9"/>
      <c r="C743" s="9"/>
      <c r="D743" s="6"/>
      <c r="E743" s="9"/>
      <c r="F743" s="9"/>
      <c r="G743" s="9"/>
      <c r="H743" s="9"/>
      <c r="I743" s="9"/>
      <c r="J743" s="9"/>
      <c r="K743" s="6"/>
      <c r="L743" s="8"/>
      <c r="M743" s="6"/>
      <c r="N743" s="6"/>
      <c r="O743" s="9"/>
      <c r="P743" s="9"/>
      <c r="Q743" s="6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ht="12.75" customHeight="1">
      <c r="A744" s="9"/>
      <c r="B744" s="9"/>
      <c r="C744" s="9"/>
      <c r="D744" s="6"/>
      <c r="E744" s="9"/>
      <c r="F744" s="9"/>
      <c r="G744" s="9"/>
      <c r="H744" s="9"/>
      <c r="I744" s="9"/>
      <c r="J744" s="9"/>
      <c r="K744" s="6"/>
      <c r="L744" s="8"/>
      <c r="M744" s="6"/>
      <c r="N744" s="6"/>
      <c r="O744" s="9"/>
      <c r="P744" s="9"/>
      <c r="Q744" s="6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ht="12.75" customHeight="1">
      <c r="A745" s="9"/>
      <c r="B745" s="9"/>
      <c r="C745" s="9"/>
      <c r="D745" s="6"/>
      <c r="E745" s="9"/>
      <c r="F745" s="9"/>
      <c r="G745" s="9"/>
      <c r="H745" s="9"/>
      <c r="I745" s="9"/>
      <c r="J745" s="9"/>
      <c r="K745" s="6"/>
      <c r="L745" s="8"/>
      <c r="M745" s="6"/>
      <c r="N745" s="6"/>
      <c r="O745" s="9"/>
      <c r="P745" s="9"/>
      <c r="Q745" s="6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ht="12.75" customHeight="1">
      <c r="A746" s="9"/>
      <c r="B746" s="9"/>
      <c r="C746" s="9"/>
      <c r="D746" s="6"/>
      <c r="E746" s="9"/>
      <c r="F746" s="9"/>
      <c r="G746" s="9"/>
      <c r="H746" s="9"/>
      <c r="I746" s="9"/>
      <c r="J746" s="9"/>
      <c r="K746" s="6"/>
      <c r="L746" s="8"/>
      <c r="M746" s="6"/>
      <c r="N746" s="6"/>
      <c r="O746" s="9"/>
      <c r="P746" s="9"/>
      <c r="Q746" s="6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ht="12.75" customHeight="1">
      <c r="A747" s="9"/>
      <c r="B747" s="9"/>
      <c r="C747" s="9"/>
      <c r="D747" s="6"/>
      <c r="E747" s="9"/>
      <c r="F747" s="9"/>
      <c r="G747" s="9"/>
      <c r="H747" s="9"/>
      <c r="I747" s="9"/>
      <c r="J747" s="9"/>
      <c r="K747" s="6"/>
      <c r="L747" s="8"/>
      <c r="M747" s="6"/>
      <c r="N747" s="6"/>
      <c r="O747" s="9"/>
      <c r="P747" s="9"/>
      <c r="Q747" s="6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ht="12.75" customHeight="1">
      <c r="A748" s="9"/>
      <c r="B748" s="9"/>
      <c r="C748" s="9"/>
      <c r="D748" s="6"/>
      <c r="E748" s="9"/>
      <c r="F748" s="9"/>
      <c r="G748" s="9"/>
      <c r="H748" s="9"/>
      <c r="I748" s="9"/>
      <c r="J748" s="9"/>
      <c r="K748" s="6"/>
      <c r="L748" s="8"/>
      <c r="M748" s="6"/>
      <c r="N748" s="6"/>
      <c r="O748" s="9"/>
      <c r="P748" s="9"/>
      <c r="Q748" s="6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ht="12.75" customHeight="1">
      <c r="A749" s="9"/>
      <c r="B749" s="9"/>
      <c r="C749" s="9"/>
      <c r="D749" s="6"/>
      <c r="E749" s="9"/>
      <c r="F749" s="9"/>
      <c r="G749" s="9"/>
      <c r="H749" s="9"/>
      <c r="I749" s="9"/>
      <c r="J749" s="9"/>
      <c r="K749" s="6"/>
      <c r="L749" s="8"/>
      <c r="M749" s="6"/>
      <c r="N749" s="6"/>
      <c r="O749" s="9"/>
      <c r="P749" s="9"/>
      <c r="Q749" s="6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ht="12.75" customHeight="1">
      <c r="A750" s="9"/>
      <c r="B750" s="9"/>
      <c r="C750" s="9"/>
      <c r="D750" s="6"/>
      <c r="E750" s="9"/>
      <c r="F750" s="9"/>
      <c r="G750" s="9"/>
      <c r="H750" s="9"/>
      <c r="I750" s="9"/>
      <c r="J750" s="9"/>
      <c r="K750" s="6"/>
      <c r="L750" s="8"/>
      <c r="M750" s="6"/>
      <c r="N750" s="6"/>
      <c r="O750" s="9"/>
      <c r="P750" s="9"/>
      <c r="Q750" s="6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ht="12.75" customHeight="1">
      <c r="A751" s="9"/>
      <c r="B751" s="9"/>
      <c r="C751" s="9"/>
      <c r="D751" s="6"/>
      <c r="E751" s="9"/>
      <c r="F751" s="9"/>
      <c r="G751" s="9"/>
      <c r="H751" s="9"/>
      <c r="I751" s="9"/>
      <c r="J751" s="9"/>
      <c r="K751" s="6"/>
      <c r="L751" s="8"/>
      <c r="M751" s="6"/>
      <c r="N751" s="6"/>
      <c r="O751" s="9"/>
      <c r="P751" s="9"/>
      <c r="Q751" s="6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ht="12.75" customHeight="1">
      <c r="A752" s="9"/>
      <c r="B752" s="9"/>
      <c r="C752" s="9"/>
      <c r="D752" s="6"/>
      <c r="E752" s="9"/>
      <c r="F752" s="9"/>
      <c r="G752" s="9"/>
      <c r="H752" s="9"/>
      <c r="I752" s="9"/>
      <c r="J752" s="9"/>
      <c r="K752" s="6"/>
      <c r="L752" s="8"/>
      <c r="M752" s="6"/>
      <c r="N752" s="6"/>
      <c r="O752" s="9"/>
      <c r="P752" s="9"/>
      <c r="Q752" s="6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ht="12.75" customHeight="1">
      <c r="A753" s="9"/>
      <c r="B753" s="9"/>
      <c r="C753" s="9"/>
      <c r="D753" s="6"/>
      <c r="E753" s="9"/>
      <c r="F753" s="9"/>
      <c r="G753" s="9"/>
      <c r="H753" s="9"/>
      <c r="I753" s="9"/>
      <c r="J753" s="9"/>
      <c r="K753" s="6"/>
      <c r="L753" s="8"/>
      <c r="M753" s="6"/>
      <c r="N753" s="6"/>
      <c r="O753" s="9"/>
      <c r="P753" s="9"/>
      <c r="Q753" s="6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ht="12.75" customHeight="1">
      <c r="A754" s="9"/>
      <c r="B754" s="9"/>
      <c r="C754" s="9"/>
      <c r="D754" s="6"/>
      <c r="E754" s="9"/>
      <c r="F754" s="9"/>
      <c r="G754" s="9"/>
      <c r="H754" s="9"/>
      <c r="I754" s="9"/>
      <c r="J754" s="9"/>
      <c r="K754" s="6"/>
      <c r="L754" s="8"/>
      <c r="M754" s="6"/>
      <c r="N754" s="6"/>
      <c r="O754" s="9"/>
      <c r="P754" s="9"/>
      <c r="Q754" s="6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ht="12.75" customHeight="1">
      <c r="A755" s="9"/>
      <c r="B755" s="9"/>
      <c r="C755" s="9"/>
      <c r="D755" s="6"/>
      <c r="E755" s="9"/>
      <c r="F755" s="9"/>
      <c r="G755" s="9"/>
      <c r="H755" s="9"/>
      <c r="I755" s="9"/>
      <c r="J755" s="9"/>
      <c r="K755" s="6"/>
      <c r="L755" s="8"/>
      <c r="M755" s="6"/>
      <c r="N755" s="6"/>
      <c r="O755" s="9"/>
      <c r="P755" s="9"/>
      <c r="Q755" s="6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ht="12.75" customHeight="1">
      <c r="A756" s="9"/>
      <c r="B756" s="9"/>
      <c r="C756" s="9"/>
      <c r="D756" s="6"/>
      <c r="E756" s="9"/>
      <c r="F756" s="9"/>
      <c r="G756" s="9"/>
      <c r="H756" s="9"/>
      <c r="I756" s="9"/>
      <c r="J756" s="9"/>
      <c r="K756" s="6"/>
      <c r="L756" s="8"/>
      <c r="M756" s="6"/>
      <c r="N756" s="6"/>
      <c r="O756" s="9"/>
      <c r="P756" s="9"/>
      <c r="Q756" s="6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ht="12.75" customHeight="1">
      <c r="A757" s="9"/>
      <c r="B757" s="9"/>
      <c r="C757" s="9"/>
      <c r="D757" s="6"/>
      <c r="E757" s="9"/>
      <c r="F757" s="9"/>
      <c r="G757" s="9"/>
      <c r="H757" s="9"/>
      <c r="I757" s="9"/>
      <c r="J757" s="9"/>
      <c r="K757" s="6"/>
      <c r="L757" s="8"/>
      <c r="M757" s="6"/>
      <c r="N757" s="6"/>
      <c r="O757" s="9"/>
      <c r="P757" s="9"/>
      <c r="Q757" s="6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ht="12.75" customHeight="1">
      <c r="A758" s="9"/>
      <c r="B758" s="9"/>
      <c r="C758" s="9"/>
      <c r="D758" s="6"/>
      <c r="E758" s="9"/>
      <c r="F758" s="9"/>
      <c r="G758" s="9"/>
      <c r="H758" s="9"/>
      <c r="I758" s="9"/>
      <c r="J758" s="9"/>
      <c r="K758" s="6"/>
      <c r="L758" s="8"/>
      <c r="M758" s="6"/>
      <c r="N758" s="6"/>
      <c r="O758" s="9"/>
      <c r="P758" s="9"/>
      <c r="Q758" s="6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ht="12.75" customHeight="1">
      <c r="A759" s="9"/>
      <c r="B759" s="9"/>
      <c r="C759" s="9"/>
      <c r="D759" s="6"/>
      <c r="E759" s="9"/>
      <c r="F759" s="9"/>
      <c r="G759" s="9"/>
      <c r="H759" s="9"/>
      <c r="I759" s="9"/>
      <c r="J759" s="9"/>
      <c r="K759" s="6"/>
      <c r="L759" s="8"/>
      <c r="M759" s="6"/>
      <c r="N759" s="6"/>
      <c r="O759" s="9"/>
      <c r="P759" s="9"/>
      <c r="Q759" s="6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ht="12.75" customHeight="1">
      <c r="A760" s="9"/>
      <c r="B760" s="9"/>
      <c r="C760" s="9"/>
      <c r="D760" s="6"/>
      <c r="E760" s="9"/>
      <c r="F760" s="9"/>
      <c r="G760" s="9"/>
      <c r="H760" s="9"/>
      <c r="I760" s="9"/>
      <c r="J760" s="9"/>
      <c r="K760" s="6"/>
      <c r="L760" s="8"/>
      <c r="M760" s="6"/>
      <c r="N760" s="6"/>
      <c r="O760" s="9"/>
      <c r="P760" s="9"/>
      <c r="Q760" s="6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ht="12.75" customHeight="1">
      <c r="A761" s="9"/>
      <c r="B761" s="9"/>
      <c r="C761" s="9"/>
      <c r="D761" s="6"/>
      <c r="E761" s="9"/>
      <c r="F761" s="9"/>
      <c r="G761" s="9"/>
      <c r="H761" s="9"/>
      <c r="I761" s="9"/>
      <c r="J761" s="9"/>
      <c r="K761" s="6"/>
      <c r="L761" s="8"/>
      <c r="M761" s="6"/>
      <c r="N761" s="6"/>
      <c r="O761" s="9"/>
      <c r="P761" s="9"/>
      <c r="Q761" s="6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ht="12.75" customHeight="1">
      <c r="A762" s="9"/>
      <c r="B762" s="9"/>
      <c r="C762" s="9"/>
      <c r="D762" s="6"/>
      <c r="E762" s="9"/>
      <c r="F762" s="9"/>
      <c r="G762" s="9"/>
      <c r="H762" s="9"/>
      <c r="I762" s="9"/>
      <c r="J762" s="9"/>
      <c r="K762" s="6"/>
      <c r="L762" s="8"/>
      <c r="M762" s="6"/>
      <c r="N762" s="6"/>
      <c r="O762" s="9"/>
      <c r="P762" s="9"/>
      <c r="Q762" s="6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ht="12.75" customHeight="1">
      <c r="A763" s="9"/>
      <c r="B763" s="9"/>
      <c r="C763" s="9"/>
      <c r="D763" s="6"/>
      <c r="E763" s="9"/>
      <c r="F763" s="9"/>
      <c r="G763" s="9"/>
      <c r="H763" s="9"/>
      <c r="I763" s="9"/>
      <c r="J763" s="9"/>
      <c r="K763" s="6"/>
      <c r="L763" s="8"/>
      <c r="M763" s="6"/>
      <c r="N763" s="6"/>
      <c r="O763" s="9"/>
      <c r="P763" s="9"/>
      <c r="Q763" s="6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ht="12.75" customHeight="1">
      <c r="A764" s="9"/>
      <c r="B764" s="9"/>
      <c r="C764" s="9"/>
      <c r="D764" s="6"/>
      <c r="E764" s="9"/>
      <c r="F764" s="9"/>
      <c r="G764" s="9"/>
      <c r="H764" s="9"/>
      <c r="I764" s="9"/>
      <c r="J764" s="9"/>
      <c r="K764" s="6"/>
      <c r="L764" s="8"/>
      <c r="M764" s="6"/>
      <c r="N764" s="6"/>
      <c r="O764" s="9"/>
      <c r="P764" s="9"/>
      <c r="Q764" s="6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ht="12.75" customHeight="1">
      <c r="A765" s="9"/>
      <c r="B765" s="9"/>
      <c r="C765" s="9"/>
      <c r="D765" s="6"/>
      <c r="E765" s="9"/>
      <c r="F765" s="9"/>
      <c r="G765" s="9"/>
      <c r="H765" s="9"/>
      <c r="I765" s="9"/>
      <c r="J765" s="9"/>
      <c r="K765" s="6"/>
      <c r="L765" s="8"/>
      <c r="M765" s="6"/>
      <c r="N765" s="6"/>
      <c r="O765" s="9"/>
      <c r="P765" s="9"/>
      <c r="Q765" s="6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ht="12.75" customHeight="1">
      <c r="A766" s="9"/>
      <c r="B766" s="9"/>
      <c r="C766" s="9"/>
      <c r="D766" s="6"/>
      <c r="E766" s="9"/>
      <c r="F766" s="9"/>
      <c r="G766" s="9"/>
      <c r="H766" s="9"/>
      <c r="I766" s="9"/>
      <c r="J766" s="9"/>
      <c r="K766" s="6"/>
      <c r="L766" s="8"/>
      <c r="M766" s="6"/>
      <c r="N766" s="6"/>
      <c r="O766" s="9"/>
      <c r="P766" s="9"/>
      <c r="Q766" s="6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ht="12.75" customHeight="1">
      <c r="A767" s="9"/>
      <c r="B767" s="9"/>
      <c r="C767" s="9"/>
      <c r="D767" s="6"/>
      <c r="E767" s="9"/>
      <c r="F767" s="9"/>
      <c r="G767" s="9"/>
      <c r="H767" s="9"/>
      <c r="I767" s="9"/>
      <c r="J767" s="9"/>
      <c r="K767" s="6"/>
      <c r="L767" s="8"/>
      <c r="M767" s="6"/>
      <c r="N767" s="6"/>
      <c r="O767" s="9"/>
      <c r="P767" s="9"/>
      <c r="Q767" s="6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ht="12.75" customHeight="1">
      <c r="A768" s="9"/>
      <c r="B768" s="9"/>
      <c r="C768" s="9"/>
      <c r="D768" s="6"/>
      <c r="E768" s="9"/>
      <c r="F768" s="9"/>
      <c r="G768" s="9"/>
      <c r="H768" s="9"/>
      <c r="I768" s="9"/>
      <c r="J768" s="9"/>
      <c r="K768" s="6"/>
      <c r="L768" s="8"/>
      <c r="M768" s="6"/>
      <c r="N768" s="6"/>
      <c r="O768" s="9"/>
      <c r="P768" s="9"/>
      <c r="Q768" s="6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ht="12.75" customHeight="1">
      <c r="A769" s="9"/>
      <c r="B769" s="9"/>
      <c r="C769" s="9"/>
      <c r="D769" s="6"/>
      <c r="E769" s="9"/>
      <c r="F769" s="9"/>
      <c r="G769" s="9"/>
      <c r="H769" s="9"/>
      <c r="I769" s="9"/>
      <c r="J769" s="9"/>
      <c r="K769" s="6"/>
      <c r="L769" s="8"/>
      <c r="M769" s="6"/>
      <c r="N769" s="6"/>
      <c r="O769" s="9"/>
      <c r="P769" s="9"/>
      <c r="Q769" s="6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ht="12.75" customHeight="1">
      <c r="A770" s="9"/>
      <c r="B770" s="9"/>
      <c r="C770" s="9"/>
      <c r="D770" s="6"/>
      <c r="E770" s="9"/>
      <c r="F770" s="9"/>
      <c r="G770" s="9"/>
      <c r="H770" s="9"/>
      <c r="I770" s="9"/>
      <c r="J770" s="9"/>
      <c r="K770" s="6"/>
      <c r="L770" s="8"/>
      <c r="M770" s="6"/>
      <c r="N770" s="6"/>
      <c r="O770" s="9"/>
      <c r="P770" s="9"/>
      <c r="Q770" s="6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ht="12.75" customHeight="1">
      <c r="A771" s="9"/>
      <c r="B771" s="9"/>
      <c r="C771" s="9"/>
      <c r="D771" s="6"/>
      <c r="E771" s="9"/>
      <c r="F771" s="9"/>
      <c r="G771" s="9"/>
      <c r="H771" s="9"/>
      <c r="I771" s="9"/>
      <c r="J771" s="9"/>
      <c r="K771" s="6"/>
      <c r="L771" s="8"/>
      <c r="M771" s="6"/>
      <c r="N771" s="6"/>
      <c r="O771" s="9"/>
      <c r="P771" s="9"/>
      <c r="Q771" s="6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ht="12.75" customHeight="1">
      <c r="A772" s="9"/>
      <c r="B772" s="9"/>
      <c r="C772" s="9"/>
      <c r="D772" s="6"/>
      <c r="E772" s="9"/>
      <c r="F772" s="9"/>
      <c r="G772" s="9"/>
      <c r="H772" s="9"/>
      <c r="I772" s="9"/>
      <c r="J772" s="9"/>
      <c r="K772" s="6"/>
      <c r="L772" s="8"/>
      <c r="M772" s="6"/>
      <c r="N772" s="6"/>
      <c r="O772" s="9"/>
      <c r="P772" s="9"/>
      <c r="Q772" s="6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ht="12.75" customHeight="1">
      <c r="A773" s="9"/>
      <c r="B773" s="9"/>
      <c r="C773" s="9"/>
      <c r="D773" s="6"/>
      <c r="E773" s="9"/>
      <c r="F773" s="9"/>
      <c r="G773" s="9"/>
      <c r="H773" s="9"/>
      <c r="I773" s="9"/>
      <c r="J773" s="9"/>
      <c r="K773" s="6"/>
      <c r="L773" s="8"/>
      <c r="M773" s="6"/>
      <c r="N773" s="6"/>
      <c r="O773" s="9"/>
      <c r="P773" s="9"/>
      <c r="Q773" s="6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ht="12.75" customHeight="1">
      <c r="A774" s="9"/>
      <c r="B774" s="9"/>
      <c r="C774" s="9"/>
      <c r="D774" s="6"/>
      <c r="E774" s="9"/>
      <c r="F774" s="9"/>
      <c r="G774" s="9"/>
      <c r="H774" s="9"/>
      <c r="I774" s="9"/>
      <c r="J774" s="9"/>
      <c r="K774" s="6"/>
      <c r="L774" s="8"/>
      <c r="M774" s="6"/>
      <c r="N774" s="6"/>
      <c r="O774" s="9"/>
      <c r="P774" s="9"/>
      <c r="Q774" s="6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ht="12.75" customHeight="1">
      <c r="A775" s="9"/>
      <c r="B775" s="9"/>
      <c r="C775" s="9"/>
      <c r="D775" s="6"/>
      <c r="E775" s="9"/>
      <c r="F775" s="9"/>
      <c r="G775" s="9"/>
      <c r="H775" s="9"/>
      <c r="I775" s="9"/>
      <c r="J775" s="9"/>
      <c r="K775" s="6"/>
      <c r="L775" s="8"/>
      <c r="M775" s="6"/>
      <c r="N775" s="6"/>
      <c r="O775" s="9"/>
      <c r="P775" s="9"/>
      <c r="Q775" s="6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ht="12.75" customHeight="1">
      <c r="A776" s="9"/>
      <c r="B776" s="9"/>
      <c r="C776" s="9"/>
      <c r="D776" s="6"/>
      <c r="E776" s="9"/>
      <c r="F776" s="9"/>
      <c r="G776" s="9"/>
      <c r="H776" s="9"/>
      <c r="I776" s="9"/>
      <c r="J776" s="9"/>
      <c r="K776" s="6"/>
      <c r="L776" s="8"/>
      <c r="M776" s="6"/>
      <c r="N776" s="6"/>
      <c r="O776" s="9"/>
      <c r="P776" s="9"/>
      <c r="Q776" s="6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ht="12.75" customHeight="1">
      <c r="A777" s="9"/>
      <c r="B777" s="9"/>
      <c r="C777" s="9"/>
      <c r="D777" s="6"/>
      <c r="E777" s="9"/>
      <c r="F777" s="9"/>
      <c r="G777" s="9"/>
      <c r="H777" s="9"/>
      <c r="I777" s="9"/>
      <c r="J777" s="9"/>
      <c r="K777" s="6"/>
      <c r="L777" s="8"/>
      <c r="M777" s="6"/>
      <c r="N777" s="6"/>
      <c r="O777" s="9"/>
      <c r="P777" s="9"/>
      <c r="Q777" s="6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ht="12.75" customHeight="1">
      <c r="A778" s="9"/>
      <c r="B778" s="9"/>
      <c r="C778" s="9"/>
      <c r="D778" s="6"/>
      <c r="E778" s="9"/>
      <c r="F778" s="9"/>
      <c r="G778" s="9"/>
      <c r="H778" s="9"/>
      <c r="I778" s="9"/>
      <c r="J778" s="9"/>
      <c r="K778" s="6"/>
      <c r="L778" s="8"/>
      <c r="M778" s="6"/>
      <c r="N778" s="6"/>
      <c r="O778" s="9"/>
      <c r="P778" s="9"/>
      <c r="Q778" s="6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ht="12.75" customHeight="1">
      <c r="A779" s="9"/>
      <c r="B779" s="9"/>
      <c r="C779" s="9"/>
      <c r="D779" s="6"/>
      <c r="E779" s="9"/>
      <c r="F779" s="9"/>
      <c r="G779" s="9"/>
      <c r="H779" s="9"/>
      <c r="I779" s="9"/>
      <c r="J779" s="9"/>
      <c r="K779" s="6"/>
      <c r="L779" s="8"/>
      <c r="M779" s="6"/>
      <c r="N779" s="6"/>
      <c r="O779" s="9"/>
      <c r="P779" s="9"/>
      <c r="Q779" s="6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ht="12.75" customHeight="1">
      <c r="A780" s="9"/>
      <c r="B780" s="9"/>
      <c r="C780" s="9"/>
      <c r="D780" s="6"/>
      <c r="E780" s="9"/>
      <c r="F780" s="9"/>
      <c r="G780" s="9"/>
      <c r="H780" s="9"/>
      <c r="I780" s="9"/>
      <c r="J780" s="9"/>
      <c r="K780" s="6"/>
      <c r="L780" s="8"/>
      <c r="M780" s="6"/>
      <c r="N780" s="6"/>
      <c r="O780" s="9"/>
      <c r="P780" s="9"/>
      <c r="Q780" s="6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ht="12.75" customHeight="1">
      <c r="A781" s="9"/>
      <c r="B781" s="9"/>
      <c r="C781" s="9"/>
      <c r="D781" s="6"/>
      <c r="E781" s="9"/>
      <c r="F781" s="9"/>
      <c r="G781" s="9"/>
      <c r="H781" s="9"/>
      <c r="I781" s="9"/>
      <c r="J781" s="9"/>
      <c r="K781" s="6"/>
      <c r="L781" s="8"/>
      <c r="M781" s="6"/>
      <c r="N781" s="6"/>
      <c r="O781" s="9"/>
      <c r="P781" s="9"/>
      <c r="Q781" s="6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ht="12.75" customHeight="1">
      <c r="A782" s="9"/>
      <c r="B782" s="9"/>
      <c r="C782" s="9"/>
      <c r="D782" s="6"/>
      <c r="E782" s="9"/>
      <c r="F782" s="9"/>
      <c r="G782" s="9"/>
      <c r="H782" s="9"/>
      <c r="I782" s="9"/>
      <c r="J782" s="9"/>
      <c r="K782" s="6"/>
      <c r="L782" s="8"/>
      <c r="M782" s="6"/>
      <c r="N782" s="6"/>
      <c r="O782" s="9"/>
      <c r="P782" s="9"/>
      <c r="Q782" s="6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ht="12.75" customHeight="1">
      <c r="A783" s="9"/>
      <c r="B783" s="9"/>
      <c r="C783" s="9"/>
      <c r="D783" s="6"/>
      <c r="E783" s="9"/>
      <c r="F783" s="9"/>
      <c r="G783" s="9"/>
      <c r="H783" s="9"/>
      <c r="I783" s="9"/>
      <c r="J783" s="9"/>
      <c r="K783" s="6"/>
      <c r="L783" s="8"/>
      <c r="M783" s="6"/>
      <c r="N783" s="6"/>
      <c r="O783" s="9"/>
      <c r="P783" s="9"/>
      <c r="Q783" s="6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ht="12.75" customHeight="1">
      <c r="A784" s="9"/>
      <c r="B784" s="9"/>
      <c r="C784" s="9"/>
      <c r="D784" s="6"/>
      <c r="E784" s="9"/>
      <c r="F784" s="9"/>
      <c r="G784" s="9"/>
      <c r="H784" s="9"/>
      <c r="I784" s="9"/>
      <c r="J784" s="9"/>
      <c r="K784" s="6"/>
      <c r="L784" s="8"/>
      <c r="M784" s="6"/>
      <c r="N784" s="6"/>
      <c r="O784" s="9"/>
      <c r="P784" s="9"/>
      <c r="Q784" s="6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ht="12.75" customHeight="1">
      <c r="A785" s="9"/>
      <c r="B785" s="9"/>
      <c r="C785" s="9"/>
      <c r="D785" s="6"/>
      <c r="E785" s="9"/>
      <c r="F785" s="9"/>
      <c r="G785" s="9"/>
      <c r="H785" s="9"/>
      <c r="I785" s="9"/>
      <c r="J785" s="9"/>
      <c r="K785" s="6"/>
      <c r="L785" s="8"/>
      <c r="M785" s="6"/>
      <c r="N785" s="6"/>
      <c r="O785" s="9"/>
      <c r="P785" s="9"/>
      <c r="Q785" s="6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ht="12.75" customHeight="1">
      <c r="A786" s="9"/>
      <c r="B786" s="9"/>
      <c r="C786" s="9"/>
      <c r="D786" s="6"/>
      <c r="E786" s="9"/>
      <c r="F786" s="9"/>
      <c r="G786" s="9"/>
      <c r="H786" s="9"/>
      <c r="I786" s="9"/>
      <c r="J786" s="9"/>
      <c r="K786" s="6"/>
      <c r="L786" s="8"/>
      <c r="M786" s="6"/>
      <c r="N786" s="6"/>
      <c r="O786" s="9"/>
      <c r="P786" s="9"/>
      <c r="Q786" s="6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ht="12.75" customHeight="1">
      <c r="A787" s="9"/>
      <c r="B787" s="9"/>
      <c r="C787" s="9"/>
      <c r="D787" s="6"/>
      <c r="E787" s="9"/>
      <c r="F787" s="9"/>
      <c r="G787" s="9"/>
      <c r="H787" s="9"/>
      <c r="I787" s="9"/>
      <c r="J787" s="9"/>
      <c r="K787" s="6"/>
      <c r="L787" s="8"/>
      <c r="M787" s="6"/>
      <c r="N787" s="6"/>
      <c r="O787" s="9"/>
      <c r="P787" s="9"/>
      <c r="Q787" s="6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ht="12.75" customHeight="1">
      <c r="A788" s="9"/>
      <c r="B788" s="9"/>
      <c r="C788" s="9"/>
      <c r="D788" s="6"/>
      <c r="E788" s="9"/>
      <c r="F788" s="9"/>
      <c r="G788" s="9"/>
      <c r="H788" s="9"/>
      <c r="I788" s="9"/>
      <c r="J788" s="9"/>
      <c r="K788" s="6"/>
      <c r="L788" s="8"/>
      <c r="M788" s="6"/>
      <c r="N788" s="6"/>
      <c r="O788" s="9"/>
      <c r="P788" s="9"/>
      <c r="Q788" s="6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ht="12.75" customHeight="1">
      <c r="A789" s="9"/>
      <c r="B789" s="9"/>
      <c r="C789" s="9"/>
      <c r="D789" s="6"/>
      <c r="E789" s="9"/>
      <c r="F789" s="9"/>
      <c r="G789" s="9"/>
      <c r="H789" s="9"/>
      <c r="I789" s="9"/>
      <c r="J789" s="9"/>
      <c r="K789" s="6"/>
      <c r="L789" s="8"/>
      <c r="M789" s="6"/>
      <c r="N789" s="6"/>
      <c r="O789" s="9"/>
      <c r="P789" s="9"/>
      <c r="Q789" s="6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ht="12.75" customHeight="1">
      <c r="A790" s="9"/>
      <c r="B790" s="9"/>
      <c r="C790" s="9"/>
      <c r="D790" s="6"/>
      <c r="E790" s="9"/>
      <c r="F790" s="9"/>
      <c r="G790" s="9"/>
      <c r="H790" s="9"/>
      <c r="I790" s="9"/>
      <c r="J790" s="9"/>
      <c r="K790" s="6"/>
      <c r="L790" s="8"/>
      <c r="M790" s="6"/>
      <c r="N790" s="6"/>
      <c r="O790" s="9"/>
      <c r="P790" s="9"/>
      <c r="Q790" s="6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ht="12.75" customHeight="1">
      <c r="A791" s="9"/>
      <c r="B791" s="9"/>
      <c r="C791" s="9"/>
      <c r="D791" s="6"/>
      <c r="E791" s="9"/>
      <c r="F791" s="9"/>
      <c r="G791" s="9"/>
      <c r="H791" s="9"/>
      <c r="I791" s="9"/>
      <c r="J791" s="9"/>
      <c r="K791" s="6"/>
      <c r="L791" s="8"/>
      <c r="M791" s="6"/>
      <c r="N791" s="6"/>
      <c r="O791" s="9"/>
      <c r="P791" s="9"/>
      <c r="Q791" s="6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ht="12.75" customHeight="1">
      <c r="A792" s="9"/>
      <c r="B792" s="9"/>
      <c r="C792" s="9"/>
      <c r="D792" s="6"/>
      <c r="E792" s="9"/>
      <c r="F792" s="9"/>
      <c r="G792" s="9"/>
      <c r="H792" s="9"/>
      <c r="I792" s="9"/>
      <c r="J792" s="9"/>
      <c r="K792" s="6"/>
      <c r="L792" s="8"/>
      <c r="M792" s="6"/>
      <c r="N792" s="6"/>
      <c r="O792" s="9"/>
      <c r="P792" s="9"/>
      <c r="Q792" s="6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ht="12.75" customHeight="1">
      <c r="A793" s="9"/>
      <c r="B793" s="9"/>
      <c r="C793" s="9"/>
      <c r="D793" s="6"/>
      <c r="E793" s="9"/>
      <c r="F793" s="9"/>
      <c r="G793" s="9"/>
      <c r="H793" s="9"/>
      <c r="I793" s="9"/>
      <c r="J793" s="9"/>
      <c r="K793" s="6"/>
      <c r="L793" s="8"/>
      <c r="M793" s="6"/>
      <c r="N793" s="6"/>
      <c r="O793" s="9"/>
      <c r="P793" s="9"/>
      <c r="Q793" s="6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ht="12.75" customHeight="1">
      <c r="A794" s="9"/>
      <c r="B794" s="9"/>
      <c r="C794" s="9"/>
      <c r="D794" s="6"/>
      <c r="E794" s="9"/>
      <c r="F794" s="9"/>
      <c r="G794" s="9"/>
      <c r="H794" s="9"/>
      <c r="I794" s="9"/>
      <c r="J794" s="9"/>
      <c r="K794" s="6"/>
      <c r="L794" s="8"/>
      <c r="M794" s="6"/>
      <c r="N794" s="6"/>
      <c r="O794" s="9"/>
      <c r="P794" s="9"/>
      <c r="Q794" s="6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ht="12.75" customHeight="1">
      <c r="A795" s="9"/>
      <c r="B795" s="9"/>
      <c r="C795" s="9"/>
      <c r="D795" s="6"/>
      <c r="E795" s="9"/>
      <c r="F795" s="9"/>
      <c r="G795" s="9"/>
      <c r="H795" s="9"/>
      <c r="I795" s="9"/>
      <c r="J795" s="9"/>
      <c r="K795" s="6"/>
      <c r="L795" s="8"/>
      <c r="M795" s="6"/>
      <c r="N795" s="6"/>
      <c r="O795" s="9"/>
      <c r="P795" s="9"/>
      <c r="Q795" s="6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ht="12.75" customHeight="1">
      <c r="A796" s="9"/>
      <c r="B796" s="9"/>
      <c r="C796" s="9"/>
      <c r="D796" s="6"/>
      <c r="E796" s="9"/>
      <c r="F796" s="9"/>
      <c r="G796" s="9"/>
      <c r="H796" s="9"/>
      <c r="I796" s="9"/>
      <c r="J796" s="9"/>
      <c r="K796" s="6"/>
      <c r="L796" s="8"/>
      <c r="M796" s="6"/>
      <c r="N796" s="6"/>
      <c r="O796" s="9"/>
      <c r="P796" s="9"/>
      <c r="Q796" s="6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ht="12.75" customHeight="1">
      <c r="A797" s="9"/>
      <c r="B797" s="9"/>
      <c r="C797" s="9"/>
      <c r="D797" s="6"/>
      <c r="E797" s="9"/>
      <c r="F797" s="9"/>
      <c r="G797" s="9"/>
      <c r="H797" s="9"/>
      <c r="I797" s="9"/>
      <c r="J797" s="9"/>
      <c r="K797" s="6"/>
      <c r="L797" s="8"/>
      <c r="M797" s="6"/>
      <c r="N797" s="6"/>
      <c r="O797" s="9"/>
      <c r="P797" s="9"/>
      <c r="Q797" s="6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ht="12.75" customHeight="1">
      <c r="A798" s="9"/>
      <c r="B798" s="9"/>
      <c r="C798" s="9"/>
      <c r="D798" s="6"/>
      <c r="E798" s="9"/>
      <c r="F798" s="9"/>
      <c r="G798" s="9"/>
      <c r="H798" s="9"/>
      <c r="I798" s="9"/>
      <c r="J798" s="9"/>
      <c r="K798" s="6"/>
      <c r="L798" s="8"/>
      <c r="M798" s="6"/>
      <c r="N798" s="6"/>
      <c r="O798" s="9"/>
      <c r="P798" s="9"/>
      <c r="Q798" s="6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ht="12.75" customHeight="1">
      <c r="A799" s="9"/>
      <c r="B799" s="9"/>
      <c r="C799" s="9"/>
      <c r="D799" s="6"/>
      <c r="E799" s="9"/>
      <c r="F799" s="9"/>
      <c r="G799" s="9"/>
      <c r="H799" s="9"/>
      <c r="I799" s="9"/>
      <c r="J799" s="9"/>
      <c r="K799" s="6"/>
      <c r="L799" s="8"/>
      <c r="M799" s="6"/>
      <c r="N799" s="6"/>
      <c r="O799" s="9"/>
      <c r="P799" s="9"/>
      <c r="Q799" s="6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ht="12.75" customHeight="1">
      <c r="A800" s="9"/>
      <c r="B800" s="9"/>
      <c r="C800" s="9"/>
      <c r="D800" s="6"/>
      <c r="E800" s="9"/>
      <c r="F800" s="9"/>
      <c r="G800" s="9"/>
      <c r="H800" s="9"/>
      <c r="I800" s="9"/>
      <c r="J800" s="9"/>
      <c r="K800" s="6"/>
      <c r="L800" s="8"/>
      <c r="M800" s="6"/>
      <c r="N800" s="6"/>
      <c r="O800" s="9"/>
      <c r="P800" s="9"/>
      <c r="Q800" s="6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ht="12.75" customHeight="1">
      <c r="A801" s="9"/>
      <c r="B801" s="9"/>
      <c r="C801" s="9"/>
      <c r="D801" s="6"/>
      <c r="E801" s="9"/>
      <c r="F801" s="9"/>
      <c r="G801" s="9"/>
      <c r="H801" s="9"/>
      <c r="I801" s="9"/>
      <c r="J801" s="9"/>
      <c r="K801" s="6"/>
      <c r="L801" s="8"/>
      <c r="M801" s="6"/>
      <c r="N801" s="6"/>
      <c r="O801" s="9"/>
      <c r="P801" s="9"/>
      <c r="Q801" s="6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ht="12.75" customHeight="1">
      <c r="A802" s="9"/>
      <c r="B802" s="9"/>
      <c r="C802" s="9"/>
      <c r="D802" s="6"/>
      <c r="E802" s="9"/>
      <c r="F802" s="9"/>
      <c r="G802" s="9"/>
      <c r="H802" s="9"/>
      <c r="I802" s="9"/>
      <c r="J802" s="9"/>
      <c r="K802" s="6"/>
      <c r="L802" s="8"/>
      <c r="M802" s="6"/>
      <c r="N802" s="6"/>
      <c r="O802" s="9"/>
      <c r="P802" s="9"/>
      <c r="Q802" s="6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ht="12.75" customHeight="1">
      <c r="A803" s="9"/>
      <c r="B803" s="9"/>
      <c r="C803" s="9"/>
      <c r="D803" s="6"/>
      <c r="E803" s="9"/>
      <c r="F803" s="9"/>
      <c r="G803" s="9"/>
      <c r="H803" s="9"/>
      <c r="I803" s="9"/>
      <c r="J803" s="9"/>
      <c r="K803" s="6"/>
      <c r="L803" s="8"/>
      <c r="M803" s="6"/>
      <c r="N803" s="6"/>
      <c r="O803" s="9"/>
      <c r="P803" s="9"/>
      <c r="Q803" s="6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ht="12.75" customHeight="1">
      <c r="A804" s="9"/>
      <c r="B804" s="9"/>
      <c r="C804" s="9"/>
      <c r="D804" s="6"/>
      <c r="E804" s="9"/>
      <c r="F804" s="9"/>
      <c r="G804" s="9"/>
      <c r="H804" s="9"/>
      <c r="I804" s="9"/>
      <c r="J804" s="9"/>
      <c r="K804" s="6"/>
      <c r="L804" s="8"/>
      <c r="M804" s="6"/>
      <c r="N804" s="6"/>
      <c r="O804" s="9"/>
      <c r="P804" s="9"/>
      <c r="Q804" s="6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ht="12.75" customHeight="1">
      <c r="A805" s="9"/>
      <c r="B805" s="9"/>
      <c r="C805" s="9"/>
      <c r="D805" s="6"/>
      <c r="E805" s="9"/>
      <c r="F805" s="9"/>
      <c r="G805" s="9"/>
      <c r="H805" s="9"/>
      <c r="I805" s="9"/>
      <c r="J805" s="9"/>
      <c r="K805" s="6"/>
      <c r="L805" s="8"/>
      <c r="M805" s="6"/>
      <c r="N805" s="6"/>
      <c r="O805" s="9"/>
      <c r="P805" s="9"/>
      <c r="Q805" s="6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ht="12.75" customHeight="1">
      <c r="A806" s="9"/>
      <c r="B806" s="9"/>
      <c r="C806" s="9"/>
      <c r="D806" s="6"/>
      <c r="E806" s="9"/>
      <c r="F806" s="9"/>
      <c r="G806" s="9"/>
      <c r="H806" s="9"/>
      <c r="I806" s="9"/>
      <c r="J806" s="9"/>
      <c r="K806" s="6"/>
      <c r="L806" s="8"/>
      <c r="M806" s="6"/>
      <c r="N806" s="6"/>
      <c r="O806" s="9"/>
      <c r="P806" s="9"/>
      <c r="Q806" s="6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ht="12.75" customHeight="1">
      <c r="A807" s="9"/>
      <c r="B807" s="9"/>
      <c r="C807" s="9"/>
      <c r="D807" s="6"/>
      <c r="E807" s="9"/>
      <c r="F807" s="9"/>
      <c r="G807" s="9"/>
      <c r="H807" s="9"/>
      <c r="I807" s="9"/>
      <c r="J807" s="9"/>
      <c r="K807" s="6"/>
      <c r="L807" s="8"/>
      <c r="M807" s="6"/>
      <c r="N807" s="6"/>
      <c r="O807" s="9"/>
      <c r="P807" s="9"/>
      <c r="Q807" s="6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ht="12.75" customHeight="1">
      <c r="A808" s="9"/>
      <c r="B808" s="9"/>
      <c r="C808" s="9"/>
      <c r="D808" s="6"/>
      <c r="E808" s="9"/>
      <c r="F808" s="9"/>
      <c r="G808" s="9"/>
      <c r="H808" s="9"/>
      <c r="I808" s="9"/>
      <c r="J808" s="9"/>
      <c r="K808" s="6"/>
      <c r="L808" s="8"/>
      <c r="M808" s="6"/>
      <c r="N808" s="6"/>
      <c r="O808" s="9"/>
      <c r="P808" s="9"/>
      <c r="Q808" s="6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ht="12.75" customHeight="1">
      <c r="A809" s="9"/>
      <c r="B809" s="9"/>
      <c r="C809" s="9"/>
      <c r="D809" s="6"/>
      <c r="E809" s="9"/>
      <c r="F809" s="9"/>
      <c r="G809" s="9"/>
      <c r="H809" s="9"/>
      <c r="I809" s="9"/>
      <c r="J809" s="9"/>
      <c r="K809" s="6"/>
      <c r="L809" s="8"/>
      <c r="M809" s="6"/>
      <c r="N809" s="6"/>
      <c r="O809" s="9"/>
      <c r="P809" s="9"/>
      <c r="Q809" s="6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ht="12.75" customHeight="1">
      <c r="A810" s="9"/>
      <c r="B810" s="9"/>
      <c r="C810" s="9"/>
      <c r="D810" s="6"/>
      <c r="E810" s="9"/>
      <c r="F810" s="9"/>
      <c r="G810" s="9"/>
      <c r="H810" s="9"/>
      <c r="I810" s="9"/>
      <c r="J810" s="9"/>
      <c r="K810" s="6"/>
      <c r="L810" s="8"/>
      <c r="M810" s="6"/>
      <c r="N810" s="6"/>
      <c r="O810" s="9"/>
      <c r="P810" s="9"/>
      <c r="Q810" s="6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ht="12.75" customHeight="1">
      <c r="A811" s="9"/>
      <c r="B811" s="9"/>
      <c r="C811" s="9"/>
      <c r="D811" s="6"/>
      <c r="E811" s="9"/>
      <c r="F811" s="9"/>
      <c r="G811" s="9"/>
      <c r="H811" s="9"/>
      <c r="I811" s="9"/>
      <c r="J811" s="9"/>
      <c r="K811" s="6"/>
      <c r="L811" s="8"/>
      <c r="M811" s="6"/>
      <c r="N811" s="6"/>
      <c r="O811" s="9"/>
      <c r="P811" s="9"/>
      <c r="Q811" s="6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ht="12.75" customHeight="1">
      <c r="A812" s="9"/>
      <c r="B812" s="9"/>
      <c r="C812" s="9"/>
      <c r="D812" s="6"/>
      <c r="E812" s="9"/>
      <c r="F812" s="9"/>
      <c r="G812" s="9"/>
      <c r="H812" s="9"/>
      <c r="I812" s="9"/>
      <c r="J812" s="9"/>
      <c r="K812" s="6"/>
      <c r="L812" s="8"/>
      <c r="M812" s="6"/>
      <c r="N812" s="6"/>
      <c r="O812" s="9"/>
      <c r="P812" s="9"/>
      <c r="Q812" s="6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ht="12.75" customHeight="1">
      <c r="A813" s="9"/>
      <c r="B813" s="9"/>
      <c r="C813" s="9"/>
      <c r="D813" s="6"/>
      <c r="E813" s="9"/>
      <c r="F813" s="9"/>
      <c r="G813" s="9"/>
      <c r="H813" s="9"/>
      <c r="I813" s="9"/>
      <c r="J813" s="9"/>
      <c r="K813" s="6"/>
      <c r="L813" s="8"/>
      <c r="M813" s="6"/>
      <c r="N813" s="6"/>
      <c r="O813" s="9"/>
      <c r="P813" s="9"/>
      <c r="Q813" s="6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ht="12.75" customHeight="1">
      <c r="A814" s="9"/>
      <c r="B814" s="9"/>
      <c r="C814" s="9"/>
      <c r="D814" s="6"/>
      <c r="E814" s="9"/>
      <c r="F814" s="9"/>
      <c r="G814" s="9"/>
      <c r="H814" s="9"/>
      <c r="I814" s="9"/>
      <c r="J814" s="9"/>
      <c r="K814" s="6"/>
      <c r="L814" s="8"/>
      <c r="M814" s="6"/>
      <c r="N814" s="6"/>
      <c r="O814" s="9"/>
      <c r="P814" s="9"/>
      <c r="Q814" s="6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ht="12.75" customHeight="1">
      <c r="A815" s="9"/>
      <c r="B815" s="9"/>
      <c r="C815" s="9"/>
      <c r="D815" s="6"/>
      <c r="E815" s="9"/>
      <c r="F815" s="9"/>
      <c r="G815" s="9"/>
      <c r="H815" s="9"/>
      <c r="I815" s="9"/>
      <c r="J815" s="9"/>
      <c r="K815" s="6"/>
      <c r="L815" s="8"/>
      <c r="M815" s="6"/>
      <c r="N815" s="6"/>
      <c r="O815" s="9"/>
      <c r="P815" s="9"/>
      <c r="Q815" s="6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ht="12.75" customHeight="1">
      <c r="A816" s="9"/>
      <c r="B816" s="9"/>
      <c r="C816" s="9"/>
      <c r="D816" s="6"/>
      <c r="E816" s="9"/>
      <c r="F816" s="9"/>
      <c r="G816" s="9"/>
      <c r="H816" s="9"/>
      <c r="I816" s="9"/>
      <c r="J816" s="9"/>
      <c r="K816" s="6"/>
      <c r="L816" s="8"/>
      <c r="M816" s="6"/>
      <c r="N816" s="6"/>
      <c r="O816" s="9"/>
      <c r="P816" s="9"/>
      <c r="Q816" s="6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ht="12.75" customHeight="1">
      <c r="A817" s="9"/>
      <c r="B817" s="9"/>
      <c r="C817" s="9"/>
      <c r="D817" s="6"/>
      <c r="E817" s="9"/>
      <c r="F817" s="9"/>
      <c r="G817" s="9"/>
      <c r="H817" s="9"/>
      <c r="I817" s="9"/>
      <c r="J817" s="9"/>
      <c r="K817" s="6"/>
      <c r="L817" s="8"/>
      <c r="M817" s="6"/>
      <c r="N817" s="6"/>
      <c r="O817" s="9"/>
      <c r="P817" s="9"/>
      <c r="Q817" s="6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ht="12.75" customHeight="1">
      <c r="A818" s="9"/>
      <c r="B818" s="9"/>
      <c r="C818" s="9"/>
      <c r="D818" s="6"/>
      <c r="E818" s="9"/>
      <c r="F818" s="9"/>
      <c r="G818" s="9"/>
      <c r="H818" s="9"/>
      <c r="I818" s="9"/>
      <c r="J818" s="9"/>
      <c r="K818" s="6"/>
      <c r="L818" s="8"/>
      <c r="M818" s="6"/>
      <c r="N818" s="6"/>
      <c r="O818" s="9"/>
      <c r="P818" s="9"/>
      <c r="Q818" s="6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ht="12.75" customHeight="1">
      <c r="A819" s="9"/>
      <c r="B819" s="9"/>
      <c r="C819" s="9"/>
      <c r="D819" s="6"/>
      <c r="E819" s="9"/>
      <c r="F819" s="9"/>
      <c r="G819" s="9"/>
      <c r="H819" s="9"/>
      <c r="I819" s="9"/>
      <c r="J819" s="9"/>
      <c r="K819" s="6"/>
      <c r="L819" s="8"/>
      <c r="M819" s="6"/>
      <c r="N819" s="6"/>
      <c r="O819" s="9"/>
      <c r="P819" s="9"/>
      <c r="Q819" s="6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ht="12.75" customHeight="1">
      <c r="A820" s="9"/>
      <c r="B820" s="9"/>
      <c r="C820" s="9"/>
      <c r="D820" s="6"/>
      <c r="E820" s="9"/>
      <c r="F820" s="9"/>
      <c r="G820" s="9"/>
      <c r="H820" s="9"/>
      <c r="I820" s="9"/>
      <c r="J820" s="9"/>
      <c r="K820" s="6"/>
      <c r="L820" s="8"/>
      <c r="M820" s="6"/>
      <c r="N820" s="6"/>
      <c r="O820" s="9"/>
      <c r="P820" s="9"/>
      <c r="Q820" s="6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ht="12.75" customHeight="1">
      <c r="A821" s="9"/>
      <c r="B821" s="9"/>
      <c r="C821" s="9"/>
      <c r="D821" s="6"/>
      <c r="E821" s="9"/>
      <c r="F821" s="9"/>
      <c r="G821" s="9"/>
      <c r="H821" s="9"/>
      <c r="I821" s="9"/>
      <c r="J821" s="9"/>
      <c r="K821" s="6"/>
      <c r="L821" s="8"/>
      <c r="M821" s="6"/>
      <c r="N821" s="6"/>
      <c r="O821" s="9"/>
      <c r="P821" s="9"/>
      <c r="Q821" s="6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ht="12.75" customHeight="1">
      <c r="A822" s="9"/>
      <c r="B822" s="9"/>
      <c r="C822" s="9"/>
      <c r="D822" s="6"/>
      <c r="E822" s="9"/>
      <c r="F822" s="9"/>
      <c r="G822" s="9"/>
      <c r="H822" s="9"/>
      <c r="I822" s="9"/>
      <c r="J822" s="9"/>
      <c r="K822" s="6"/>
      <c r="L822" s="8"/>
      <c r="M822" s="6"/>
      <c r="N822" s="6"/>
      <c r="O822" s="9"/>
      <c r="P822" s="9"/>
      <c r="Q822" s="6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ht="12.75" customHeight="1">
      <c r="A823" s="9"/>
      <c r="B823" s="9"/>
      <c r="C823" s="9"/>
      <c r="D823" s="6"/>
      <c r="E823" s="9"/>
      <c r="F823" s="9"/>
      <c r="G823" s="9"/>
      <c r="H823" s="9"/>
      <c r="I823" s="9"/>
      <c r="J823" s="9"/>
      <c r="K823" s="6"/>
      <c r="L823" s="8"/>
      <c r="M823" s="6"/>
      <c r="N823" s="6"/>
      <c r="O823" s="9"/>
      <c r="P823" s="9"/>
      <c r="Q823" s="6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ht="12.75" customHeight="1">
      <c r="A824" s="9"/>
      <c r="B824" s="9"/>
      <c r="C824" s="9"/>
      <c r="D824" s="6"/>
      <c r="E824" s="9"/>
      <c r="F824" s="9"/>
      <c r="G824" s="9"/>
      <c r="H824" s="9"/>
      <c r="I824" s="9"/>
      <c r="J824" s="9"/>
      <c r="K824" s="6"/>
      <c r="L824" s="8"/>
      <c r="M824" s="6"/>
      <c r="N824" s="6"/>
      <c r="O824" s="9"/>
      <c r="P824" s="9"/>
      <c r="Q824" s="6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ht="12.75" customHeight="1">
      <c r="A825" s="9"/>
      <c r="B825" s="9"/>
      <c r="C825" s="9"/>
      <c r="D825" s="6"/>
      <c r="E825" s="9"/>
      <c r="F825" s="9"/>
      <c r="G825" s="9"/>
      <c r="H825" s="9"/>
      <c r="I825" s="9"/>
      <c r="J825" s="9"/>
      <c r="K825" s="6"/>
      <c r="L825" s="8"/>
      <c r="M825" s="6"/>
      <c r="N825" s="6"/>
      <c r="O825" s="9"/>
      <c r="P825" s="9"/>
      <c r="Q825" s="6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ht="12.75" customHeight="1">
      <c r="A826" s="9"/>
      <c r="B826" s="9"/>
      <c r="C826" s="9"/>
      <c r="D826" s="6"/>
      <c r="E826" s="9"/>
      <c r="F826" s="9"/>
      <c r="G826" s="9"/>
      <c r="H826" s="9"/>
      <c r="I826" s="9"/>
      <c r="J826" s="9"/>
      <c r="K826" s="6"/>
      <c r="L826" s="8"/>
      <c r="M826" s="6"/>
      <c r="N826" s="6"/>
      <c r="O826" s="9"/>
      <c r="P826" s="9"/>
      <c r="Q826" s="6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ht="12.75" customHeight="1">
      <c r="A827" s="9"/>
      <c r="B827" s="9"/>
      <c r="C827" s="9"/>
      <c r="D827" s="6"/>
      <c r="E827" s="9"/>
      <c r="F827" s="9"/>
      <c r="G827" s="9"/>
      <c r="H827" s="9"/>
      <c r="I827" s="9"/>
      <c r="J827" s="9"/>
      <c r="K827" s="6"/>
      <c r="L827" s="8"/>
      <c r="M827" s="6"/>
      <c r="N827" s="6"/>
      <c r="O827" s="9"/>
      <c r="P827" s="9"/>
      <c r="Q827" s="6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ht="12.75" customHeight="1">
      <c r="A828" s="9"/>
      <c r="B828" s="9"/>
      <c r="C828" s="9"/>
      <c r="D828" s="6"/>
      <c r="E828" s="9"/>
      <c r="F828" s="9"/>
      <c r="G828" s="9"/>
      <c r="H828" s="9"/>
      <c r="I828" s="9"/>
      <c r="J828" s="9"/>
      <c r="K828" s="6"/>
      <c r="L828" s="8"/>
      <c r="M828" s="6"/>
      <c r="N828" s="6"/>
      <c r="O828" s="9"/>
      <c r="P828" s="9"/>
      <c r="Q828" s="6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ht="12.75" customHeight="1">
      <c r="A829" s="9"/>
      <c r="B829" s="9"/>
      <c r="C829" s="9"/>
      <c r="D829" s="6"/>
      <c r="E829" s="9"/>
      <c r="F829" s="9"/>
      <c r="G829" s="9"/>
      <c r="H829" s="9"/>
      <c r="I829" s="9"/>
      <c r="J829" s="9"/>
      <c r="K829" s="6"/>
      <c r="L829" s="8"/>
      <c r="M829" s="6"/>
      <c r="N829" s="6"/>
      <c r="O829" s="9"/>
      <c r="P829" s="9"/>
      <c r="Q829" s="6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ht="12.75" customHeight="1">
      <c r="A830" s="9"/>
      <c r="B830" s="9"/>
      <c r="C830" s="9"/>
      <c r="D830" s="6"/>
      <c r="E830" s="9"/>
      <c r="F830" s="9"/>
      <c r="G830" s="9"/>
      <c r="H830" s="9"/>
      <c r="I830" s="9"/>
      <c r="J830" s="9"/>
      <c r="K830" s="6"/>
      <c r="L830" s="8"/>
      <c r="M830" s="6"/>
      <c r="N830" s="6"/>
      <c r="O830" s="9"/>
      <c r="P830" s="9"/>
      <c r="Q830" s="6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ht="12.75" customHeight="1">
      <c r="A831" s="9"/>
      <c r="B831" s="9"/>
      <c r="C831" s="9"/>
      <c r="D831" s="6"/>
      <c r="E831" s="9"/>
      <c r="F831" s="9"/>
      <c r="G831" s="9"/>
      <c r="H831" s="9"/>
      <c r="I831" s="9"/>
      <c r="J831" s="9"/>
      <c r="K831" s="6"/>
      <c r="L831" s="8"/>
      <c r="M831" s="6"/>
      <c r="N831" s="6"/>
      <c r="O831" s="9"/>
      <c r="P831" s="9"/>
      <c r="Q831" s="6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ht="12.75" customHeight="1">
      <c r="A832" s="9"/>
      <c r="B832" s="9"/>
      <c r="C832" s="9"/>
      <c r="D832" s="6"/>
      <c r="E832" s="9"/>
      <c r="F832" s="9"/>
      <c r="G832" s="9"/>
      <c r="H832" s="9"/>
      <c r="I832" s="9"/>
      <c r="J832" s="9"/>
      <c r="K832" s="6"/>
      <c r="L832" s="8"/>
      <c r="M832" s="6"/>
      <c r="N832" s="6"/>
      <c r="O832" s="9"/>
      <c r="P832" s="9"/>
      <c r="Q832" s="6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ht="12.75" customHeight="1">
      <c r="A833" s="9"/>
      <c r="B833" s="9"/>
      <c r="C833" s="9"/>
      <c r="D833" s="6"/>
      <c r="E833" s="9"/>
      <c r="F833" s="9"/>
      <c r="G833" s="9"/>
      <c r="H833" s="9"/>
      <c r="I833" s="9"/>
      <c r="J833" s="9"/>
      <c r="K833" s="6"/>
      <c r="L833" s="8"/>
      <c r="M833" s="6"/>
      <c r="N833" s="6"/>
      <c r="O833" s="9"/>
      <c r="P833" s="9"/>
      <c r="Q833" s="6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ht="12.75" customHeight="1">
      <c r="A834" s="9"/>
      <c r="B834" s="9"/>
      <c r="C834" s="9"/>
      <c r="D834" s="6"/>
      <c r="E834" s="9"/>
      <c r="F834" s="9"/>
      <c r="G834" s="9"/>
      <c r="H834" s="9"/>
      <c r="I834" s="9"/>
      <c r="J834" s="9"/>
      <c r="K834" s="6"/>
      <c r="L834" s="8"/>
      <c r="M834" s="6"/>
      <c r="N834" s="6"/>
      <c r="O834" s="9"/>
      <c r="P834" s="9"/>
      <c r="Q834" s="6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ht="12.75" customHeight="1">
      <c r="A835" s="9"/>
      <c r="B835" s="9"/>
      <c r="C835" s="9"/>
      <c r="D835" s="6"/>
      <c r="E835" s="9"/>
      <c r="F835" s="9"/>
      <c r="G835" s="9"/>
      <c r="H835" s="9"/>
      <c r="I835" s="9"/>
      <c r="J835" s="9"/>
      <c r="K835" s="6"/>
      <c r="L835" s="8"/>
      <c r="M835" s="6"/>
      <c r="N835" s="6"/>
      <c r="O835" s="9"/>
      <c r="P835" s="9"/>
      <c r="Q835" s="6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ht="12.75" customHeight="1">
      <c r="A836" s="9"/>
      <c r="B836" s="9"/>
      <c r="C836" s="9"/>
      <c r="D836" s="6"/>
      <c r="E836" s="9"/>
      <c r="F836" s="9"/>
      <c r="G836" s="9"/>
      <c r="H836" s="9"/>
      <c r="I836" s="9"/>
      <c r="J836" s="9"/>
      <c r="K836" s="6"/>
      <c r="L836" s="8"/>
      <c r="M836" s="6"/>
      <c r="N836" s="6"/>
      <c r="O836" s="9"/>
      <c r="P836" s="9"/>
      <c r="Q836" s="6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ht="12.75" customHeight="1">
      <c r="A837" s="9"/>
      <c r="B837" s="9"/>
      <c r="C837" s="9"/>
      <c r="D837" s="6"/>
      <c r="E837" s="9"/>
      <c r="F837" s="9"/>
      <c r="G837" s="9"/>
      <c r="H837" s="9"/>
      <c r="I837" s="9"/>
      <c r="J837" s="9"/>
      <c r="K837" s="6"/>
      <c r="L837" s="8"/>
      <c r="M837" s="6"/>
      <c r="N837" s="6"/>
      <c r="O837" s="9"/>
      <c r="P837" s="9"/>
      <c r="Q837" s="6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ht="12.75" customHeight="1">
      <c r="A838" s="9"/>
      <c r="B838" s="9"/>
      <c r="C838" s="9"/>
      <c r="D838" s="6"/>
      <c r="E838" s="9"/>
      <c r="F838" s="9"/>
      <c r="G838" s="9"/>
      <c r="H838" s="9"/>
      <c r="I838" s="9"/>
      <c r="J838" s="9"/>
      <c r="K838" s="6"/>
      <c r="L838" s="8"/>
      <c r="M838" s="6"/>
      <c r="N838" s="6"/>
      <c r="O838" s="9"/>
      <c r="P838" s="9"/>
      <c r="Q838" s="6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ht="12.75" customHeight="1">
      <c r="A839" s="9"/>
      <c r="B839" s="9"/>
      <c r="C839" s="9"/>
      <c r="D839" s="6"/>
      <c r="E839" s="9"/>
      <c r="F839" s="9"/>
      <c r="G839" s="9"/>
      <c r="H839" s="9"/>
      <c r="I839" s="9"/>
      <c r="J839" s="9"/>
      <c r="K839" s="6"/>
      <c r="L839" s="8"/>
      <c r="M839" s="6"/>
      <c r="N839" s="6"/>
      <c r="O839" s="9"/>
      <c r="P839" s="9"/>
      <c r="Q839" s="6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ht="12.75" customHeight="1">
      <c r="A840" s="9"/>
      <c r="B840" s="9"/>
      <c r="C840" s="9"/>
      <c r="D840" s="6"/>
      <c r="E840" s="9"/>
      <c r="F840" s="9"/>
      <c r="G840" s="9"/>
      <c r="H840" s="9"/>
      <c r="I840" s="9"/>
      <c r="J840" s="9"/>
      <c r="K840" s="6"/>
      <c r="L840" s="8"/>
      <c r="M840" s="6"/>
      <c r="N840" s="6"/>
      <c r="O840" s="9"/>
      <c r="P840" s="9"/>
      <c r="Q840" s="6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ht="12.75" customHeight="1">
      <c r="A841" s="9"/>
      <c r="B841" s="9"/>
      <c r="C841" s="9"/>
      <c r="D841" s="6"/>
      <c r="E841" s="9"/>
      <c r="F841" s="9"/>
      <c r="G841" s="9"/>
      <c r="H841" s="9"/>
      <c r="I841" s="9"/>
      <c r="J841" s="9"/>
      <c r="K841" s="6"/>
      <c r="L841" s="8"/>
      <c r="M841" s="6"/>
      <c r="N841" s="6"/>
      <c r="O841" s="9"/>
      <c r="P841" s="9"/>
      <c r="Q841" s="6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ht="12.75" customHeight="1">
      <c r="A842" s="9"/>
      <c r="B842" s="9"/>
      <c r="C842" s="9"/>
      <c r="D842" s="6"/>
      <c r="E842" s="9"/>
      <c r="F842" s="9"/>
      <c r="G842" s="9"/>
      <c r="H842" s="9"/>
      <c r="I842" s="9"/>
      <c r="J842" s="9"/>
      <c r="K842" s="6"/>
      <c r="L842" s="8"/>
      <c r="M842" s="6"/>
      <c r="N842" s="6"/>
      <c r="O842" s="9"/>
      <c r="P842" s="9"/>
      <c r="Q842" s="6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ht="12.75" customHeight="1">
      <c r="A843" s="9"/>
      <c r="B843" s="9"/>
      <c r="C843" s="9"/>
      <c r="D843" s="6"/>
      <c r="E843" s="9"/>
      <c r="F843" s="9"/>
      <c r="G843" s="9"/>
      <c r="H843" s="9"/>
      <c r="I843" s="9"/>
      <c r="J843" s="9"/>
      <c r="K843" s="6"/>
      <c r="L843" s="8"/>
      <c r="M843" s="6"/>
      <c r="N843" s="6"/>
      <c r="O843" s="9"/>
      <c r="P843" s="9"/>
      <c r="Q843" s="6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ht="12.75" customHeight="1">
      <c r="A844" s="9"/>
      <c r="B844" s="9"/>
      <c r="C844" s="9"/>
      <c r="D844" s="6"/>
      <c r="E844" s="9"/>
      <c r="F844" s="9"/>
      <c r="G844" s="9"/>
      <c r="H844" s="9"/>
      <c r="I844" s="9"/>
      <c r="J844" s="9"/>
      <c r="K844" s="6"/>
      <c r="L844" s="8"/>
      <c r="M844" s="6"/>
      <c r="N844" s="6"/>
      <c r="O844" s="9"/>
      <c r="P844" s="9"/>
      <c r="Q844" s="6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ht="12.75" customHeight="1">
      <c r="A845" s="9"/>
      <c r="B845" s="9"/>
      <c r="C845" s="9"/>
      <c r="D845" s="6"/>
      <c r="E845" s="9"/>
      <c r="F845" s="9"/>
      <c r="G845" s="9"/>
      <c r="H845" s="9"/>
      <c r="I845" s="9"/>
      <c r="J845" s="9"/>
      <c r="K845" s="6"/>
      <c r="L845" s="8"/>
      <c r="M845" s="6"/>
      <c r="N845" s="6"/>
      <c r="O845" s="9"/>
      <c r="P845" s="9"/>
      <c r="Q845" s="6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ht="12.75" customHeight="1">
      <c r="A846" s="9"/>
      <c r="B846" s="9"/>
      <c r="C846" s="9"/>
      <c r="D846" s="6"/>
      <c r="E846" s="9"/>
      <c r="F846" s="9"/>
      <c r="G846" s="9"/>
      <c r="H846" s="9"/>
      <c r="I846" s="9"/>
      <c r="J846" s="9"/>
      <c r="K846" s="6"/>
      <c r="L846" s="8"/>
      <c r="M846" s="6"/>
      <c r="N846" s="6"/>
      <c r="O846" s="9"/>
      <c r="P846" s="9"/>
      <c r="Q846" s="6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ht="12.75" customHeight="1">
      <c r="A847" s="9"/>
      <c r="B847" s="9"/>
      <c r="C847" s="9"/>
      <c r="D847" s="6"/>
      <c r="E847" s="9"/>
      <c r="F847" s="9"/>
      <c r="G847" s="9"/>
      <c r="H847" s="9"/>
      <c r="I847" s="9"/>
      <c r="J847" s="9"/>
      <c r="K847" s="6"/>
      <c r="L847" s="8"/>
      <c r="M847" s="6"/>
      <c r="N847" s="6"/>
      <c r="O847" s="9"/>
      <c r="P847" s="9"/>
      <c r="Q847" s="6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ht="12.75" customHeight="1">
      <c r="A848" s="9"/>
      <c r="B848" s="9"/>
      <c r="C848" s="9"/>
      <c r="D848" s="6"/>
      <c r="E848" s="9"/>
      <c r="F848" s="9"/>
      <c r="G848" s="9"/>
      <c r="H848" s="9"/>
      <c r="I848" s="9"/>
      <c r="J848" s="9"/>
      <c r="K848" s="6"/>
      <c r="L848" s="8"/>
      <c r="M848" s="6"/>
      <c r="N848" s="6"/>
      <c r="O848" s="9"/>
      <c r="P848" s="9"/>
      <c r="Q848" s="6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ht="12.75" customHeight="1">
      <c r="A849" s="9"/>
      <c r="B849" s="9"/>
      <c r="C849" s="9"/>
      <c r="D849" s="6"/>
      <c r="E849" s="9"/>
      <c r="F849" s="9"/>
      <c r="G849" s="9"/>
      <c r="H849" s="9"/>
      <c r="I849" s="9"/>
      <c r="J849" s="9"/>
      <c r="K849" s="6"/>
      <c r="L849" s="8"/>
      <c r="M849" s="6"/>
      <c r="N849" s="6"/>
      <c r="O849" s="9"/>
      <c r="P849" s="9"/>
      <c r="Q849" s="6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ht="12.75" customHeight="1">
      <c r="A850" s="9"/>
      <c r="B850" s="9"/>
      <c r="C850" s="9"/>
      <c r="D850" s="6"/>
      <c r="E850" s="9"/>
      <c r="F850" s="9"/>
      <c r="G850" s="9"/>
      <c r="H850" s="9"/>
      <c r="I850" s="9"/>
      <c r="J850" s="9"/>
      <c r="K850" s="6"/>
      <c r="L850" s="8"/>
      <c r="M850" s="6"/>
      <c r="N850" s="6"/>
      <c r="O850" s="9"/>
      <c r="P850" s="9"/>
      <c r="Q850" s="6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ht="12.75" customHeight="1">
      <c r="A851" s="9"/>
      <c r="B851" s="9"/>
      <c r="C851" s="9"/>
      <c r="D851" s="6"/>
      <c r="E851" s="9"/>
      <c r="F851" s="9"/>
      <c r="G851" s="9"/>
      <c r="H851" s="9"/>
      <c r="I851" s="9"/>
      <c r="J851" s="9"/>
      <c r="K851" s="6"/>
      <c r="L851" s="8"/>
      <c r="M851" s="6"/>
      <c r="N851" s="6"/>
      <c r="O851" s="9"/>
      <c r="P851" s="9"/>
      <c r="Q851" s="6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ht="12.75" customHeight="1">
      <c r="A852" s="9"/>
      <c r="B852" s="9"/>
      <c r="C852" s="9"/>
      <c r="D852" s="6"/>
      <c r="E852" s="9"/>
      <c r="F852" s="9"/>
      <c r="G852" s="9"/>
      <c r="H852" s="9"/>
      <c r="I852" s="9"/>
      <c r="J852" s="9"/>
      <c r="K852" s="6"/>
      <c r="L852" s="8"/>
      <c r="M852" s="6"/>
      <c r="N852" s="6"/>
      <c r="O852" s="9"/>
      <c r="P852" s="9"/>
      <c r="Q852" s="6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ht="12.75" customHeight="1">
      <c r="A853" s="9"/>
      <c r="B853" s="9"/>
      <c r="C853" s="9"/>
      <c r="D853" s="6"/>
      <c r="E853" s="9"/>
      <c r="F853" s="9"/>
      <c r="G853" s="9"/>
      <c r="H853" s="9"/>
      <c r="I853" s="9"/>
      <c r="J853" s="9"/>
      <c r="K853" s="6"/>
      <c r="L853" s="8"/>
      <c r="M853" s="6"/>
      <c r="N853" s="6"/>
      <c r="O853" s="9"/>
      <c r="P853" s="9"/>
      <c r="Q853" s="6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ht="12.75" customHeight="1">
      <c r="A854" s="9"/>
      <c r="B854" s="9"/>
      <c r="C854" s="9"/>
      <c r="D854" s="6"/>
      <c r="E854" s="9"/>
      <c r="F854" s="9"/>
      <c r="G854" s="9"/>
      <c r="H854" s="9"/>
      <c r="I854" s="9"/>
      <c r="J854" s="9"/>
      <c r="K854" s="6"/>
      <c r="L854" s="8"/>
      <c r="M854" s="6"/>
      <c r="N854" s="6"/>
      <c r="O854" s="9"/>
      <c r="P854" s="9"/>
      <c r="Q854" s="6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ht="12.75" customHeight="1">
      <c r="A855" s="9"/>
      <c r="B855" s="9"/>
      <c r="C855" s="9"/>
      <c r="D855" s="6"/>
      <c r="E855" s="9"/>
      <c r="F855" s="9"/>
      <c r="G855" s="9"/>
      <c r="H855" s="9"/>
      <c r="I855" s="9"/>
      <c r="J855" s="9"/>
      <c r="K855" s="6"/>
      <c r="L855" s="8"/>
      <c r="M855" s="6"/>
      <c r="N855" s="6"/>
      <c r="O855" s="9"/>
      <c r="P855" s="9"/>
      <c r="Q855" s="6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ht="12.75" customHeight="1">
      <c r="A856" s="9"/>
      <c r="B856" s="9"/>
      <c r="C856" s="9"/>
      <c r="D856" s="6"/>
      <c r="E856" s="9"/>
      <c r="F856" s="9"/>
      <c r="G856" s="9"/>
      <c r="H856" s="9"/>
      <c r="I856" s="9"/>
      <c r="J856" s="9"/>
      <c r="K856" s="6"/>
      <c r="L856" s="8"/>
      <c r="M856" s="6"/>
      <c r="N856" s="6"/>
      <c r="O856" s="9"/>
      <c r="P856" s="9"/>
      <c r="Q856" s="6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ht="12.75" customHeight="1">
      <c r="A857" s="9"/>
      <c r="B857" s="9"/>
      <c r="C857" s="9"/>
      <c r="D857" s="6"/>
      <c r="E857" s="9"/>
      <c r="F857" s="9"/>
      <c r="G857" s="9"/>
      <c r="H857" s="9"/>
      <c r="I857" s="9"/>
      <c r="J857" s="9"/>
      <c r="K857" s="6"/>
      <c r="L857" s="8"/>
      <c r="M857" s="6"/>
      <c r="N857" s="6"/>
      <c r="O857" s="9"/>
      <c r="P857" s="9"/>
      <c r="Q857" s="6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ht="12.75" customHeight="1">
      <c r="A858" s="9"/>
      <c r="B858" s="9"/>
      <c r="C858" s="9"/>
      <c r="D858" s="6"/>
      <c r="E858" s="9"/>
      <c r="F858" s="9"/>
      <c r="G858" s="9"/>
      <c r="H858" s="9"/>
      <c r="I858" s="9"/>
      <c r="J858" s="9"/>
      <c r="K858" s="6"/>
      <c r="L858" s="8"/>
      <c r="M858" s="6"/>
      <c r="N858" s="6"/>
      <c r="O858" s="9"/>
      <c r="P858" s="9"/>
      <c r="Q858" s="6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ht="12.75" customHeight="1">
      <c r="A859" s="9"/>
      <c r="B859" s="9"/>
      <c r="C859" s="9"/>
      <c r="D859" s="6"/>
      <c r="E859" s="9"/>
      <c r="F859" s="9"/>
      <c r="G859" s="9"/>
      <c r="H859" s="9"/>
      <c r="I859" s="9"/>
      <c r="J859" s="9"/>
      <c r="K859" s="6"/>
      <c r="L859" s="8"/>
      <c r="M859" s="6"/>
      <c r="N859" s="6"/>
      <c r="O859" s="9"/>
      <c r="P859" s="9"/>
      <c r="Q859" s="6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ht="12.75" customHeight="1">
      <c r="A860" s="9"/>
      <c r="B860" s="9"/>
      <c r="C860" s="9"/>
      <c r="D860" s="6"/>
      <c r="E860" s="9"/>
      <c r="F860" s="9"/>
      <c r="G860" s="9"/>
      <c r="H860" s="9"/>
      <c r="I860" s="9"/>
      <c r="J860" s="9"/>
      <c r="K860" s="6"/>
      <c r="L860" s="8"/>
      <c r="M860" s="6"/>
      <c r="N860" s="6"/>
      <c r="O860" s="9"/>
      <c r="P860" s="9"/>
      <c r="Q860" s="6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ht="12.75" customHeight="1">
      <c r="A861" s="9"/>
      <c r="B861" s="9"/>
      <c r="C861" s="9"/>
      <c r="D861" s="6"/>
      <c r="E861" s="9"/>
      <c r="F861" s="9"/>
      <c r="G861" s="9"/>
      <c r="H861" s="9"/>
      <c r="I861" s="9"/>
      <c r="J861" s="9"/>
      <c r="K861" s="6"/>
      <c r="L861" s="8"/>
      <c r="M861" s="6"/>
      <c r="N861" s="6"/>
      <c r="O861" s="9"/>
      <c r="P861" s="9"/>
      <c r="Q861" s="6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ht="12.75" customHeight="1">
      <c r="A862" s="9"/>
      <c r="B862" s="9"/>
      <c r="C862" s="9"/>
      <c r="D862" s="6"/>
      <c r="E862" s="9"/>
      <c r="F862" s="9"/>
      <c r="G862" s="9"/>
      <c r="H862" s="9"/>
      <c r="I862" s="9"/>
      <c r="J862" s="9"/>
      <c r="K862" s="6"/>
      <c r="L862" s="8"/>
      <c r="M862" s="6"/>
      <c r="N862" s="6"/>
      <c r="O862" s="9"/>
      <c r="P862" s="9"/>
      <c r="Q862" s="6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ht="12.75" customHeight="1">
      <c r="A863" s="9"/>
      <c r="B863" s="9"/>
      <c r="C863" s="9"/>
      <c r="D863" s="6"/>
      <c r="E863" s="9"/>
      <c r="F863" s="9"/>
      <c r="G863" s="9"/>
      <c r="H863" s="9"/>
      <c r="I863" s="9"/>
      <c r="J863" s="9"/>
      <c r="K863" s="6"/>
      <c r="L863" s="8"/>
      <c r="M863" s="6"/>
      <c r="N863" s="6"/>
      <c r="O863" s="9"/>
      <c r="P863" s="9"/>
      <c r="Q863" s="6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ht="12.75" customHeight="1">
      <c r="A864" s="9"/>
      <c r="B864" s="9"/>
      <c r="C864" s="9"/>
      <c r="D864" s="6"/>
      <c r="E864" s="9"/>
      <c r="F864" s="9"/>
      <c r="G864" s="9"/>
      <c r="H864" s="9"/>
      <c r="I864" s="9"/>
      <c r="J864" s="9"/>
      <c r="K864" s="6"/>
      <c r="L864" s="8"/>
      <c r="M864" s="6"/>
      <c r="N864" s="6"/>
      <c r="O864" s="9"/>
      <c r="P864" s="9"/>
      <c r="Q864" s="6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ht="12.75" customHeight="1">
      <c r="A865" s="9"/>
      <c r="B865" s="9"/>
      <c r="C865" s="9"/>
      <c r="D865" s="6"/>
      <c r="E865" s="9"/>
      <c r="F865" s="9"/>
      <c r="G865" s="9"/>
      <c r="H865" s="9"/>
      <c r="I865" s="9"/>
      <c r="J865" s="9"/>
      <c r="K865" s="6"/>
      <c r="L865" s="8"/>
      <c r="M865" s="6"/>
      <c r="N865" s="6"/>
      <c r="O865" s="9"/>
      <c r="P865" s="9"/>
      <c r="Q865" s="6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ht="12.75" customHeight="1">
      <c r="A866" s="9"/>
      <c r="B866" s="9"/>
      <c r="C866" s="9"/>
      <c r="D866" s="6"/>
      <c r="E866" s="9"/>
      <c r="F866" s="9"/>
      <c r="G866" s="9"/>
      <c r="H866" s="9"/>
      <c r="I866" s="9"/>
      <c r="J866" s="9"/>
      <c r="K866" s="6"/>
      <c r="L866" s="8"/>
      <c r="M866" s="6"/>
      <c r="N866" s="6"/>
      <c r="O866" s="9"/>
      <c r="P866" s="9"/>
      <c r="Q866" s="6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ht="12.75" customHeight="1">
      <c r="A867" s="9"/>
      <c r="B867" s="9"/>
      <c r="C867" s="9"/>
      <c r="D867" s="6"/>
      <c r="E867" s="9"/>
      <c r="F867" s="9"/>
      <c r="G867" s="9"/>
      <c r="H867" s="9"/>
      <c r="I867" s="9"/>
      <c r="J867" s="9"/>
      <c r="K867" s="6"/>
      <c r="L867" s="8"/>
      <c r="M867" s="6"/>
      <c r="N867" s="6"/>
      <c r="O867" s="9"/>
      <c r="P867" s="9"/>
      <c r="Q867" s="6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ht="12.75" customHeight="1">
      <c r="A868" s="9"/>
      <c r="B868" s="9"/>
      <c r="C868" s="9"/>
      <c r="D868" s="6"/>
      <c r="E868" s="9"/>
      <c r="F868" s="9"/>
      <c r="G868" s="9"/>
      <c r="H868" s="9"/>
      <c r="I868" s="9"/>
      <c r="J868" s="9"/>
      <c r="K868" s="6"/>
      <c r="L868" s="8"/>
      <c r="M868" s="6"/>
      <c r="N868" s="6"/>
      <c r="O868" s="9"/>
      <c r="P868" s="9"/>
      <c r="Q868" s="6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ht="12.75" customHeight="1">
      <c r="A869" s="9"/>
      <c r="B869" s="9"/>
      <c r="C869" s="9"/>
      <c r="D869" s="6"/>
      <c r="E869" s="9"/>
      <c r="F869" s="9"/>
      <c r="G869" s="9"/>
      <c r="H869" s="9"/>
      <c r="I869" s="9"/>
      <c r="J869" s="9"/>
      <c r="K869" s="6"/>
      <c r="L869" s="8"/>
      <c r="M869" s="6"/>
      <c r="N869" s="6"/>
      <c r="O869" s="9"/>
      <c r="P869" s="9"/>
      <c r="Q869" s="6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ht="12.75" customHeight="1">
      <c r="A870" s="9"/>
      <c r="B870" s="9"/>
      <c r="C870" s="9"/>
      <c r="D870" s="6"/>
      <c r="E870" s="9"/>
      <c r="F870" s="9"/>
      <c r="G870" s="9"/>
      <c r="H870" s="9"/>
      <c r="I870" s="9"/>
      <c r="J870" s="9"/>
      <c r="K870" s="6"/>
      <c r="L870" s="8"/>
      <c r="M870" s="6"/>
      <c r="N870" s="6"/>
      <c r="O870" s="9"/>
      <c r="P870" s="9"/>
      <c r="Q870" s="6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ht="12.75" customHeight="1">
      <c r="A871" s="9"/>
      <c r="B871" s="9"/>
      <c r="C871" s="9"/>
      <c r="D871" s="6"/>
      <c r="E871" s="9"/>
      <c r="F871" s="9"/>
      <c r="G871" s="9"/>
      <c r="H871" s="9"/>
      <c r="I871" s="9"/>
      <c r="J871" s="9"/>
      <c r="K871" s="6"/>
      <c r="L871" s="8"/>
      <c r="M871" s="6"/>
      <c r="N871" s="6"/>
      <c r="O871" s="9"/>
      <c r="P871" s="9"/>
      <c r="Q871" s="6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ht="12.75" customHeight="1">
      <c r="A872" s="9"/>
      <c r="B872" s="9"/>
      <c r="C872" s="9"/>
      <c r="D872" s="6"/>
      <c r="E872" s="9"/>
      <c r="F872" s="9"/>
      <c r="G872" s="9"/>
      <c r="H872" s="9"/>
      <c r="I872" s="9"/>
      <c r="J872" s="9"/>
      <c r="K872" s="6"/>
      <c r="L872" s="8"/>
      <c r="M872" s="6"/>
      <c r="N872" s="6"/>
      <c r="O872" s="9"/>
      <c r="P872" s="9"/>
      <c r="Q872" s="6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ht="12.75" customHeight="1">
      <c r="A873" s="9"/>
      <c r="B873" s="9"/>
      <c r="C873" s="9"/>
      <c r="D873" s="6"/>
      <c r="E873" s="9"/>
      <c r="F873" s="9"/>
      <c r="G873" s="9"/>
      <c r="H873" s="9"/>
      <c r="I873" s="9"/>
      <c r="J873" s="9"/>
      <c r="K873" s="6"/>
      <c r="L873" s="8"/>
      <c r="M873" s="6"/>
      <c r="N873" s="6"/>
      <c r="O873" s="9"/>
      <c r="P873" s="9"/>
      <c r="Q873" s="6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ht="12.75" customHeight="1">
      <c r="A874" s="9"/>
      <c r="B874" s="9"/>
      <c r="C874" s="9"/>
      <c r="D874" s="6"/>
      <c r="E874" s="9"/>
      <c r="F874" s="9"/>
      <c r="G874" s="9"/>
      <c r="H874" s="9"/>
      <c r="I874" s="9"/>
      <c r="J874" s="9"/>
      <c r="K874" s="6"/>
      <c r="L874" s="8"/>
      <c r="M874" s="6"/>
      <c r="N874" s="6"/>
      <c r="O874" s="9"/>
      <c r="P874" s="9"/>
      <c r="Q874" s="6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ht="12.75" customHeight="1">
      <c r="A875" s="9"/>
      <c r="B875" s="9"/>
      <c r="C875" s="9"/>
      <c r="D875" s="6"/>
      <c r="E875" s="9"/>
      <c r="F875" s="9"/>
      <c r="G875" s="9"/>
      <c r="H875" s="9"/>
      <c r="I875" s="9"/>
      <c r="J875" s="9"/>
      <c r="K875" s="6"/>
      <c r="L875" s="8"/>
      <c r="M875" s="6"/>
      <c r="N875" s="6"/>
      <c r="O875" s="9"/>
      <c r="P875" s="9"/>
      <c r="Q875" s="6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ht="12.75" customHeight="1">
      <c r="A876" s="9"/>
      <c r="B876" s="9"/>
      <c r="C876" s="9"/>
      <c r="D876" s="6"/>
      <c r="E876" s="9"/>
      <c r="F876" s="9"/>
      <c r="G876" s="9"/>
      <c r="H876" s="9"/>
      <c r="I876" s="9"/>
      <c r="J876" s="9"/>
      <c r="K876" s="6"/>
      <c r="L876" s="8"/>
      <c r="M876" s="6"/>
      <c r="N876" s="6"/>
      <c r="O876" s="9"/>
      <c r="P876" s="9"/>
      <c r="Q876" s="6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ht="12.75" customHeight="1">
      <c r="A877" s="9"/>
      <c r="B877" s="9"/>
      <c r="C877" s="9"/>
      <c r="D877" s="6"/>
      <c r="E877" s="9"/>
      <c r="F877" s="9"/>
      <c r="G877" s="9"/>
      <c r="H877" s="9"/>
      <c r="I877" s="9"/>
      <c r="J877" s="9"/>
      <c r="K877" s="6"/>
      <c r="L877" s="8"/>
      <c r="M877" s="6"/>
      <c r="N877" s="6"/>
      <c r="O877" s="9"/>
      <c r="P877" s="9"/>
      <c r="Q877" s="6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ht="12.75" customHeight="1">
      <c r="A878" s="9"/>
      <c r="B878" s="9"/>
      <c r="C878" s="9"/>
      <c r="D878" s="6"/>
      <c r="E878" s="9"/>
      <c r="F878" s="9"/>
      <c r="G878" s="9"/>
      <c r="H878" s="9"/>
      <c r="I878" s="9"/>
      <c r="J878" s="9"/>
      <c r="K878" s="6"/>
      <c r="L878" s="8"/>
      <c r="M878" s="6"/>
      <c r="N878" s="6"/>
      <c r="O878" s="9"/>
      <c r="P878" s="9"/>
      <c r="Q878" s="6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ht="12.75" customHeight="1">
      <c r="A879" s="9"/>
      <c r="B879" s="9"/>
      <c r="C879" s="9"/>
      <c r="D879" s="6"/>
      <c r="E879" s="9"/>
      <c r="F879" s="9"/>
      <c r="G879" s="9"/>
      <c r="H879" s="9"/>
      <c r="I879" s="9"/>
      <c r="J879" s="9"/>
      <c r="K879" s="6"/>
      <c r="L879" s="8"/>
      <c r="M879" s="6"/>
      <c r="N879" s="6"/>
      <c r="O879" s="9"/>
      <c r="P879" s="9"/>
      <c r="Q879" s="6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ht="12.75" customHeight="1">
      <c r="A880" s="9"/>
      <c r="B880" s="9"/>
      <c r="C880" s="9"/>
      <c r="D880" s="6"/>
      <c r="E880" s="9"/>
      <c r="F880" s="9"/>
      <c r="G880" s="9"/>
      <c r="H880" s="9"/>
      <c r="I880" s="9"/>
      <c r="J880" s="9"/>
      <c r="K880" s="6"/>
      <c r="L880" s="8"/>
      <c r="M880" s="6"/>
      <c r="N880" s="6"/>
      <c r="O880" s="9"/>
      <c r="P880" s="9"/>
      <c r="Q880" s="6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ht="12.75" customHeight="1">
      <c r="A881" s="9"/>
      <c r="B881" s="9"/>
      <c r="C881" s="9"/>
      <c r="D881" s="6"/>
      <c r="E881" s="9"/>
      <c r="F881" s="9"/>
      <c r="G881" s="9"/>
      <c r="H881" s="9"/>
      <c r="I881" s="9"/>
      <c r="J881" s="9"/>
      <c r="K881" s="6"/>
      <c r="L881" s="8"/>
      <c r="M881" s="6"/>
      <c r="N881" s="6"/>
      <c r="O881" s="9"/>
      <c r="P881" s="9"/>
      <c r="Q881" s="6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ht="12.75" customHeight="1">
      <c r="A882" s="9"/>
      <c r="B882" s="9"/>
      <c r="C882" s="9"/>
      <c r="D882" s="6"/>
      <c r="E882" s="9"/>
      <c r="F882" s="9"/>
      <c r="G882" s="9"/>
      <c r="H882" s="9"/>
      <c r="I882" s="9"/>
      <c r="J882" s="9"/>
      <c r="K882" s="6"/>
      <c r="L882" s="8"/>
      <c r="M882" s="6"/>
      <c r="N882" s="6"/>
      <c r="O882" s="9"/>
      <c r="P882" s="9"/>
      <c r="Q882" s="6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ht="12.75" customHeight="1">
      <c r="A883" s="9"/>
      <c r="B883" s="9"/>
      <c r="C883" s="9"/>
      <c r="D883" s="6"/>
      <c r="E883" s="9"/>
      <c r="F883" s="9"/>
      <c r="G883" s="9"/>
      <c r="H883" s="9"/>
      <c r="I883" s="9"/>
      <c r="J883" s="9"/>
      <c r="K883" s="6"/>
      <c r="L883" s="8"/>
      <c r="M883" s="6"/>
      <c r="N883" s="6"/>
      <c r="O883" s="9"/>
      <c r="P883" s="9"/>
      <c r="Q883" s="6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ht="12.75" customHeight="1">
      <c r="A884" s="9"/>
      <c r="B884" s="9"/>
      <c r="C884" s="9"/>
      <c r="D884" s="6"/>
      <c r="E884" s="9"/>
      <c r="F884" s="9"/>
      <c r="G884" s="9"/>
      <c r="H884" s="9"/>
      <c r="I884" s="9"/>
      <c r="J884" s="9"/>
      <c r="K884" s="6"/>
      <c r="L884" s="8"/>
      <c r="M884" s="6"/>
      <c r="N884" s="6"/>
      <c r="O884" s="9"/>
      <c r="P884" s="9"/>
      <c r="Q884" s="6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ht="12.75" customHeight="1">
      <c r="A885" s="9"/>
      <c r="B885" s="9"/>
      <c r="C885" s="9"/>
      <c r="D885" s="6"/>
      <c r="E885" s="9"/>
      <c r="F885" s="9"/>
      <c r="G885" s="9"/>
      <c r="H885" s="9"/>
      <c r="I885" s="9"/>
      <c r="J885" s="9"/>
      <c r="K885" s="6"/>
      <c r="L885" s="8"/>
      <c r="M885" s="6"/>
      <c r="N885" s="6"/>
      <c r="O885" s="9"/>
      <c r="P885" s="9"/>
      <c r="Q885" s="6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ht="12.75" customHeight="1">
      <c r="A886" s="9"/>
      <c r="B886" s="9"/>
      <c r="C886" s="9"/>
      <c r="D886" s="6"/>
      <c r="E886" s="9"/>
      <c r="F886" s="9"/>
      <c r="G886" s="9"/>
      <c r="H886" s="9"/>
      <c r="I886" s="9"/>
      <c r="J886" s="9"/>
      <c r="K886" s="6"/>
      <c r="L886" s="8"/>
      <c r="M886" s="6"/>
      <c r="N886" s="6"/>
      <c r="O886" s="9"/>
      <c r="P886" s="9"/>
      <c r="Q886" s="6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ht="12.75" customHeight="1">
      <c r="A887" s="9"/>
      <c r="B887" s="9"/>
      <c r="C887" s="9"/>
      <c r="D887" s="6"/>
      <c r="E887" s="9"/>
      <c r="F887" s="9"/>
      <c r="G887" s="9"/>
      <c r="H887" s="9"/>
      <c r="I887" s="9"/>
      <c r="J887" s="9"/>
      <c r="K887" s="6"/>
      <c r="L887" s="8"/>
      <c r="M887" s="6"/>
      <c r="N887" s="6"/>
      <c r="O887" s="9"/>
      <c r="P887" s="9"/>
      <c r="Q887" s="6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ht="12.75" customHeight="1">
      <c r="A888" s="9"/>
      <c r="B888" s="9"/>
      <c r="C888" s="9"/>
      <c r="D888" s="6"/>
      <c r="E888" s="9"/>
      <c r="F888" s="9"/>
      <c r="G888" s="9"/>
      <c r="H888" s="9"/>
      <c r="I888" s="9"/>
      <c r="J888" s="9"/>
      <c r="K888" s="6"/>
      <c r="L888" s="8"/>
      <c r="M888" s="6"/>
      <c r="N888" s="6"/>
      <c r="O888" s="9"/>
      <c r="P888" s="9"/>
      <c r="Q888" s="6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ht="12.75" customHeight="1">
      <c r="A889" s="9"/>
      <c r="B889" s="9"/>
      <c r="C889" s="9"/>
      <c r="D889" s="6"/>
      <c r="E889" s="9"/>
      <c r="F889" s="9"/>
      <c r="G889" s="9"/>
      <c r="H889" s="9"/>
      <c r="I889" s="9"/>
      <c r="J889" s="9"/>
      <c r="K889" s="6"/>
      <c r="L889" s="8"/>
      <c r="M889" s="6"/>
      <c r="N889" s="6"/>
      <c r="O889" s="9"/>
      <c r="P889" s="9"/>
      <c r="Q889" s="6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ht="12.75" customHeight="1">
      <c r="A890" s="9"/>
      <c r="B890" s="9"/>
      <c r="C890" s="9"/>
      <c r="D890" s="6"/>
      <c r="E890" s="9"/>
      <c r="F890" s="9"/>
      <c r="G890" s="9"/>
      <c r="H890" s="9"/>
      <c r="I890" s="9"/>
      <c r="J890" s="9"/>
      <c r="K890" s="6"/>
      <c r="L890" s="8"/>
      <c r="M890" s="6"/>
      <c r="N890" s="6"/>
      <c r="O890" s="9"/>
      <c r="P890" s="9"/>
      <c r="Q890" s="6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ht="12.75" customHeight="1">
      <c r="A891" s="9"/>
      <c r="B891" s="9"/>
      <c r="C891" s="9"/>
      <c r="D891" s="6"/>
      <c r="E891" s="9"/>
      <c r="F891" s="9"/>
      <c r="G891" s="9"/>
      <c r="H891" s="9"/>
      <c r="I891" s="9"/>
      <c r="J891" s="9"/>
      <c r="K891" s="6"/>
      <c r="L891" s="8"/>
      <c r="M891" s="6"/>
      <c r="N891" s="6"/>
      <c r="O891" s="9"/>
      <c r="P891" s="9"/>
      <c r="Q891" s="6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ht="12.75" customHeight="1">
      <c r="A892" s="9"/>
      <c r="B892" s="9"/>
      <c r="C892" s="9"/>
      <c r="D892" s="6"/>
      <c r="E892" s="9"/>
      <c r="F892" s="9"/>
      <c r="G892" s="9"/>
      <c r="H892" s="9"/>
      <c r="I892" s="9"/>
      <c r="J892" s="9"/>
      <c r="K892" s="6"/>
      <c r="L892" s="8"/>
      <c r="M892" s="6"/>
      <c r="N892" s="6"/>
      <c r="O892" s="9"/>
      <c r="P892" s="9"/>
      <c r="Q892" s="6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ht="12.75" customHeight="1">
      <c r="A893" s="9"/>
      <c r="B893" s="9"/>
      <c r="C893" s="9"/>
      <c r="D893" s="6"/>
      <c r="E893" s="9"/>
      <c r="F893" s="9"/>
      <c r="G893" s="9"/>
      <c r="H893" s="9"/>
      <c r="I893" s="9"/>
      <c r="J893" s="9"/>
      <c r="K893" s="6"/>
      <c r="L893" s="8"/>
      <c r="M893" s="6"/>
      <c r="N893" s="6"/>
      <c r="O893" s="9"/>
      <c r="P893" s="9"/>
      <c r="Q893" s="6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ht="12.75" customHeight="1">
      <c r="A894" s="9"/>
      <c r="B894" s="9"/>
      <c r="C894" s="9"/>
      <c r="D894" s="6"/>
      <c r="E894" s="9"/>
      <c r="F894" s="9"/>
      <c r="G894" s="9"/>
      <c r="H894" s="9"/>
      <c r="I894" s="9"/>
      <c r="J894" s="9"/>
      <c r="K894" s="6"/>
      <c r="L894" s="8"/>
      <c r="M894" s="6"/>
      <c r="N894" s="6"/>
      <c r="O894" s="9"/>
      <c r="P894" s="9"/>
      <c r="Q894" s="6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ht="12.75" customHeight="1">
      <c r="A895" s="9"/>
      <c r="B895" s="9"/>
      <c r="C895" s="9"/>
      <c r="D895" s="6"/>
      <c r="E895" s="9"/>
      <c r="F895" s="9"/>
      <c r="G895" s="9"/>
      <c r="H895" s="9"/>
      <c r="I895" s="9"/>
      <c r="J895" s="9"/>
      <c r="K895" s="6"/>
      <c r="L895" s="8"/>
      <c r="M895" s="6"/>
      <c r="N895" s="6"/>
      <c r="O895" s="9"/>
      <c r="P895" s="9"/>
      <c r="Q895" s="6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ht="12.75" customHeight="1">
      <c r="A896" s="9"/>
      <c r="B896" s="9"/>
      <c r="C896" s="9"/>
      <c r="D896" s="6"/>
      <c r="E896" s="9"/>
      <c r="F896" s="9"/>
      <c r="G896" s="9"/>
      <c r="H896" s="9"/>
      <c r="I896" s="9"/>
      <c r="J896" s="9"/>
      <c r="K896" s="6"/>
      <c r="L896" s="8"/>
      <c r="M896" s="6"/>
      <c r="N896" s="6"/>
      <c r="O896" s="9"/>
      <c r="P896" s="9"/>
      <c r="Q896" s="6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ht="12.75" customHeight="1">
      <c r="A897" s="9"/>
      <c r="B897" s="9"/>
      <c r="C897" s="9"/>
      <c r="D897" s="6"/>
      <c r="E897" s="9"/>
      <c r="F897" s="9"/>
      <c r="G897" s="9"/>
      <c r="H897" s="9"/>
      <c r="I897" s="9"/>
      <c r="J897" s="9"/>
      <c r="K897" s="6"/>
      <c r="L897" s="8"/>
      <c r="M897" s="6"/>
      <c r="N897" s="6"/>
      <c r="O897" s="9"/>
      <c r="P897" s="9"/>
      <c r="Q897" s="6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ht="12.75" customHeight="1">
      <c r="A898" s="9"/>
      <c r="B898" s="9"/>
      <c r="C898" s="9"/>
      <c r="D898" s="6"/>
      <c r="E898" s="9"/>
      <c r="F898" s="9"/>
      <c r="G898" s="9"/>
      <c r="H898" s="9"/>
      <c r="I898" s="9"/>
      <c r="J898" s="9"/>
      <c r="K898" s="6"/>
      <c r="L898" s="8"/>
      <c r="M898" s="6"/>
      <c r="N898" s="6"/>
      <c r="O898" s="9"/>
      <c r="P898" s="9"/>
      <c r="Q898" s="6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ht="12.75" customHeight="1">
      <c r="A899" s="9"/>
      <c r="B899" s="9"/>
      <c r="C899" s="9"/>
      <c r="D899" s="6"/>
      <c r="E899" s="9"/>
      <c r="F899" s="9"/>
      <c r="G899" s="9"/>
      <c r="H899" s="9"/>
      <c r="I899" s="9"/>
      <c r="J899" s="9"/>
      <c r="K899" s="6"/>
      <c r="L899" s="8"/>
      <c r="M899" s="6"/>
      <c r="N899" s="6"/>
      <c r="O899" s="9"/>
      <c r="P899" s="9"/>
      <c r="Q899" s="6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ht="12.75" customHeight="1">
      <c r="A900" s="9"/>
      <c r="B900" s="9"/>
      <c r="C900" s="9"/>
      <c r="D900" s="6"/>
      <c r="E900" s="9"/>
      <c r="F900" s="9"/>
      <c r="G900" s="9"/>
      <c r="H900" s="9"/>
      <c r="I900" s="9"/>
      <c r="J900" s="9"/>
      <c r="K900" s="6"/>
      <c r="L900" s="8"/>
      <c r="M900" s="6"/>
      <c r="N900" s="6"/>
      <c r="O900" s="9"/>
      <c r="P900" s="9"/>
      <c r="Q900" s="6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ht="12.75" customHeight="1">
      <c r="A901" s="9"/>
      <c r="B901" s="9"/>
      <c r="C901" s="9"/>
      <c r="D901" s="6"/>
      <c r="E901" s="9"/>
      <c r="F901" s="9"/>
      <c r="G901" s="9"/>
      <c r="H901" s="9"/>
      <c r="I901" s="9"/>
      <c r="J901" s="9"/>
      <c r="K901" s="6"/>
      <c r="L901" s="8"/>
      <c r="M901" s="6"/>
      <c r="N901" s="6"/>
      <c r="O901" s="9"/>
      <c r="P901" s="9"/>
      <c r="Q901" s="6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ht="12.75" customHeight="1">
      <c r="A902" s="9"/>
      <c r="B902" s="9"/>
      <c r="C902" s="9"/>
      <c r="D902" s="6"/>
      <c r="E902" s="9"/>
      <c r="F902" s="9"/>
      <c r="G902" s="9"/>
      <c r="H902" s="9"/>
      <c r="I902" s="9"/>
      <c r="J902" s="9"/>
      <c r="K902" s="6"/>
      <c r="L902" s="8"/>
      <c r="M902" s="6"/>
      <c r="N902" s="6"/>
      <c r="O902" s="9"/>
      <c r="P902" s="9"/>
      <c r="Q902" s="6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ht="12.75" customHeight="1">
      <c r="A903" s="9"/>
      <c r="B903" s="9"/>
      <c r="C903" s="9"/>
      <c r="D903" s="6"/>
      <c r="E903" s="9"/>
      <c r="F903" s="9"/>
      <c r="G903" s="9"/>
      <c r="H903" s="9"/>
      <c r="I903" s="9"/>
      <c r="J903" s="9"/>
      <c r="K903" s="6"/>
      <c r="L903" s="8"/>
      <c r="M903" s="6"/>
      <c r="N903" s="6"/>
      <c r="O903" s="9"/>
      <c r="P903" s="9"/>
      <c r="Q903" s="6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ht="12.75" customHeight="1">
      <c r="A904" s="9"/>
      <c r="B904" s="9"/>
      <c r="C904" s="9"/>
      <c r="D904" s="6"/>
      <c r="E904" s="9"/>
      <c r="F904" s="9"/>
      <c r="G904" s="9"/>
      <c r="H904" s="9"/>
      <c r="I904" s="9"/>
      <c r="J904" s="9"/>
      <c r="K904" s="6"/>
      <c r="L904" s="8"/>
      <c r="M904" s="6"/>
      <c r="N904" s="6"/>
      <c r="O904" s="9"/>
      <c r="P904" s="9"/>
      <c r="Q904" s="6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ht="12.75" customHeight="1">
      <c r="A905" s="9"/>
      <c r="B905" s="9"/>
      <c r="C905" s="9"/>
      <c r="D905" s="6"/>
      <c r="E905" s="9"/>
      <c r="F905" s="9"/>
      <c r="G905" s="9"/>
      <c r="H905" s="9"/>
      <c r="I905" s="9"/>
      <c r="J905" s="9"/>
      <c r="K905" s="6"/>
      <c r="L905" s="8"/>
      <c r="M905" s="6"/>
      <c r="N905" s="6"/>
      <c r="O905" s="9"/>
      <c r="P905" s="9"/>
      <c r="Q905" s="6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ht="12.75" customHeight="1">
      <c r="A906" s="9"/>
      <c r="B906" s="9"/>
      <c r="C906" s="9"/>
      <c r="D906" s="6"/>
      <c r="E906" s="9"/>
      <c r="F906" s="9"/>
      <c r="G906" s="9"/>
      <c r="H906" s="9"/>
      <c r="I906" s="9"/>
      <c r="J906" s="9"/>
      <c r="K906" s="6"/>
      <c r="L906" s="8"/>
      <c r="M906" s="6"/>
      <c r="N906" s="6"/>
      <c r="O906" s="9"/>
      <c r="P906" s="9"/>
      <c r="Q906" s="6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ht="12.75" customHeight="1">
      <c r="A907" s="9"/>
      <c r="B907" s="9"/>
      <c r="C907" s="9"/>
      <c r="D907" s="6"/>
      <c r="E907" s="9"/>
      <c r="F907" s="9"/>
      <c r="G907" s="9"/>
      <c r="H907" s="9"/>
      <c r="I907" s="9"/>
      <c r="J907" s="9"/>
      <c r="K907" s="6"/>
      <c r="L907" s="8"/>
      <c r="M907" s="6"/>
      <c r="N907" s="6"/>
      <c r="O907" s="9"/>
      <c r="P907" s="9"/>
      <c r="Q907" s="6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ht="12.75" customHeight="1">
      <c r="A908" s="9"/>
      <c r="B908" s="9"/>
      <c r="C908" s="9"/>
      <c r="D908" s="6"/>
      <c r="E908" s="9"/>
      <c r="F908" s="9"/>
      <c r="G908" s="9"/>
      <c r="H908" s="9"/>
      <c r="I908" s="9"/>
      <c r="J908" s="9"/>
      <c r="K908" s="6"/>
      <c r="L908" s="8"/>
      <c r="M908" s="6"/>
      <c r="N908" s="6"/>
      <c r="O908" s="9"/>
      <c r="P908" s="9"/>
      <c r="Q908" s="6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ht="12.75" customHeight="1">
      <c r="A909" s="9"/>
      <c r="B909" s="9"/>
      <c r="C909" s="9"/>
      <c r="D909" s="6"/>
      <c r="E909" s="9"/>
      <c r="F909" s="9"/>
      <c r="G909" s="9"/>
      <c r="H909" s="9"/>
      <c r="I909" s="9"/>
      <c r="J909" s="9"/>
      <c r="K909" s="6"/>
      <c r="L909" s="8"/>
      <c r="M909" s="6"/>
      <c r="N909" s="6"/>
      <c r="O909" s="9"/>
      <c r="P909" s="9"/>
      <c r="Q909" s="6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ht="12.75" customHeight="1">
      <c r="A910" s="9"/>
      <c r="B910" s="9"/>
      <c r="C910" s="9"/>
      <c r="D910" s="6"/>
      <c r="E910" s="9"/>
      <c r="F910" s="9"/>
      <c r="G910" s="9"/>
      <c r="H910" s="9"/>
      <c r="I910" s="9"/>
      <c r="J910" s="9"/>
      <c r="K910" s="6"/>
      <c r="L910" s="8"/>
      <c r="M910" s="6"/>
      <c r="N910" s="6"/>
      <c r="O910" s="9"/>
      <c r="P910" s="9"/>
      <c r="Q910" s="6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ht="12.75" customHeight="1">
      <c r="A911" s="9"/>
      <c r="B911" s="9"/>
      <c r="C911" s="9"/>
      <c r="D911" s="6"/>
      <c r="E911" s="9"/>
      <c r="F911" s="9"/>
      <c r="G911" s="9"/>
      <c r="H911" s="9"/>
      <c r="I911" s="9"/>
      <c r="J911" s="9"/>
      <c r="K911" s="6"/>
      <c r="L911" s="8"/>
      <c r="M911" s="6"/>
      <c r="N911" s="6"/>
      <c r="O911" s="9"/>
      <c r="P911" s="9"/>
      <c r="Q911" s="6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ht="12.75" customHeight="1">
      <c r="A912" s="9"/>
      <c r="B912" s="9"/>
      <c r="C912" s="9"/>
      <c r="D912" s="6"/>
      <c r="E912" s="9"/>
      <c r="F912" s="9"/>
      <c r="G912" s="9"/>
      <c r="H912" s="9"/>
      <c r="I912" s="9"/>
      <c r="J912" s="9"/>
      <c r="K912" s="6"/>
      <c r="L912" s="8"/>
      <c r="M912" s="6"/>
      <c r="N912" s="6"/>
      <c r="O912" s="9"/>
      <c r="P912" s="9"/>
      <c r="Q912" s="6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ht="12.75" customHeight="1">
      <c r="A913" s="9"/>
      <c r="B913" s="9"/>
      <c r="C913" s="9"/>
      <c r="D913" s="6"/>
      <c r="E913" s="9"/>
      <c r="F913" s="9"/>
      <c r="G913" s="9"/>
      <c r="H913" s="9"/>
      <c r="I913" s="9"/>
      <c r="J913" s="9"/>
      <c r="K913" s="6"/>
      <c r="L913" s="8"/>
      <c r="M913" s="6"/>
      <c r="N913" s="6"/>
      <c r="O913" s="9"/>
      <c r="P913" s="9"/>
      <c r="Q913" s="6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ht="12.75" customHeight="1">
      <c r="A914" s="9"/>
      <c r="B914" s="9"/>
      <c r="C914" s="9"/>
      <c r="D914" s="6"/>
      <c r="E914" s="9"/>
      <c r="F914" s="9"/>
      <c r="G914" s="9"/>
      <c r="H914" s="9"/>
      <c r="I914" s="9"/>
      <c r="J914" s="9"/>
      <c r="K914" s="6"/>
      <c r="L914" s="8"/>
      <c r="M914" s="6"/>
      <c r="N914" s="6"/>
      <c r="O914" s="9"/>
      <c r="P914" s="9"/>
      <c r="Q914" s="6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ht="12.75" customHeight="1">
      <c r="A915" s="9"/>
      <c r="B915" s="9"/>
      <c r="C915" s="9"/>
      <c r="D915" s="6"/>
      <c r="E915" s="9"/>
      <c r="F915" s="9"/>
      <c r="G915" s="9"/>
      <c r="H915" s="9"/>
      <c r="I915" s="9"/>
      <c r="J915" s="9"/>
      <c r="K915" s="6"/>
      <c r="L915" s="8"/>
      <c r="M915" s="6"/>
      <c r="N915" s="6"/>
      <c r="O915" s="9"/>
      <c r="P915" s="9"/>
      <c r="Q915" s="6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ht="12.75" customHeight="1">
      <c r="A916" s="9"/>
      <c r="B916" s="9"/>
      <c r="C916" s="9"/>
      <c r="D916" s="6"/>
      <c r="E916" s="9"/>
      <c r="F916" s="9"/>
      <c r="G916" s="9"/>
      <c r="H916" s="9"/>
      <c r="I916" s="9"/>
      <c r="J916" s="9"/>
      <c r="K916" s="6"/>
      <c r="L916" s="8"/>
      <c r="M916" s="6"/>
      <c r="N916" s="6"/>
      <c r="O916" s="9"/>
      <c r="P916" s="9"/>
      <c r="Q916" s="6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ht="12.75" customHeight="1">
      <c r="A917" s="9"/>
      <c r="B917" s="9"/>
      <c r="C917" s="9"/>
      <c r="D917" s="6"/>
      <c r="E917" s="9"/>
      <c r="F917" s="9"/>
      <c r="G917" s="9"/>
      <c r="H917" s="9"/>
      <c r="I917" s="9"/>
      <c r="J917" s="9"/>
      <c r="K917" s="6"/>
      <c r="L917" s="8"/>
      <c r="M917" s="6"/>
      <c r="N917" s="6"/>
      <c r="O917" s="9"/>
      <c r="P917" s="9"/>
      <c r="Q917" s="6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ht="12.75" customHeight="1">
      <c r="A918" s="9"/>
      <c r="B918" s="9"/>
      <c r="C918" s="9"/>
      <c r="D918" s="6"/>
      <c r="E918" s="9"/>
      <c r="F918" s="9"/>
      <c r="G918" s="9"/>
      <c r="H918" s="9"/>
      <c r="I918" s="9"/>
      <c r="J918" s="9"/>
      <c r="K918" s="6"/>
      <c r="L918" s="8"/>
      <c r="M918" s="6"/>
      <c r="N918" s="6"/>
      <c r="O918" s="9"/>
      <c r="P918" s="9"/>
      <c r="Q918" s="6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ht="12.75" customHeight="1">
      <c r="A919" s="9"/>
      <c r="B919" s="9"/>
      <c r="C919" s="9"/>
      <c r="D919" s="6"/>
      <c r="E919" s="9"/>
      <c r="F919" s="9"/>
      <c r="G919" s="9"/>
      <c r="H919" s="9"/>
      <c r="I919" s="9"/>
      <c r="J919" s="9"/>
      <c r="K919" s="6"/>
      <c r="L919" s="8"/>
      <c r="M919" s="6"/>
      <c r="N919" s="6"/>
      <c r="O919" s="9"/>
      <c r="P919" s="9"/>
      <c r="Q919" s="6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ht="12.75" customHeight="1">
      <c r="A920" s="9"/>
      <c r="B920" s="9"/>
      <c r="C920" s="9"/>
      <c r="D920" s="6"/>
      <c r="E920" s="9"/>
      <c r="F920" s="9"/>
      <c r="G920" s="9"/>
      <c r="H920" s="9"/>
      <c r="I920" s="9"/>
      <c r="J920" s="9"/>
      <c r="K920" s="6"/>
      <c r="L920" s="8"/>
      <c r="M920" s="6"/>
      <c r="N920" s="6"/>
      <c r="O920" s="9"/>
      <c r="P920" s="9"/>
      <c r="Q920" s="6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ht="12.75" customHeight="1">
      <c r="A921" s="9"/>
      <c r="B921" s="9"/>
      <c r="C921" s="9"/>
      <c r="D921" s="6"/>
      <c r="E921" s="9"/>
      <c r="F921" s="9"/>
      <c r="G921" s="9"/>
      <c r="H921" s="9"/>
      <c r="I921" s="9"/>
      <c r="J921" s="9"/>
      <c r="K921" s="6"/>
      <c r="L921" s="8"/>
      <c r="M921" s="6"/>
      <c r="N921" s="6"/>
      <c r="O921" s="9"/>
      <c r="P921" s="9"/>
      <c r="Q921" s="6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ht="12.75" customHeight="1">
      <c r="A922" s="9"/>
      <c r="B922" s="9"/>
      <c r="C922" s="9"/>
      <c r="D922" s="6"/>
      <c r="E922" s="9"/>
      <c r="F922" s="9"/>
      <c r="G922" s="9"/>
      <c r="H922" s="9"/>
      <c r="I922" s="9"/>
      <c r="J922" s="9"/>
      <c r="K922" s="6"/>
      <c r="L922" s="8"/>
      <c r="M922" s="6"/>
      <c r="N922" s="6"/>
      <c r="O922" s="9"/>
      <c r="P922" s="9"/>
      <c r="Q922" s="6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ht="12.75" customHeight="1">
      <c r="A923" s="9"/>
      <c r="B923" s="9"/>
      <c r="C923" s="9"/>
      <c r="D923" s="6"/>
      <c r="E923" s="9"/>
      <c r="F923" s="9"/>
      <c r="G923" s="9"/>
      <c r="H923" s="9"/>
      <c r="I923" s="9"/>
      <c r="J923" s="9"/>
      <c r="K923" s="6"/>
      <c r="L923" s="8"/>
      <c r="M923" s="6"/>
      <c r="N923" s="6"/>
      <c r="O923" s="9"/>
      <c r="P923" s="9"/>
      <c r="Q923" s="6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ht="12.75" customHeight="1">
      <c r="A924" s="9"/>
      <c r="B924" s="9"/>
      <c r="C924" s="9"/>
      <c r="D924" s="6"/>
      <c r="E924" s="9"/>
      <c r="F924" s="9"/>
      <c r="G924" s="9"/>
      <c r="H924" s="9"/>
      <c r="I924" s="9"/>
      <c r="J924" s="9"/>
      <c r="K924" s="6"/>
      <c r="L924" s="8"/>
      <c r="M924" s="6"/>
      <c r="N924" s="6"/>
      <c r="O924" s="9"/>
      <c r="P924" s="9"/>
      <c r="Q924" s="6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ht="12.75" customHeight="1">
      <c r="A925" s="9"/>
      <c r="B925" s="9"/>
      <c r="C925" s="9"/>
      <c r="D925" s="6"/>
      <c r="E925" s="9"/>
      <c r="F925" s="9"/>
      <c r="G925" s="9"/>
      <c r="H925" s="9"/>
      <c r="I925" s="9"/>
      <c r="J925" s="9"/>
      <c r="K925" s="6"/>
      <c r="L925" s="8"/>
      <c r="M925" s="6"/>
      <c r="N925" s="6"/>
      <c r="O925" s="9"/>
      <c r="P925" s="9"/>
      <c r="Q925" s="6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ht="12.75" customHeight="1">
      <c r="A926" s="9"/>
      <c r="B926" s="9"/>
      <c r="C926" s="9"/>
      <c r="D926" s="6"/>
      <c r="E926" s="9"/>
      <c r="F926" s="9"/>
      <c r="G926" s="9"/>
      <c r="H926" s="9"/>
      <c r="I926" s="9"/>
      <c r="J926" s="9"/>
      <c r="K926" s="6"/>
      <c r="L926" s="8"/>
      <c r="M926" s="6"/>
      <c r="N926" s="6"/>
      <c r="O926" s="9"/>
      <c r="P926" s="9"/>
      <c r="Q926" s="6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ht="12.75" customHeight="1">
      <c r="A927" s="9"/>
      <c r="B927" s="9"/>
      <c r="C927" s="9"/>
      <c r="D927" s="6"/>
      <c r="E927" s="9"/>
      <c r="F927" s="9"/>
      <c r="G927" s="9"/>
      <c r="H927" s="9"/>
      <c r="I927" s="9"/>
      <c r="J927" s="9"/>
      <c r="K927" s="6"/>
      <c r="L927" s="8"/>
      <c r="M927" s="6"/>
      <c r="N927" s="6"/>
      <c r="O927" s="9"/>
      <c r="P927" s="9"/>
      <c r="Q927" s="6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ht="12.75" customHeight="1">
      <c r="A928" s="9"/>
      <c r="B928" s="9"/>
      <c r="C928" s="9"/>
      <c r="D928" s="6"/>
      <c r="E928" s="9"/>
      <c r="F928" s="9"/>
      <c r="G928" s="9"/>
      <c r="H928" s="9"/>
      <c r="I928" s="9"/>
      <c r="J928" s="9"/>
      <c r="K928" s="6"/>
      <c r="L928" s="8"/>
      <c r="M928" s="6"/>
      <c r="N928" s="6"/>
      <c r="O928" s="9"/>
      <c r="P928" s="9"/>
      <c r="Q928" s="6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ht="12.75" customHeight="1">
      <c r="A929" s="9"/>
      <c r="B929" s="9"/>
      <c r="C929" s="9"/>
      <c r="D929" s="6"/>
      <c r="E929" s="9"/>
      <c r="F929" s="9"/>
      <c r="G929" s="9"/>
      <c r="H929" s="9"/>
      <c r="I929" s="9"/>
      <c r="J929" s="9"/>
      <c r="K929" s="6"/>
      <c r="L929" s="8"/>
      <c r="M929" s="6"/>
      <c r="N929" s="6"/>
      <c r="O929" s="9"/>
      <c r="P929" s="9"/>
      <c r="Q929" s="6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ht="12.75" customHeight="1">
      <c r="A930" s="9"/>
      <c r="B930" s="9"/>
      <c r="C930" s="9"/>
      <c r="D930" s="6"/>
      <c r="E930" s="9"/>
      <c r="F930" s="9"/>
      <c r="G930" s="9"/>
      <c r="H930" s="9"/>
      <c r="I930" s="9"/>
      <c r="J930" s="9"/>
      <c r="K930" s="6"/>
      <c r="L930" s="8"/>
      <c r="M930" s="6"/>
      <c r="N930" s="6"/>
      <c r="O930" s="9"/>
      <c r="P930" s="9"/>
      <c r="Q930" s="6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ht="12.75" customHeight="1">
      <c r="A931" s="9"/>
      <c r="B931" s="9"/>
      <c r="C931" s="9"/>
      <c r="D931" s="6"/>
      <c r="E931" s="9"/>
      <c r="F931" s="9"/>
      <c r="G931" s="9"/>
      <c r="H931" s="9"/>
      <c r="I931" s="9"/>
      <c r="J931" s="9"/>
      <c r="K931" s="6"/>
      <c r="L931" s="8"/>
      <c r="M931" s="6"/>
      <c r="N931" s="6"/>
      <c r="O931" s="9"/>
      <c r="P931" s="9"/>
      <c r="Q931" s="6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ht="12.75" customHeight="1">
      <c r="A932" s="9"/>
      <c r="B932" s="9"/>
      <c r="C932" s="9"/>
      <c r="D932" s="6"/>
      <c r="E932" s="9"/>
      <c r="F932" s="9"/>
      <c r="G932" s="9"/>
      <c r="H932" s="9"/>
      <c r="I932" s="9"/>
      <c r="J932" s="9"/>
      <c r="K932" s="6"/>
      <c r="L932" s="8"/>
      <c r="M932" s="6"/>
      <c r="N932" s="6"/>
      <c r="O932" s="9"/>
      <c r="P932" s="9"/>
      <c r="Q932" s="6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ht="12.75" customHeight="1">
      <c r="A933" s="9"/>
      <c r="B933" s="9"/>
      <c r="C933" s="9"/>
      <c r="D933" s="6"/>
      <c r="E933" s="9"/>
      <c r="F933" s="9"/>
      <c r="G933" s="9"/>
      <c r="H933" s="9"/>
      <c r="I933" s="9"/>
      <c r="J933" s="9"/>
      <c r="K933" s="6"/>
      <c r="L933" s="8"/>
      <c r="M933" s="6"/>
      <c r="N933" s="6"/>
      <c r="O933" s="9"/>
      <c r="P933" s="9"/>
      <c r="Q933" s="6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ht="12.75" customHeight="1">
      <c r="A934" s="9"/>
      <c r="B934" s="9"/>
      <c r="C934" s="9"/>
      <c r="D934" s="6"/>
      <c r="E934" s="9"/>
      <c r="F934" s="9"/>
      <c r="G934" s="9"/>
      <c r="H934" s="9"/>
      <c r="I934" s="9"/>
      <c r="J934" s="9"/>
      <c r="K934" s="6"/>
      <c r="L934" s="8"/>
      <c r="M934" s="6"/>
      <c r="N934" s="6"/>
      <c r="O934" s="9"/>
      <c r="P934" s="9"/>
      <c r="Q934" s="6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ht="12.75" customHeight="1">
      <c r="A935" s="9"/>
      <c r="B935" s="9"/>
      <c r="C935" s="9"/>
      <c r="D935" s="6"/>
      <c r="E935" s="9"/>
      <c r="F935" s="9"/>
      <c r="G935" s="9"/>
      <c r="H935" s="9"/>
      <c r="I935" s="9"/>
      <c r="J935" s="9"/>
      <c r="K935" s="6"/>
      <c r="L935" s="8"/>
      <c r="M935" s="6"/>
      <c r="N935" s="6"/>
      <c r="O935" s="9"/>
      <c r="P935" s="9"/>
      <c r="Q935" s="6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ht="12.75" customHeight="1">
      <c r="A936" s="9"/>
      <c r="B936" s="9"/>
      <c r="C936" s="9"/>
      <c r="D936" s="6"/>
      <c r="E936" s="9"/>
      <c r="F936" s="9"/>
      <c r="G936" s="9"/>
      <c r="H936" s="9"/>
      <c r="I936" s="9"/>
      <c r="J936" s="9"/>
      <c r="K936" s="6"/>
      <c r="L936" s="8"/>
      <c r="M936" s="6"/>
      <c r="N936" s="6"/>
      <c r="O936" s="9"/>
      <c r="P936" s="9"/>
      <c r="Q936" s="6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ht="12.75" customHeight="1">
      <c r="A937" s="9"/>
      <c r="B937" s="9"/>
      <c r="C937" s="9"/>
      <c r="D937" s="6"/>
      <c r="E937" s="9"/>
      <c r="F937" s="9"/>
      <c r="G937" s="9"/>
      <c r="H937" s="9"/>
      <c r="I937" s="9"/>
      <c r="J937" s="9"/>
      <c r="K937" s="6"/>
      <c r="L937" s="8"/>
      <c r="M937" s="6"/>
      <c r="N937" s="6"/>
      <c r="O937" s="9"/>
      <c r="P937" s="9"/>
      <c r="Q937" s="6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ht="12.75" customHeight="1">
      <c r="A938" s="9"/>
      <c r="B938" s="9"/>
      <c r="C938" s="9"/>
      <c r="D938" s="6"/>
      <c r="E938" s="9"/>
      <c r="F938" s="9"/>
      <c r="G938" s="9"/>
      <c r="H938" s="9"/>
      <c r="I938" s="9"/>
      <c r="J938" s="9"/>
      <c r="K938" s="6"/>
      <c r="L938" s="8"/>
      <c r="M938" s="6"/>
      <c r="N938" s="6"/>
      <c r="O938" s="9"/>
      <c r="P938" s="9"/>
      <c r="Q938" s="6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ht="12.75" customHeight="1">
      <c r="A939" s="9"/>
      <c r="B939" s="9"/>
      <c r="C939" s="9"/>
      <c r="D939" s="6"/>
      <c r="E939" s="9"/>
      <c r="F939" s="9"/>
      <c r="G939" s="9"/>
      <c r="H939" s="9"/>
      <c r="I939" s="9"/>
      <c r="J939" s="9"/>
      <c r="K939" s="6"/>
      <c r="L939" s="8"/>
      <c r="M939" s="6"/>
      <c r="N939" s="6"/>
      <c r="O939" s="9"/>
      <c r="P939" s="9"/>
      <c r="Q939" s="6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ht="12.75" customHeight="1">
      <c r="A940" s="9"/>
      <c r="B940" s="9"/>
      <c r="C940" s="9"/>
      <c r="D940" s="6"/>
      <c r="E940" s="9"/>
      <c r="F940" s="9"/>
      <c r="G940" s="9"/>
      <c r="H940" s="9"/>
      <c r="I940" s="9"/>
      <c r="J940" s="9"/>
      <c r="K940" s="6"/>
      <c r="L940" s="8"/>
      <c r="M940" s="6"/>
      <c r="N940" s="6"/>
      <c r="O940" s="9"/>
      <c r="P940" s="9"/>
      <c r="Q940" s="6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ht="12.75" customHeight="1">
      <c r="A941" s="9"/>
      <c r="B941" s="9"/>
      <c r="C941" s="9"/>
      <c r="D941" s="6"/>
      <c r="E941" s="9"/>
      <c r="F941" s="9"/>
      <c r="G941" s="9"/>
      <c r="H941" s="9"/>
      <c r="I941" s="9"/>
      <c r="J941" s="9"/>
      <c r="K941" s="6"/>
      <c r="L941" s="8"/>
      <c r="M941" s="6"/>
      <c r="N941" s="6"/>
      <c r="O941" s="9"/>
      <c r="P941" s="9"/>
      <c r="Q941" s="6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ht="12.75" customHeight="1">
      <c r="A942" s="9"/>
      <c r="B942" s="9"/>
      <c r="C942" s="9"/>
      <c r="D942" s="6"/>
      <c r="E942" s="9"/>
      <c r="F942" s="9"/>
      <c r="G942" s="9"/>
      <c r="H942" s="9"/>
      <c r="I942" s="9"/>
      <c r="J942" s="9"/>
      <c r="K942" s="6"/>
      <c r="L942" s="8"/>
      <c r="M942" s="6"/>
      <c r="N942" s="6"/>
      <c r="O942" s="9"/>
      <c r="P942" s="9"/>
      <c r="Q942" s="6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ht="12.75" customHeight="1">
      <c r="A943" s="9"/>
      <c r="B943" s="9"/>
      <c r="C943" s="9"/>
      <c r="D943" s="6"/>
      <c r="E943" s="9"/>
      <c r="F943" s="9"/>
      <c r="G943" s="9"/>
      <c r="H943" s="9"/>
      <c r="I943" s="9"/>
      <c r="J943" s="9"/>
      <c r="K943" s="6"/>
      <c r="L943" s="8"/>
      <c r="M943" s="6"/>
      <c r="N943" s="6"/>
      <c r="O943" s="9"/>
      <c r="P943" s="9"/>
      <c r="Q943" s="6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ht="12.75" customHeight="1">
      <c r="A944" s="9"/>
      <c r="B944" s="9"/>
      <c r="C944" s="9"/>
      <c r="D944" s="6"/>
      <c r="E944" s="9"/>
      <c r="F944" s="9"/>
      <c r="G944" s="9"/>
      <c r="H944" s="9"/>
      <c r="I944" s="9"/>
      <c r="J944" s="9"/>
      <c r="K944" s="6"/>
      <c r="L944" s="8"/>
      <c r="M944" s="6"/>
      <c r="N944" s="6"/>
      <c r="O944" s="9"/>
      <c r="P944" s="9"/>
      <c r="Q944" s="6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ht="12.75" customHeight="1">
      <c r="A945" s="9"/>
      <c r="B945" s="9"/>
      <c r="C945" s="9"/>
      <c r="D945" s="6"/>
      <c r="E945" s="9"/>
      <c r="F945" s="9"/>
      <c r="G945" s="9"/>
      <c r="H945" s="9"/>
      <c r="I945" s="9"/>
      <c r="J945" s="9"/>
      <c r="K945" s="6"/>
      <c r="L945" s="8"/>
      <c r="M945" s="6"/>
      <c r="N945" s="6"/>
      <c r="O945" s="9"/>
      <c r="P945" s="9"/>
      <c r="Q945" s="6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ht="12.75" customHeight="1">
      <c r="A946" s="9"/>
      <c r="B946" s="9"/>
      <c r="C946" s="9"/>
      <c r="D946" s="6"/>
      <c r="E946" s="9"/>
      <c r="F946" s="9"/>
      <c r="G946" s="9"/>
      <c r="H946" s="9"/>
      <c r="I946" s="9"/>
      <c r="J946" s="9"/>
      <c r="K946" s="6"/>
      <c r="L946" s="8"/>
      <c r="M946" s="6"/>
      <c r="N946" s="6"/>
      <c r="O946" s="9"/>
      <c r="P946" s="9"/>
      <c r="Q946" s="6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ht="12.75" customHeight="1">
      <c r="A947" s="9"/>
      <c r="B947" s="9"/>
      <c r="C947" s="9"/>
      <c r="D947" s="6"/>
      <c r="E947" s="9"/>
      <c r="F947" s="9"/>
      <c r="G947" s="9"/>
      <c r="H947" s="9"/>
      <c r="I947" s="9"/>
      <c r="J947" s="9"/>
      <c r="K947" s="6"/>
      <c r="L947" s="8"/>
      <c r="M947" s="6"/>
      <c r="N947" s="6"/>
      <c r="O947" s="9"/>
      <c r="P947" s="9"/>
      <c r="Q947" s="6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ht="12.75" customHeight="1">
      <c r="A948" s="9"/>
      <c r="B948" s="9"/>
      <c r="C948" s="9"/>
      <c r="D948" s="6"/>
      <c r="E948" s="9"/>
      <c r="F948" s="9"/>
      <c r="G948" s="9"/>
      <c r="H948" s="9"/>
      <c r="I948" s="9"/>
      <c r="J948" s="9"/>
      <c r="K948" s="6"/>
      <c r="L948" s="8"/>
      <c r="M948" s="6"/>
      <c r="N948" s="6"/>
      <c r="O948" s="9"/>
      <c r="P948" s="9"/>
      <c r="Q948" s="6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ht="12.75" customHeight="1">
      <c r="A949" s="9"/>
      <c r="B949" s="9"/>
      <c r="C949" s="9"/>
      <c r="D949" s="6"/>
      <c r="E949" s="9"/>
      <c r="F949" s="9"/>
      <c r="G949" s="9"/>
      <c r="H949" s="9"/>
      <c r="I949" s="9"/>
      <c r="J949" s="9"/>
      <c r="K949" s="6"/>
      <c r="L949" s="8"/>
      <c r="M949" s="6"/>
      <c r="N949" s="6"/>
      <c r="O949" s="9"/>
      <c r="P949" s="9"/>
      <c r="Q949" s="6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ht="12.75" customHeight="1">
      <c r="A950" s="9"/>
      <c r="B950" s="9"/>
      <c r="C950" s="9"/>
      <c r="D950" s="6"/>
      <c r="E950" s="9"/>
      <c r="F950" s="9"/>
      <c r="G950" s="9"/>
      <c r="H950" s="9"/>
      <c r="I950" s="9"/>
      <c r="J950" s="9"/>
      <c r="K950" s="6"/>
      <c r="L950" s="8"/>
      <c r="M950" s="6"/>
      <c r="N950" s="6"/>
      <c r="O950" s="9"/>
      <c r="P950" s="9"/>
      <c r="Q950" s="6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ht="12.75" customHeight="1">
      <c r="A951" s="9"/>
      <c r="B951" s="9"/>
      <c r="C951" s="9"/>
      <c r="D951" s="6"/>
      <c r="E951" s="9"/>
      <c r="F951" s="9"/>
      <c r="G951" s="9"/>
      <c r="H951" s="9"/>
      <c r="I951" s="9"/>
      <c r="J951" s="9"/>
      <c r="K951" s="6"/>
      <c r="L951" s="8"/>
      <c r="M951" s="6"/>
      <c r="N951" s="6"/>
      <c r="O951" s="9"/>
      <c r="P951" s="9"/>
      <c r="Q951" s="6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ht="12.75" customHeight="1">
      <c r="A952" s="9"/>
      <c r="B952" s="9"/>
      <c r="C952" s="9"/>
      <c r="D952" s="6"/>
      <c r="E952" s="9"/>
      <c r="F952" s="9"/>
      <c r="G952" s="9"/>
      <c r="H952" s="9"/>
      <c r="I952" s="9"/>
      <c r="J952" s="9"/>
      <c r="K952" s="6"/>
      <c r="L952" s="8"/>
      <c r="M952" s="6"/>
      <c r="N952" s="6"/>
      <c r="O952" s="9"/>
      <c r="P952" s="9"/>
      <c r="Q952" s="6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ht="12.75" customHeight="1">
      <c r="A953" s="9"/>
      <c r="B953" s="9"/>
      <c r="C953" s="9"/>
      <c r="D953" s="6"/>
      <c r="E953" s="9"/>
      <c r="F953" s="9"/>
      <c r="G953" s="9"/>
      <c r="H953" s="9"/>
      <c r="I953" s="9"/>
      <c r="J953" s="9"/>
      <c r="K953" s="6"/>
      <c r="L953" s="8"/>
      <c r="M953" s="6"/>
      <c r="N953" s="6"/>
      <c r="O953" s="9"/>
      <c r="P953" s="9"/>
      <c r="Q953" s="6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ht="12.75" customHeight="1">
      <c r="A954" s="9"/>
      <c r="B954" s="9"/>
      <c r="C954" s="9"/>
      <c r="D954" s="6"/>
      <c r="E954" s="9"/>
      <c r="F954" s="9"/>
      <c r="G954" s="9"/>
      <c r="H954" s="9"/>
      <c r="I954" s="9"/>
      <c r="J954" s="9"/>
      <c r="K954" s="6"/>
      <c r="L954" s="8"/>
      <c r="M954" s="6"/>
      <c r="N954" s="6"/>
      <c r="O954" s="9"/>
      <c r="P954" s="9"/>
      <c r="Q954" s="6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ht="12.75" customHeight="1">
      <c r="A955" s="9"/>
      <c r="B955" s="9"/>
      <c r="C955" s="9"/>
      <c r="D955" s="6"/>
      <c r="E955" s="9"/>
      <c r="F955" s="9"/>
      <c r="G955" s="9"/>
      <c r="H955" s="9"/>
      <c r="I955" s="9"/>
      <c r="J955" s="9"/>
      <c r="K955" s="6"/>
      <c r="L955" s="8"/>
      <c r="M955" s="6"/>
      <c r="N955" s="6"/>
      <c r="O955" s="9"/>
      <c r="P955" s="9"/>
      <c r="Q955" s="6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ht="12.75" customHeight="1">
      <c r="A956" s="9"/>
      <c r="B956" s="9"/>
      <c r="C956" s="9"/>
      <c r="D956" s="6"/>
      <c r="E956" s="9"/>
      <c r="F956" s="9"/>
      <c r="G956" s="9"/>
      <c r="H956" s="9"/>
      <c r="I956" s="9"/>
      <c r="J956" s="9"/>
      <c r="K956" s="6"/>
      <c r="L956" s="8"/>
      <c r="M956" s="6"/>
      <c r="N956" s="6"/>
      <c r="O956" s="9"/>
      <c r="P956" s="9"/>
      <c r="Q956" s="6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ht="12.75" customHeight="1">
      <c r="A957" s="9"/>
      <c r="B957" s="9"/>
      <c r="C957" s="9"/>
      <c r="D957" s="6"/>
      <c r="E957" s="9"/>
      <c r="F957" s="9"/>
      <c r="G957" s="9"/>
      <c r="H957" s="9"/>
      <c r="I957" s="9"/>
      <c r="J957" s="9"/>
      <c r="K957" s="6"/>
      <c r="L957" s="8"/>
      <c r="M957" s="6"/>
      <c r="N957" s="6"/>
      <c r="O957" s="9"/>
      <c r="P957" s="9"/>
      <c r="Q957" s="6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ht="12.75" customHeight="1">
      <c r="A958" s="9"/>
      <c r="B958" s="9"/>
      <c r="C958" s="9"/>
      <c r="D958" s="6"/>
      <c r="E958" s="9"/>
      <c r="F958" s="9"/>
      <c r="G958" s="9"/>
      <c r="H958" s="9"/>
      <c r="I958" s="9"/>
      <c r="J958" s="9"/>
      <c r="K958" s="6"/>
      <c r="L958" s="8"/>
      <c r="M958" s="6"/>
      <c r="N958" s="6"/>
      <c r="O958" s="9"/>
      <c r="P958" s="9"/>
      <c r="Q958" s="6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ht="12.75" customHeight="1">
      <c r="A959" s="9"/>
      <c r="B959" s="9"/>
      <c r="C959" s="9"/>
      <c r="D959" s="6"/>
      <c r="E959" s="9"/>
      <c r="F959" s="9"/>
      <c r="G959" s="9"/>
      <c r="H959" s="9"/>
      <c r="I959" s="9"/>
      <c r="J959" s="9"/>
      <c r="K959" s="6"/>
      <c r="L959" s="8"/>
      <c r="M959" s="6"/>
      <c r="N959" s="6"/>
      <c r="O959" s="9"/>
      <c r="P959" s="9"/>
      <c r="Q959" s="6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ht="12.75" customHeight="1">
      <c r="A960" s="9"/>
      <c r="B960" s="9"/>
      <c r="C960" s="9"/>
      <c r="D960" s="6"/>
      <c r="E960" s="9"/>
      <c r="F960" s="9"/>
      <c r="G960" s="9"/>
      <c r="H960" s="9"/>
      <c r="I960" s="9"/>
      <c r="J960" s="9"/>
      <c r="K960" s="6"/>
      <c r="L960" s="8"/>
      <c r="M960" s="6"/>
      <c r="N960" s="6"/>
      <c r="O960" s="9"/>
      <c r="P960" s="9"/>
      <c r="Q960" s="6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ht="12.75" customHeight="1">
      <c r="A961" s="9"/>
      <c r="B961" s="9"/>
      <c r="C961" s="9"/>
      <c r="D961" s="6"/>
      <c r="E961" s="9"/>
      <c r="F961" s="9"/>
      <c r="G961" s="9"/>
      <c r="H961" s="9"/>
      <c r="I961" s="9"/>
      <c r="J961" s="9"/>
      <c r="K961" s="6"/>
      <c r="L961" s="8"/>
      <c r="M961" s="6"/>
      <c r="N961" s="6"/>
      <c r="O961" s="9"/>
      <c r="P961" s="9"/>
      <c r="Q961" s="6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ht="12.75" customHeight="1">
      <c r="A962" s="9"/>
      <c r="B962" s="9"/>
      <c r="C962" s="9"/>
      <c r="D962" s="6"/>
      <c r="E962" s="9"/>
      <c r="F962" s="9"/>
      <c r="G962" s="9"/>
      <c r="H962" s="9"/>
      <c r="I962" s="9"/>
      <c r="J962" s="9"/>
      <c r="K962" s="6"/>
      <c r="L962" s="8"/>
      <c r="M962" s="6"/>
      <c r="N962" s="6"/>
      <c r="O962" s="9"/>
      <c r="P962" s="9"/>
      <c r="Q962" s="6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ht="12.75" customHeight="1">
      <c r="A963" s="9"/>
      <c r="B963" s="9"/>
      <c r="C963" s="9"/>
      <c r="D963" s="6"/>
      <c r="E963" s="9"/>
      <c r="F963" s="9"/>
      <c r="G963" s="9"/>
      <c r="H963" s="9"/>
      <c r="I963" s="9"/>
      <c r="J963" s="9"/>
      <c r="K963" s="6"/>
      <c r="L963" s="8"/>
      <c r="M963" s="6"/>
      <c r="N963" s="6"/>
      <c r="O963" s="9"/>
      <c r="P963" s="9"/>
      <c r="Q963" s="6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ht="12.75" customHeight="1">
      <c r="A964" s="9"/>
      <c r="B964" s="9"/>
      <c r="C964" s="9"/>
      <c r="D964" s="6"/>
      <c r="E964" s="9"/>
      <c r="F964" s="9"/>
      <c r="G964" s="9"/>
      <c r="H964" s="9"/>
      <c r="I964" s="9"/>
      <c r="J964" s="9"/>
      <c r="K964" s="6"/>
      <c r="L964" s="8"/>
      <c r="M964" s="6"/>
      <c r="N964" s="6"/>
      <c r="O964" s="9"/>
      <c r="P964" s="9"/>
      <c r="Q964" s="6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ht="12.75" customHeight="1">
      <c r="A965" s="9"/>
      <c r="B965" s="9"/>
      <c r="C965" s="9"/>
      <c r="D965" s="6"/>
      <c r="E965" s="9"/>
      <c r="F965" s="9"/>
      <c r="G965" s="9"/>
      <c r="H965" s="9"/>
      <c r="I965" s="9"/>
      <c r="J965" s="9"/>
      <c r="K965" s="6"/>
      <c r="L965" s="8"/>
      <c r="M965" s="6"/>
      <c r="N965" s="6"/>
      <c r="O965" s="9"/>
      <c r="P965" s="9"/>
      <c r="Q965" s="6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ht="12.75" customHeight="1">
      <c r="A966" s="9"/>
      <c r="B966" s="9"/>
      <c r="C966" s="9"/>
      <c r="D966" s="6"/>
      <c r="E966" s="9"/>
      <c r="F966" s="9"/>
      <c r="G966" s="9"/>
      <c r="H966" s="9"/>
      <c r="I966" s="9"/>
      <c r="J966" s="9"/>
      <c r="K966" s="6"/>
      <c r="L966" s="8"/>
      <c r="M966" s="6"/>
      <c r="N966" s="6"/>
      <c r="O966" s="9"/>
      <c r="P966" s="9"/>
      <c r="Q966" s="6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ht="12.75" customHeight="1">
      <c r="A967" s="9"/>
      <c r="B967" s="9"/>
      <c r="C967" s="9"/>
      <c r="D967" s="6"/>
      <c r="E967" s="9"/>
      <c r="F967" s="9"/>
      <c r="G967" s="9"/>
      <c r="H967" s="9"/>
      <c r="I967" s="9"/>
      <c r="J967" s="9"/>
      <c r="K967" s="6"/>
      <c r="L967" s="8"/>
      <c r="M967" s="6"/>
      <c r="N967" s="6"/>
      <c r="O967" s="9"/>
      <c r="P967" s="9"/>
      <c r="Q967" s="6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ht="12.75" customHeight="1">
      <c r="A968" s="9"/>
      <c r="B968" s="9"/>
      <c r="C968" s="9"/>
      <c r="D968" s="6"/>
      <c r="E968" s="9"/>
      <c r="F968" s="9"/>
      <c r="G968" s="9"/>
      <c r="H968" s="9"/>
      <c r="I968" s="9"/>
      <c r="J968" s="9"/>
      <c r="K968" s="6"/>
      <c r="L968" s="8"/>
      <c r="M968" s="6"/>
      <c r="N968" s="6"/>
      <c r="O968" s="9"/>
      <c r="P968" s="9"/>
      <c r="Q968" s="6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ht="12.75" customHeight="1">
      <c r="A969" s="9"/>
      <c r="B969" s="9"/>
      <c r="C969" s="9"/>
      <c r="D969" s="6"/>
      <c r="E969" s="9"/>
      <c r="F969" s="9"/>
      <c r="G969" s="9"/>
      <c r="H969" s="9"/>
      <c r="I969" s="9"/>
      <c r="J969" s="9"/>
      <c r="K969" s="6"/>
      <c r="L969" s="8"/>
      <c r="M969" s="6"/>
      <c r="N969" s="6"/>
      <c r="O969" s="9"/>
      <c r="P969" s="9"/>
      <c r="Q969" s="6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ht="12.75" customHeight="1">
      <c r="A970" s="9"/>
      <c r="B970" s="9"/>
      <c r="C970" s="9"/>
      <c r="D970" s="6"/>
      <c r="E970" s="9"/>
      <c r="F970" s="9"/>
      <c r="G970" s="9"/>
      <c r="H970" s="9"/>
      <c r="I970" s="9"/>
      <c r="J970" s="9"/>
      <c r="K970" s="6"/>
      <c r="L970" s="8"/>
      <c r="M970" s="6"/>
      <c r="N970" s="6"/>
      <c r="O970" s="9"/>
      <c r="P970" s="9"/>
      <c r="Q970" s="6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ht="12.75" customHeight="1">
      <c r="A971" s="9"/>
      <c r="B971" s="9"/>
      <c r="C971" s="9"/>
      <c r="D971" s="6"/>
      <c r="E971" s="9"/>
      <c r="F971" s="9"/>
      <c r="G971" s="9"/>
      <c r="H971" s="9"/>
      <c r="I971" s="9"/>
      <c r="J971" s="9"/>
      <c r="K971" s="6"/>
      <c r="L971" s="8"/>
      <c r="M971" s="6"/>
      <c r="N971" s="6"/>
      <c r="O971" s="9"/>
      <c r="P971" s="9"/>
      <c r="Q971" s="6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ht="12.75" customHeight="1">
      <c r="A972" s="9"/>
      <c r="B972" s="9"/>
      <c r="C972" s="9"/>
      <c r="D972" s="6"/>
      <c r="E972" s="9"/>
      <c r="F972" s="9"/>
      <c r="G972" s="9"/>
      <c r="H972" s="9"/>
      <c r="I972" s="9"/>
      <c r="J972" s="9"/>
      <c r="K972" s="6"/>
      <c r="L972" s="8"/>
      <c r="M972" s="6"/>
      <c r="N972" s="6"/>
      <c r="O972" s="9"/>
      <c r="P972" s="9"/>
      <c r="Q972" s="6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ht="12.75" customHeight="1">
      <c r="A973" s="9"/>
      <c r="B973" s="9"/>
      <c r="C973" s="9"/>
      <c r="D973" s="6"/>
      <c r="E973" s="9"/>
      <c r="F973" s="9"/>
      <c r="G973" s="9"/>
      <c r="H973" s="9"/>
      <c r="I973" s="9"/>
      <c r="J973" s="9"/>
      <c r="K973" s="6"/>
      <c r="L973" s="8"/>
      <c r="M973" s="6"/>
      <c r="N973" s="6"/>
      <c r="O973" s="9"/>
      <c r="P973" s="9"/>
      <c r="Q973" s="6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ht="12.75" customHeight="1">
      <c r="A974" s="9"/>
      <c r="B974" s="9"/>
      <c r="C974" s="9"/>
      <c r="D974" s="6"/>
      <c r="E974" s="9"/>
      <c r="F974" s="9"/>
      <c r="G974" s="9"/>
      <c r="H974" s="9"/>
      <c r="I974" s="9"/>
      <c r="J974" s="9"/>
      <c r="K974" s="6"/>
      <c r="L974" s="8"/>
      <c r="M974" s="6"/>
      <c r="N974" s="6"/>
      <c r="O974" s="9"/>
      <c r="P974" s="9"/>
      <c r="Q974" s="6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ht="12.75" customHeight="1">
      <c r="A975" s="9"/>
      <c r="B975" s="9"/>
      <c r="C975" s="9"/>
      <c r="D975" s="6"/>
      <c r="E975" s="9"/>
      <c r="F975" s="9"/>
      <c r="G975" s="9"/>
      <c r="H975" s="9"/>
      <c r="I975" s="9"/>
      <c r="J975" s="9"/>
      <c r="K975" s="6"/>
      <c r="L975" s="8"/>
      <c r="M975" s="6"/>
      <c r="N975" s="6"/>
      <c r="O975" s="9"/>
      <c r="P975" s="9"/>
      <c r="Q975" s="6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ht="12.75" customHeight="1">
      <c r="A976" s="9"/>
      <c r="B976" s="9"/>
      <c r="C976" s="9"/>
      <c r="D976" s="6"/>
      <c r="E976" s="9"/>
      <c r="F976" s="9"/>
      <c r="G976" s="9"/>
      <c r="H976" s="9"/>
      <c r="I976" s="9"/>
      <c r="J976" s="9"/>
      <c r="K976" s="6"/>
      <c r="L976" s="8"/>
      <c r="M976" s="6"/>
      <c r="N976" s="6"/>
      <c r="O976" s="9"/>
      <c r="P976" s="9"/>
      <c r="Q976" s="6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ht="12.75" customHeight="1">
      <c r="A977" s="9"/>
      <c r="B977" s="9"/>
      <c r="C977" s="9"/>
      <c r="D977" s="6"/>
      <c r="E977" s="9"/>
      <c r="F977" s="9"/>
      <c r="G977" s="9"/>
      <c r="H977" s="9"/>
      <c r="I977" s="9"/>
      <c r="J977" s="9"/>
      <c r="K977" s="6"/>
      <c r="L977" s="8"/>
      <c r="M977" s="6"/>
      <c r="N977" s="6"/>
      <c r="O977" s="9"/>
      <c r="P977" s="9"/>
      <c r="Q977" s="6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ht="12.75" customHeight="1">
      <c r="A978" s="9"/>
      <c r="B978" s="9"/>
      <c r="C978" s="9"/>
      <c r="D978" s="6"/>
      <c r="E978" s="9"/>
      <c r="F978" s="9"/>
      <c r="G978" s="9"/>
      <c r="H978" s="9"/>
      <c r="I978" s="9"/>
      <c r="J978" s="9"/>
      <c r="K978" s="6"/>
      <c r="L978" s="8"/>
      <c r="M978" s="6"/>
      <c r="N978" s="6"/>
      <c r="O978" s="9"/>
      <c r="P978" s="9"/>
      <c r="Q978" s="6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ht="12.75" customHeight="1">
      <c r="A979" s="9"/>
      <c r="B979" s="9"/>
      <c r="C979" s="9"/>
      <c r="D979" s="6"/>
      <c r="E979" s="9"/>
      <c r="F979" s="9"/>
      <c r="G979" s="9"/>
      <c r="H979" s="9"/>
      <c r="I979" s="9"/>
      <c r="J979" s="9"/>
      <c r="K979" s="6"/>
      <c r="L979" s="8"/>
      <c r="M979" s="6"/>
      <c r="N979" s="6"/>
      <c r="O979" s="9"/>
      <c r="P979" s="9"/>
      <c r="Q979" s="6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ht="12.75" customHeight="1">
      <c r="A980" s="9"/>
      <c r="B980" s="9"/>
      <c r="C980" s="9"/>
      <c r="D980" s="6"/>
      <c r="E980" s="9"/>
      <c r="F980" s="9"/>
      <c r="G980" s="9"/>
      <c r="H980" s="9"/>
      <c r="I980" s="9"/>
      <c r="J980" s="9"/>
      <c r="K980" s="6"/>
      <c r="L980" s="8"/>
      <c r="M980" s="6"/>
      <c r="N980" s="6"/>
      <c r="O980" s="9"/>
      <c r="P980" s="9"/>
      <c r="Q980" s="6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ht="12.75" customHeight="1">
      <c r="A981" s="9"/>
      <c r="B981" s="9"/>
      <c r="C981" s="9"/>
      <c r="D981" s="6"/>
      <c r="E981" s="9"/>
      <c r="F981" s="9"/>
      <c r="G981" s="9"/>
      <c r="H981" s="9"/>
      <c r="I981" s="9"/>
      <c r="J981" s="9"/>
      <c r="K981" s="6"/>
      <c r="L981" s="8"/>
      <c r="M981" s="6"/>
      <c r="N981" s="6"/>
      <c r="O981" s="9"/>
      <c r="P981" s="9"/>
      <c r="Q981" s="6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ht="12.75" customHeight="1">
      <c r="A982" s="9"/>
      <c r="B982" s="9"/>
      <c r="C982" s="9"/>
      <c r="D982" s="6"/>
      <c r="E982" s="9"/>
      <c r="F982" s="9"/>
      <c r="G982" s="9"/>
      <c r="H982" s="9"/>
      <c r="I982" s="9"/>
      <c r="J982" s="9"/>
      <c r="K982" s="6"/>
      <c r="L982" s="8"/>
      <c r="M982" s="6"/>
      <c r="N982" s="6"/>
      <c r="O982" s="9"/>
      <c r="P982" s="9"/>
      <c r="Q982" s="6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ht="12.75" customHeight="1">
      <c r="A983" s="9"/>
      <c r="B983" s="9"/>
      <c r="C983" s="9"/>
      <c r="D983" s="6"/>
      <c r="E983" s="9"/>
      <c r="F983" s="9"/>
      <c r="G983" s="9"/>
      <c r="H983" s="9"/>
      <c r="I983" s="9"/>
      <c r="J983" s="9"/>
      <c r="K983" s="6"/>
      <c r="L983" s="8"/>
      <c r="M983" s="6"/>
      <c r="N983" s="6"/>
      <c r="O983" s="9"/>
      <c r="P983" s="9"/>
      <c r="Q983" s="6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ht="12.75" customHeight="1">
      <c r="A984" s="9"/>
      <c r="B984" s="9"/>
      <c r="C984" s="9"/>
      <c r="D984" s="6"/>
      <c r="E984" s="9"/>
      <c r="F984" s="9"/>
      <c r="G984" s="9"/>
      <c r="H984" s="9"/>
      <c r="I984" s="9"/>
      <c r="J984" s="9"/>
      <c r="K984" s="6"/>
      <c r="L984" s="8"/>
      <c r="M984" s="6"/>
      <c r="N984" s="6"/>
      <c r="O984" s="9"/>
      <c r="P984" s="9"/>
      <c r="Q984" s="6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ht="12.75" customHeight="1">
      <c r="A985" s="9"/>
      <c r="B985" s="9"/>
      <c r="C985" s="9"/>
      <c r="D985" s="6"/>
      <c r="E985" s="9"/>
      <c r="F985" s="9"/>
      <c r="G985" s="9"/>
      <c r="H985" s="9"/>
      <c r="I985" s="9"/>
      <c r="J985" s="9"/>
      <c r="K985" s="6"/>
      <c r="L985" s="8"/>
      <c r="M985" s="6"/>
      <c r="N985" s="6"/>
      <c r="O985" s="9"/>
      <c r="P985" s="9"/>
      <c r="Q985" s="6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ht="12.75" customHeight="1">
      <c r="A986" s="9"/>
      <c r="B986" s="9"/>
      <c r="C986" s="9"/>
      <c r="D986" s="6"/>
      <c r="E986" s="9"/>
      <c r="F986" s="9"/>
      <c r="G986" s="9"/>
      <c r="H986" s="9"/>
      <c r="I986" s="9"/>
      <c r="J986" s="9"/>
      <c r="K986" s="6"/>
      <c r="L986" s="8"/>
      <c r="M986" s="6"/>
      <c r="N986" s="6"/>
      <c r="O986" s="9"/>
      <c r="P986" s="9"/>
      <c r="Q986" s="6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ht="12.75" customHeight="1">
      <c r="A987" s="9"/>
      <c r="B987" s="9"/>
      <c r="C987" s="9"/>
      <c r="D987" s="6"/>
      <c r="E987" s="9"/>
      <c r="F987" s="9"/>
      <c r="G987" s="9"/>
      <c r="H987" s="9"/>
      <c r="I987" s="9"/>
      <c r="J987" s="9"/>
      <c r="K987" s="6"/>
      <c r="L987" s="8"/>
      <c r="M987" s="6"/>
      <c r="N987" s="6"/>
      <c r="O987" s="9"/>
      <c r="P987" s="9"/>
      <c r="Q987" s="6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ht="12.75" customHeight="1">
      <c r="A988" s="9"/>
      <c r="B988" s="9"/>
      <c r="C988" s="9"/>
      <c r="D988" s="6"/>
      <c r="E988" s="9"/>
      <c r="F988" s="9"/>
      <c r="G988" s="9"/>
      <c r="H988" s="9"/>
      <c r="I988" s="9"/>
      <c r="J988" s="9"/>
      <c r="K988" s="6"/>
      <c r="L988" s="8"/>
      <c r="M988" s="6"/>
      <c r="N988" s="6"/>
      <c r="O988" s="9"/>
      <c r="P988" s="9"/>
      <c r="Q988" s="6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ht="12.75" customHeight="1">
      <c r="A989" s="9"/>
      <c r="B989" s="9"/>
      <c r="C989" s="9"/>
      <c r="D989" s="6"/>
      <c r="E989" s="9"/>
      <c r="F989" s="9"/>
      <c r="G989" s="9"/>
      <c r="H989" s="9"/>
      <c r="I989" s="9"/>
      <c r="J989" s="9"/>
      <c r="K989" s="6"/>
      <c r="L989" s="8"/>
      <c r="M989" s="6"/>
      <c r="N989" s="6"/>
      <c r="O989" s="9"/>
      <c r="P989" s="9"/>
      <c r="Q989" s="6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ht="12.75" customHeight="1">
      <c r="A990" s="9"/>
      <c r="B990" s="9"/>
      <c r="C990" s="9"/>
      <c r="D990" s="6"/>
      <c r="E990" s="9"/>
      <c r="F990" s="9"/>
      <c r="G990" s="9"/>
      <c r="H990" s="9"/>
      <c r="I990" s="9"/>
      <c r="J990" s="9"/>
      <c r="K990" s="6"/>
      <c r="L990" s="8"/>
      <c r="M990" s="6"/>
      <c r="N990" s="6"/>
      <c r="O990" s="9"/>
      <c r="P990" s="9"/>
      <c r="Q990" s="6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ht="12.75" customHeight="1">
      <c r="A991" s="9"/>
      <c r="B991" s="9"/>
      <c r="C991" s="9"/>
      <c r="D991" s="6"/>
      <c r="E991" s="9"/>
      <c r="F991" s="9"/>
      <c r="G991" s="9"/>
      <c r="H991" s="9"/>
      <c r="I991" s="9"/>
      <c r="J991" s="9"/>
      <c r="K991" s="6"/>
      <c r="L991" s="8"/>
      <c r="M991" s="6"/>
      <c r="N991" s="6"/>
      <c r="O991" s="9"/>
      <c r="P991" s="9"/>
      <c r="Q991" s="6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ht="12.75" customHeight="1">
      <c r="A992" s="9"/>
      <c r="B992" s="9"/>
      <c r="C992" s="9"/>
      <c r="D992" s="6"/>
      <c r="E992" s="9"/>
      <c r="F992" s="9"/>
      <c r="G992" s="9"/>
      <c r="H992" s="9"/>
      <c r="I992" s="9"/>
      <c r="J992" s="9"/>
      <c r="K992" s="6"/>
      <c r="L992" s="8"/>
      <c r="M992" s="6"/>
      <c r="N992" s="6"/>
      <c r="O992" s="9"/>
      <c r="P992" s="9"/>
      <c r="Q992" s="6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ht="12.75" customHeight="1">
      <c r="A993" s="9"/>
      <c r="B993" s="9"/>
      <c r="C993" s="9"/>
      <c r="D993" s="6"/>
      <c r="E993" s="9"/>
      <c r="F993" s="9"/>
      <c r="G993" s="9"/>
      <c r="H993" s="9"/>
      <c r="I993" s="9"/>
      <c r="J993" s="9"/>
      <c r="K993" s="6"/>
      <c r="L993" s="8"/>
      <c r="M993" s="6"/>
      <c r="N993" s="6"/>
      <c r="O993" s="9"/>
      <c r="P993" s="9"/>
      <c r="Q993" s="6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ht="12.75" customHeight="1">
      <c r="A994" s="9"/>
      <c r="B994" s="9"/>
      <c r="C994" s="9"/>
      <c r="D994" s="6"/>
      <c r="E994" s="9"/>
      <c r="F994" s="9"/>
      <c r="G994" s="9"/>
      <c r="H994" s="9"/>
      <c r="I994" s="9"/>
      <c r="J994" s="9"/>
      <c r="K994" s="6"/>
      <c r="L994" s="8"/>
      <c r="M994" s="6"/>
      <c r="N994" s="6"/>
      <c r="O994" s="9"/>
      <c r="P994" s="9"/>
      <c r="Q994" s="6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ht="12.75" customHeight="1">
      <c r="A995" s="9"/>
      <c r="B995" s="9"/>
      <c r="C995" s="9"/>
      <c r="D995" s="6"/>
      <c r="E995" s="9"/>
      <c r="F995" s="9"/>
      <c r="G995" s="9"/>
      <c r="H995" s="9"/>
      <c r="I995" s="9"/>
      <c r="J995" s="9"/>
      <c r="K995" s="6"/>
      <c r="L995" s="8"/>
      <c r="M995" s="6"/>
      <c r="N995" s="6"/>
      <c r="O995" s="9"/>
      <c r="P995" s="9"/>
      <c r="Q995" s="6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ht="12.75" customHeight="1">
      <c r="A996" s="9"/>
      <c r="B996" s="9"/>
      <c r="C996" s="9"/>
      <c r="D996" s="6"/>
      <c r="E996" s="9"/>
      <c r="F996" s="9"/>
      <c r="G996" s="9"/>
      <c r="H996" s="9"/>
      <c r="I996" s="9"/>
      <c r="J996" s="9"/>
      <c r="K996" s="6"/>
      <c r="L996" s="8"/>
      <c r="M996" s="6"/>
      <c r="N996" s="6"/>
      <c r="O996" s="9"/>
      <c r="P996" s="9"/>
      <c r="Q996" s="6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ht="12.75" customHeight="1">
      <c r="A997" s="9"/>
      <c r="B997" s="9"/>
      <c r="C997" s="9"/>
      <c r="D997" s="6"/>
      <c r="E997" s="9"/>
      <c r="F997" s="9"/>
      <c r="G997" s="9"/>
      <c r="H997" s="9"/>
      <c r="I997" s="9"/>
      <c r="J997" s="9"/>
      <c r="K997" s="6"/>
      <c r="L997" s="8"/>
      <c r="M997" s="6"/>
      <c r="N997" s="6"/>
      <c r="O997" s="9"/>
      <c r="P997" s="9"/>
      <c r="Q997" s="6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</sheetData>
  <printOptions/>
  <pageMargins bottom="0.0" footer="0.0" header="0.0" left="0.0" right="0.0" top="0.0"/>
  <pageSetup paperSize="9" orientation="portrait"/>
  <drawing r:id="rId1"/>
</worksheet>
</file>